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75" yWindow="120" windowWidth="24945" windowHeight="12630"/>
  </bookViews>
  <sheets>
    <sheet name="Readme" sheetId="6" r:id="rId1"/>
    <sheet name="Summary" sheetId="4" r:id="rId2"/>
    <sheet name="Sheet1" sheetId="2" r:id="rId3"/>
    <sheet name="Master" sheetId="1" r:id="rId4"/>
  </sheets>
  <definedNames>
    <definedName name="Alabama">Sheet1!$A$58</definedName>
    <definedName name="Alaska">Sheet1!$A$31</definedName>
    <definedName name="Arizona">Sheet1!$A$116</definedName>
    <definedName name="Arkansas">Sheet1!$A$86</definedName>
    <definedName name="California">Sheet1!$A$149</definedName>
    <definedName name="Colorado">Sheet1!$A$256</definedName>
    <definedName name="Connecticut">Sheet1!$A$287</definedName>
    <definedName name="Delaware">Sheet1!$A$345</definedName>
    <definedName name="District_of_Columbia">Sheet1!$A$317</definedName>
    <definedName name="Florida">Sheet1!$A$377</definedName>
    <definedName name="Georgia">Sheet1!$A$432</definedName>
    <definedName name="Guam">Sheet1!$A$1682</definedName>
    <definedName name="Hawaii">Sheet1!$A$459</definedName>
    <definedName name="Idaho">Sheet1!$A$526</definedName>
    <definedName name="Illinois">Sheet1!$A$557</definedName>
    <definedName name="Indiana">Sheet1!$A$589</definedName>
    <definedName name="Iowa">Sheet1!$A$502</definedName>
    <definedName name="Kansas">Sheet1!$A$616</definedName>
    <definedName name="Kentucky">Sheet1!$A$645</definedName>
    <definedName name="Louisiana">Sheet1!$A$674</definedName>
    <definedName name="Maine">Sheet1!$A$764</definedName>
    <definedName name="Maryland">Sheet1!$A$733</definedName>
    <definedName name="Massachusetts">Sheet1!$A$702</definedName>
    <definedName name="Michigan">Sheet1!$A$793</definedName>
    <definedName name="Minnesota">Sheet1!$A$822</definedName>
    <definedName name="Mississippi">Sheet1!$A$883</definedName>
    <definedName name="Missouri">Sheet1!$A$854</definedName>
    <definedName name="Montana">Sheet1!$A$917</definedName>
    <definedName name="Nebraska">Sheet1!$A$1001</definedName>
    <definedName name="Nevada">Sheet1!$A$1128</definedName>
    <definedName name="New_Hampshire">Sheet1!$A$1033</definedName>
    <definedName name="New_Jersey">Sheet1!$A$1070</definedName>
    <definedName name="New_Mexico">Sheet1!$A$1103</definedName>
    <definedName name="New_York">Sheet1!$A$1160</definedName>
    <definedName name="North_Carolina">Sheet1!$A$942</definedName>
    <definedName name="North_Dakota">Sheet1!$A$972</definedName>
    <definedName name="Ohio">Sheet1!$A$1188</definedName>
    <definedName name="Oklahoma">Sheet1!$A$1216</definedName>
    <definedName name="Oregon">Sheet1!$A$1242</definedName>
    <definedName name="Pennsylvania">Sheet1!$A$1272</definedName>
    <definedName name="Puerto_Rico">Sheet1!$A$1710</definedName>
    <definedName name="Rhode_Island">Sheet1!$A$1298</definedName>
    <definedName name="South_Carolina">Sheet1!$A$1330</definedName>
    <definedName name="South_Dakota">Sheet1!$A$1357</definedName>
    <definedName name="Tennessee">Sheet1!$A$1385</definedName>
    <definedName name="Texas">Sheet1!$A$1409</definedName>
    <definedName name="Utah">Sheet1!$A$1457</definedName>
    <definedName name="Vermont">Sheet1!$A$1532</definedName>
    <definedName name="Virginia">Sheet1!$A$1486</definedName>
    <definedName name="Washington">Sheet1!$A$1564</definedName>
    <definedName name="West_Virginia">Sheet1!$A$1630</definedName>
    <definedName name="Wisconsin">Sheet1!$A$1598</definedName>
    <definedName name="Wyoming">Sheet1!$A$1656</definedName>
  </definedNames>
  <calcPr calcId="145621"/>
</workbook>
</file>

<file path=xl/calcChain.xml><?xml version="1.0" encoding="utf-8"?>
<calcChain xmlns="http://schemas.openxmlformats.org/spreadsheetml/2006/main">
  <c r="I1717" i="2" l="1"/>
  <c r="I1716" i="2"/>
  <c r="I1715" i="2"/>
  <c r="I1714" i="2"/>
  <c r="I1713" i="2"/>
  <c r="I1712" i="2"/>
  <c r="I1711" i="2"/>
  <c r="I1699" i="2"/>
  <c r="I1698" i="2"/>
  <c r="I1697" i="2"/>
  <c r="I1696" i="2"/>
  <c r="I1695" i="2"/>
  <c r="I1694" i="2"/>
  <c r="I1693" i="2"/>
  <c r="I1692" i="2"/>
  <c r="I1691" i="2"/>
  <c r="I1690" i="2"/>
  <c r="I1689" i="2"/>
  <c r="I1688" i="2"/>
  <c r="I1687" i="2"/>
  <c r="I1686" i="2"/>
  <c r="I1685" i="2"/>
  <c r="I1684" i="2"/>
  <c r="I1683" i="2"/>
  <c r="I1661" i="2"/>
  <c r="I1660" i="2"/>
  <c r="I1659" i="2"/>
  <c r="I1658" i="2"/>
  <c r="I1657" i="2"/>
  <c r="I1633" i="2"/>
  <c r="I1632" i="2"/>
  <c r="I1631" i="2"/>
  <c r="I1606" i="2"/>
  <c r="I1605" i="2"/>
  <c r="I1604" i="2"/>
  <c r="I1603" i="2"/>
  <c r="I1602" i="2"/>
  <c r="I1601" i="2"/>
  <c r="I1600" i="2"/>
  <c r="I1599"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35" i="2"/>
  <c r="I1534" i="2"/>
  <c r="I1533"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68" i="2"/>
  <c r="I1467" i="2"/>
  <c r="I1466" i="2"/>
  <c r="I1465" i="2"/>
  <c r="I1464" i="2"/>
  <c r="I1463" i="2"/>
  <c r="I1462" i="2"/>
  <c r="I1461" i="2"/>
  <c r="I1460" i="2"/>
  <c r="I1459" i="2"/>
  <c r="I1458"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390" i="2"/>
  <c r="I1389" i="2"/>
  <c r="I1388" i="2"/>
  <c r="I1387" i="2"/>
  <c r="I1386" i="2"/>
  <c r="I1365" i="2"/>
  <c r="I1364" i="2"/>
  <c r="I1363" i="2"/>
  <c r="I1362" i="2"/>
  <c r="I1361" i="2"/>
  <c r="I1360" i="2"/>
  <c r="I1359" i="2"/>
  <c r="I1358" i="2"/>
  <c r="I1346" i="2"/>
  <c r="I1345" i="2"/>
  <c r="I1344" i="2"/>
  <c r="I1343" i="2"/>
  <c r="I1342" i="2"/>
  <c r="I1341" i="2"/>
  <c r="I1340" i="2"/>
  <c r="I1339" i="2"/>
  <c r="I1338" i="2"/>
  <c r="I1337" i="2"/>
  <c r="I1336" i="2"/>
  <c r="I1335" i="2"/>
  <c r="I1334" i="2"/>
  <c r="I1333" i="2"/>
  <c r="I1332" i="2"/>
  <c r="I1331" i="2"/>
  <c r="I1302" i="2"/>
  <c r="I1301" i="2"/>
  <c r="I1300" i="2"/>
  <c r="I1299" i="2"/>
  <c r="I1284" i="2"/>
  <c r="I1283" i="2"/>
  <c r="I1282" i="2"/>
  <c r="I1281" i="2"/>
  <c r="I1280" i="2"/>
  <c r="I1279" i="2"/>
  <c r="I1278" i="2"/>
  <c r="I1277" i="2"/>
  <c r="I1276" i="2"/>
  <c r="I1275" i="2"/>
  <c r="I1274" i="2"/>
  <c r="I1273" i="2"/>
  <c r="I1251" i="2"/>
  <c r="I1250" i="2"/>
  <c r="I1249" i="2"/>
  <c r="I1248" i="2"/>
  <c r="I1247" i="2"/>
  <c r="I1246" i="2"/>
  <c r="I1245" i="2"/>
  <c r="I1244" i="2"/>
  <c r="I1243" i="2"/>
  <c r="I1222" i="2"/>
  <c r="I1221" i="2"/>
  <c r="I1220" i="2"/>
  <c r="I1219" i="2"/>
  <c r="I1218" i="2"/>
  <c r="I1217" i="2"/>
  <c r="I1201" i="2"/>
  <c r="I1200" i="2"/>
  <c r="I1199" i="2"/>
  <c r="I1198" i="2"/>
  <c r="I1197" i="2"/>
  <c r="I1196" i="2"/>
  <c r="I1195" i="2"/>
  <c r="I1194" i="2"/>
  <c r="I1193" i="2"/>
  <c r="I1192" i="2"/>
  <c r="I1191" i="2"/>
  <c r="I1190" i="2"/>
  <c r="I1189" i="2"/>
  <c r="I1181" i="2"/>
  <c r="I1180" i="2"/>
  <c r="I1179" i="2"/>
  <c r="I1178" i="2"/>
  <c r="I1177" i="2"/>
  <c r="I1176" i="2"/>
  <c r="I1175" i="2"/>
  <c r="I1174" i="2"/>
  <c r="I1173" i="2"/>
  <c r="I1172" i="2"/>
  <c r="I1171" i="2"/>
  <c r="I1170" i="2"/>
  <c r="I1169" i="2"/>
  <c r="I1168" i="2"/>
  <c r="I1167" i="2"/>
  <c r="I1166" i="2"/>
  <c r="I1165" i="2"/>
  <c r="I1164" i="2"/>
  <c r="I1163" i="2"/>
  <c r="I1162" i="2"/>
  <c r="I1161" i="2"/>
  <c r="I1141" i="2"/>
  <c r="I1140" i="2"/>
  <c r="I1139" i="2"/>
  <c r="I1138" i="2"/>
  <c r="I1137" i="2"/>
  <c r="I1136" i="2"/>
  <c r="I1135" i="2"/>
  <c r="I1134" i="2"/>
  <c r="I1133" i="2"/>
  <c r="I1132" i="2"/>
  <c r="I1131" i="2"/>
  <c r="I1130" i="2"/>
  <c r="I1129" i="2"/>
  <c r="I1110" i="2"/>
  <c r="I1109" i="2"/>
  <c r="I1108" i="2"/>
  <c r="I1107" i="2"/>
  <c r="I1106" i="2"/>
  <c r="I1105" i="2"/>
  <c r="I1104" i="2"/>
  <c r="I1085" i="2"/>
  <c r="I1084" i="2"/>
  <c r="I1083" i="2"/>
  <c r="I1082" i="2"/>
  <c r="I1081" i="2"/>
  <c r="I1080" i="2"/>
  <c r="I1079" i="2"/>
  <c r="I1078" i="2"/>
  <c r="I1077" i="2"/>
  <c r="I1076" i="2"/>
  <c r="I1075" i="2"/>
  <c r="I1074" i="2"/>
  <c r="I1073" i="2"/>
  <c r="I1072" i="2"/>
  <c r="I1071" i="2"/>
  <c r="I1036" i="2"/>
  <c r="I1035" i="2"/>
  <c r="I1034" i="2"/>
  <c r="I1006" i="2"/>
  <c r="I1005" i="2"/>
  <c r="I1004" i="2"/>
  <c r="I1003" i="2"/>
  <c r="I1002" i="2"/>
  <c r="I977" i="2"/>
  <c r="I976" i="2"/>
  <c r="I975" i="2"/>
  <c r="I974" i="2"/>
  <c r="I973" i="2"/>
  <c r="I965" i="2"/>
  <c r="I964" i="2"/>
  <c r="I963" i="2"/>
  <c r="I962" i="2"/>
  <c r="I961" i="2"/>
  <c r="I960" i="2"/>
  <c r="I959" i="2"/>
  <c r="I958" i="2"/>
  <c r="I957" i="2"/>
  <c r="I956" i="2"/>
  <c r="I955" i="2"/>
  <c r="I954" i="2"/>
  <c r="I953" i="2"/>
  <c r="I952" i="2"/>
  <c r="I951" i="2"/>
  <c r="I950" i="2"/>
  <c r="I949" i="2"/>
  <c r="I948" i="2"/>
  <c r="I947" i="2"/>
  <c r="I946" i="2"/>
  <c r="I945" i="2"/>
  <c r="I944" i="2"/>
  <c r="I943" i="2"/>
  <c r="I921" i="2"/>
  <c r="I920" i="2"/>
  <c r="I919" i="2"/>
  <c r="I918" i="2"/>
  <c r="I897" i="2"/>
  <c r="I896" i="2"/>
  <c r="I895" i="2"/>
  <c r="I894" i="2"/>
  <c r="I893" i="2"/>
  <c r="I892" i="2"/>
  <c r="I891" i="2"/>
  <c r="I890" i="2"/>
  <c r="I889" i="2"/>
  <c r="I888" i="2"/>
  <c r="I887" i="2"/>
  <c r="I886" i="2"/>
  <c r="I885" i="2"/>
  <c r="I884" i="2"/>
  <c r="I863" i="2"/>
  <c r="I862" i="2"/>
  <c r="I861" i="2"/>
  <c r="I860" i="2"/>
  <c r="I859" i="2"/>
  <c r="I858" i="2"/>
  <c r="I857" i="2"/>
  <c r="I856" i="2"/>
  <c r="I855" i="2"/>
  <c r="I826" i="2"/>
  <c r="I825" i="2"/>
  <c r="I824" i="2"/>
  <c r="I823" i="2"/>
  <c r="I810" i="2"/>
  <c r="I809" i="2"/>
  <c r="I808" i="2"/>
  <c r="I807" i="2"/>
  <c r="I806" i="2"/>
  <c r="I805" i="2"/>
  <c r="I804" i="2"/>
  <c r="I803" i="2"/>
  <c r="I802" i="2"/>
  <c r="I801" i="2"/>
  <c r="I800" i="2"/>
  <c r="I799" i="2"/>
  <c r="I798" i="2"/>
  <c r="I797" i="2"/>
  <c r="I796" i="2"/>
  <c r="I795" i="2"/>
  <c r="I794" i="2"/>
  <c r="I775" i="2"/>
  <c r="I774" i="2"/>
  <c r="I773" i="2"/>
  <c r="I772" i="2"/>
  <c r="I771" i="2"/>
  <c r="I770" i="2"/>
  <c r="I769" i="2"/>
  <c r="I768" i="2"/>
  <c r="I767" i="2"/>
  <c r="I766" i="2"/>
  <c r="I765" i="2"/>
  <c r="I757" i="2"/>
  <c r="I756" i="2"/>
  <c r="I755" i="2"/>
  <c r="I754" i="2"/>
  <c r="I753" i="2"/>
  <c r="I752" i="2"/>
  <c r="I751" i="2"/>
  <c r="I750" i="2"/>
  <c r="I749" i="2"/>
  <c r="I748" i="2"/>
  <c r="I747" i="2"/>
  <c r="I746" i="2"/>
  <c r="I745" i="2"/>
  <c r="I744" i="2"/>
  <c r="I743" i="2"/>
  <c r="I742" i="2"/>
  <c r="I741" i="2"/>
  <c r="I740" i="2"/>
  <c r="I739" i="2"/>
  <c r="I738" i="2"/>
  <c r="I737" i="2"/>
  <c r="I736" i="2"/>
  <c r="I735" i="2"/>
  <c r="I734" i="2"/>
  <c r="I707" i="2"/>
  <c r="I706" i="2"/>
  <c r="I705" i="2"/>
  <c r="I704" i="2"/>
  <c r="I703" i="2"/>
  <c r="I687" i="2"/>
  <c r="I686" i="2"/>
  <c r="I685" i="2"/>
  <c r="I684" i="2"/>
  <c r="I683" i="2"/>
  <c r="I682" i="2"/>
  <c r="I681" i="2"/>
  <c r="I680" i="2"/>
  <c r="I679" i="2"/>
  <c r="I678" i="2"/>
  <c r="I677" i="2"/>
  <c r="I676" i="2"/>
  <c r="I675" i="2"/>
  <c r="I649" i="2"/>
  <c r="I648" i="2"/>
  <c r="I647" i="2"/>
  <c r="I646" i="2"/>
  <c r="I620" i="2"/>
  <c r="I619" i="2"/>
  <c r="I618" i="2"/>
  <c r="I617" i="2"/>
  <c r="I594" i="2"/>
  <c r="I593" i="2"/>
  <c r="I592" i="2"/>
  <c r="I591" i="2"/>
  <c r="I590" i="2"/>
  <c r="I565" i="2"/>
  <c r="I564" i="2"/>
  <c r="I563" i="2"/>
  <c r="I562" i="2"/>
  <c r="I561" i="2"/>
  <c r="I560" i="2"/>
  <c r="I559" i="2"/>
  <c r="I558" i="2"/>
  <c r="I531" i="2"/>
  <c r="I530" i="2"/>
  <c r="I529" i="2"/>
  <c r="I528" i="2"/>
  <c r="I527" i="2"/>
  <c r="I504" i="2"/>
  <c r="I503"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48" i="2"/>
  <c r="I447" i="2"/>
  <c r="I446" i="2"/>
  <c r="I445" i="2"/>
  <c r="I444" i="2"/>
  <c r="I443" i="2"/>
  <c r="I442" i="2"/>
  <c r="I441" i="2"/>
  <c r="I440" i="2"/>
  <c r="I439" i="2"/>
  <c r="I438" i="2"/>
  <c r="I437" i="2"/>
  <c r="I436" i="2"/>
  <c r="I435" i="2"/>
  <c r="I434" i="2"/>
  <c r="I433"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47" i="2"/>
  <c r="I346" i="2"/>
  <c r="I325" i="2"/>
  <c r="I324" i="2"/>
  <c r="I323" i="2"/>
  <c r="I322" i="2"/>
  <c r="I321" i="2"/>
  <c r="I320" i="2"/>
  <c r="I319" i="2"/>
  <c r="I318" i="2"/>
  <c r="I297" i="2"/>
  <c r="I296" i="2"/>
  <c r="I295" i="2"/>
  <c r="I294" i="2"/>
  <c r="I293" i="2"/>
  <c r="I292" i="2"/>
  <c r="I291" i="2"/>
  <c r="I290" i="2"/>
  <c r="I289" i="2"/>
  <c r="I288" i="2"/>
  <c r="I265" i="2"/>
  <c r="I264" i="2"/>
  <c r="I263" i="2"/>
  <c r="I262" i="2"/>
  <c r="I261" i="2"/>
  <c r="I260" i="2"/>
  <c r="I259" i="2"/>
  <c r="I258" i="2"/>
  <c r="I257"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27" i="2"/>
  <c r="I126" i="2"/>
  <c r="I125" i="2"/>
  <c r="I124" i="2"/>
  <c r="I123" i="2"/>
  <c r="I122" i="2"/>
  <c r="I121" i="2"/>
  <c r="I120" i="2"/>
  <c r="I119" i="2"/>
  <c r="I118" i="2"/>
  <c r="I117" i="2"/>
  <c r="I90" i="2"/>
  <c r="I89" i="2"/>
  <c r="I88" i="2"/>
  <c r="I87" i="2"/>
  <c r="I72" i="2"/>
  <c r="I71" i="2"/>
  <c r="I70" i="2"/>
  <c r="I69" i="2"/>
  <c r="I68" i="2"/>
  <c r="I67" i="2"/>
  <c r="I66" i="2"/>
  <c r="I65" i="2"/>
  <c r="I64" i="2"/>
  <c r="I63" i="2"/>
  <c r="I62" i="2"/>
  <c r="I61" i="2"/>
  <c r="I60" i="2"/>
  <c r="I59" i="2"/>
  <c r="I51" i="2"/>
  <c r="I50" i="2"/>
  <c r="I49" i="2"/>
  <c r="I48" i="2"/>
  <c r="I47" i="2"/>
  <c r="I46" i="2"/>
  <c r="I45" i="2"/>
  <c r="I44" i="2"/>
  <c r="I43" i="2"/>
  <c r="I42" i="2"/>
  <c r="I41" i="2"/>
  <c r="I40" i="2"/>
  <c r="I39" i="2"/>
  <c r="I38" i="2"/>
  <c r="I37" i="2"/>
  <c r="I36" i="2"/>
  <c r="I35" i="2"/>
  <c r="I34" i="2"/>
  <c r="I33" i="2"/>
  <c r="I32" i="2"/>
  <c r="DK735" i="1" l="1"/>
  <c r="DK734" i="1"/>
  <c r="DK733" i="1"/>
  <c r="DK732" i="1"/>
  <c r="DK731" i="1"/>
  <c r="DK730" i="1"/>
  <c r="DK729" i="1"/>
  <c r="DK728" i="1"/>
  <c r="DK727" i="1"/>
  <c r="DK726" i="1"/>
  <c r="DK725" i="1"/>
  <c r="DK724" i="1"/>
  <c r="DK723" i="1"/>
  <c r="DK722" i="1"/>
  <c r="DK721" i="1"/>
  <c r="DK720" i="1"/>
  <c r="DK719" i="1"/>
  <c r="DK718" i="1"/>
  <c r="DK717" i="1"/>
  <c r="DK716" i="1"/>
  <c r="DK715" i="1"/>
  <c r="DK714" i="1"/>
  <c r="DK713" i="1"/>
  <c r="DK712" i="1"/>
  <c r="DK711" i="1"/>
  <c r="DK710" i="1"/>
  <c r="DK709" i="1"/>
  <c r="DK708" i="1"/>
  <c r="DK707" i="1"/>
  <c r="DK706" i="1"/>
  <c r="DK705" i="1"/>
  <c r="DK704" i="1"/>
  <c r="DK703" i="1"/>
  <c r="DK702" i="1"/>
  <c r="DK701" i="1"/>
  <c r="DK700" i="1"/>
  <c r="DK699" i="1"/>
  <c r="DK698" i="1"/>
  <c r="DK697" i="1"/>
  <c r="DK696" i="1"/>
  <c r="DK695" i="1"/>
  <c r="DK694" i="1"/>
  <c r="DK693" i="1"/>
  <c r="DK692" i="1"/>
  <c r="DK691" i="1"/>
  <c r="DK690" i="1"/>
  <c r="DK689" i="1"/>
  <c r="DK688" i="1"/>
  <c r="DK687" i="1"/>
  <c r="DK686" i="1"/>
  <c r="DK685" i="1"/>
  <c r="DK684" i="1"/>
  <c r="DK683" i="1"/>
  <c r="DK682" i="1"/>
  <c r="DK681" i="1"/>
  <c r="DK680" i="1"/>
  <c r="DK679" i="1"/>
  <c r="DK678" i="1"/>
  <c r="DK677" i="1"/>
  <c r="DK676" i="1"/>
  <c r="DK675" i="1"/>
  <c r="DK674" i="1"/>
  <c r="DK673" i="1"/>
  <c r="DK672" i="1"/>
  <c r="DK671" i="1"/>
  <c r="DK670" i="1"/>
  <c r="DK669" i="1"/>
  <c r="DK668" i="1"/>
  <c r="DK667" i="1"/>
  <c r="DK666" i="1"/>
  <c r="DK665" i="1"/>
  <c r="DK664" i="1"/>
  <c r="DK663" i="1"/>
  <c r="DK662" i="1"/>
  <c r="DK661" i="1"/>
  <c r="DK660" i="1"/>
  <c r="DK659" i="1"/>
  <c r="DK658" i="1"/>
  <c r="DK657" i="1"/>
  <c r="DK656" i="1"/>
  <c r="DK655" i="1"/>
  <c r="DK654" i="1"/>
  <c r="DK653" i="1"/>
  <c r="DK652" i="1"/>
  <c r="DK651" i="1"/>
  <c r="DK650" i="1"/>
  <c r="DK649" i="1"/>
  <c r="DK648" i="1"/>
  <c r="DK647" i="1"/>
  <c r="DK646" i="1"/>
  <c r="DK645" i="1"/>
  <c r="DK644" i="1"/>
  <c r="DK643" i="1"/>
  <c r="DK642" i="1"/>
  <c r="DK641" i="1"/>
  <c r="DK640" i="1"/>
  <c r="DK639" i="1"/>
  <c r="DK638" i="1"/>
  <c r="DK637" i="1"/>
  <c r="DK636" i="1"/>
  <c r="DK635" i="1"/>
  <c r="DK634" i="1"/>
  <c r="DK633" i="1"/>
  <c r="DK632" i="1"/>
  <c r="DK631" i="1"/>
  <c r="DK630" i="1"/>
  <c r="DK629" i="1"/>
  <c r="DK628" i="1"/>
  <c r="DK627" i="1"/>
  <c r="DK626" i="1"/>
  <c r="DK625" i="1"/>
  <c r="DK624" i="1"/>
  <c r="DK623" i="1"/>
  <c r="DK622" i="1"/>
  <c r="DK621" i="1"/>
  <c r="DK620" i="1"/>
  <c r="DK619" i="1"/>
  <c r="DK618" i="1"/>
  <c r="DK617" i="1"/>
  <c r="DK616" i="1"/>
  <c r="DK615" i="1"/>
  <c r="DK614" i="1"/>
  <c r="DK613" i="1"/>
  <c r="DK612" i="1"/>
  <c r="DK611" i="1"/>
  <c r="DK610" i="1"/>
  <c r="DK609" i="1"/>
  <c r="DK608" i="1"/>
  <c r="DK607" i="1"/>
  <c r="DK606" i="1"/>
  <c r="DK605" i="1"/>
  <c r="DK604" i="1"/>
  <c r="DK603" i="1"/>
  <c r="DK602" i="1"/>
  <c r="DK601" i="1"/>
  <c r="DK600" i="1"/>
  <c r="DK599" i="1"/>
  <c r="DK598" i="1"/>
  <c r="DK597" i="1"/>
  <c r="DK596" i="1"/>
  <c r="DK595" i="1"/>
  <c r="DK594" i="1"/>
  <c r="DK593" i="1"/>
  <c r="DK592" i="1"/>
  <c r="DK591" i="1"/>
  <c r="DK590" i="1"/>
  <c r="DK589" i="1"/>
  <c r="DK588" i="1"/>
  <c r="DK587" i="1"/>
  <c r="DK586" i="1"/>
  <c r="DK585" i="1"/>
  <c r="DK584" i="1"/>
  <c r="DK583" i="1"/>
  <c r="DK582" i="1"/>
  <c r="DK581" i="1"/>
  <c r="DK580" i="1"/>
  <c r="DK579" i="1"/>
  <c r="DK578" i="1"/>
  <c r="DK577" i="1"/>
  <c r="DK576" i="1"/>
  <c r="DK575" i="1"/>
  <c r="DK574" i="1"/>
  <c r="DK573" i="1"/>
  <c r="DK572" i="1"/>
  <c r="DK571" i="1"/>
  <c r="DK570" i="1"/>
  <c r="DK569" i="1"/>
  <c r="DK568" i="1"/>
  <c r="DK567" i="1"/>
  <c r="DK566" i="1"/>
  <c r="DK565" i="1"/>
  <c r="DK564" i="1"/>
  <c r="DK563" i="1"/>
  <c r="DK562" i="1"/>
  <c r="DK561" i="1"/>
  <c r="DK560" i="1"/>
  <c r="DK559" i="1"/>
  <c r="DK558" i="1"/>
  <c r="DK557" i="1"/>
  <c r="DK556" i="1"/>
  <c r="DK555" i="1"/>
  <c r="DK554" i="1"/>
  <c r="DK553" i="1"/>
  <c r="DK552" i="1"/>
  <c r="DK551" i="1"/>
  <c r="DK550" i="1"/>
  <c r="DK549" i="1"/>
  <c r="DK548" i="1"/>
  <c r="DK547" i="1"/>
  <c r="DK546" i="1"/>
  <c r="DK545" i="1"/>
  <c r="DK544" i="1"/>
  <c r="DK543" i="1"/>
  <c r="DK542" i="1"/>
  <c r="DK541" i="1"/>
  <c r="DK540" i="1"/>
  <c r="DK539" i="1"/>
  <c r="DK538" i="1"/>
  <c r="DK537" i="1"/>
  <c r="DK536" i="1"/>
  <c r="DK535" i="1"/>
  <c r="DK534" i="1"/>
  <c r="DK533" i="1"/>
  <c r="DK532" i="1"/>
  <c r="DK531" i="1"/>
  <c r="DK530" i="1"/>
  <c r="DK529" i="1"/>
  <c r="DK528" i="1"/>
  <c r="DK527" i="1"/>
  <c r="DK526" i="1"/>
  <c r="DK525" i="1"/>
  <c r="DK524" i="1"/>
  <c r="DK523" i="1"/>
  <c r="DK522" i="1"/>
  <c r="DK521" i="1"/>
  <c r="DK520" i="1"/>
  <c r="DK519" i="1"/>
  <c r="DK518" i="1"/>
  <c r="DK517" i="1"/>
  <c r="DK516" i="1"/>
  <c r="DK515" i="1"/>
  <c r="DK514" i="1"/>
  <c r="DK513" i="1"/>
  <c r="DK512" i="1"/>
  <c r="DK511" i="1"/>
  <c r="DK510" i="1"/>
  <c r="DK509" i="1"/>
  <c r="DK508" i="1"/>
  <c r="DK507" i="1"/>
  <c r="DK506" i="1"/>
  <c r="DK505" i="1"/>
  <c r="DK504" i="1"/>
  <c r="DK503" i="1"/>
  <c r="DK502" i="1"/>
  <c r="DK501" i="1"/>
  <c r="DK500" i="1"/>
  <c r="DK499" i="1"/>
  <c r="DK498" i="1"/>
  <c r="DK497" i="1"/>
  <c r="DK496" i="1"/>
  <c r="DK495" i="1"/>
  <c r="DK494" i="1"/>
  <c r="DK493" i="1"/>
  <c r="DK492" i="1"/>
  <c r="DK491" i="1"/>
  <c r="DK490" i="1"/>
  <c r="DK489" i="1"/>
  <c r="DK488" i="1"/>
  <c r="DK487" i="1"/>
  <c r="DK486" i="1"/>
  <c r="DK485" i="1"/>
  <c r="DK484" i="1"/>
  <c r="DK483" i="1"/>
  <c r="DK482" i="1"/>
  <c r="DK481" i="1"/>
  <c r="DK480" i="1"/>
  <c r="DK479" i="1"/>
  <c r="DK478" i="1"/>
  <c r="DK477" i="1"/>
  <c r="DK476" i="1"/>
  <c r="DK475" i="1"/>
  <c r="DK474" i="1"/>
  <c r="DK473" i="1"/>
  <c r="DK472" i="1"/>
  <c r="DK471" i="1"/>
  <c r="DK470" i="1"/>
  <c r="DK469" i="1"/>
  <c r="DK468" i="1"/>
  <c r="DK467" i="1"/>
  <c r="DK466" i="1"/>
  <c r="DK465" i="1"/>
  <c r="DK464" i="1"/>
  <c r="DK463" i="1"/>
  <c r="DK462" i="1"/>
  <c r="DK461" i="1"/>
  <c r="DK460" i="1"/>
  <c r="DK459" i="1"/>
  <c r="DK458" i="1"/>
  <c r="DK457" i="1"/>
  <c r="DK456" i="1"/>
  <c r="DK455" i="1"/>
  <c r="DK454" i="1"/>
  <c r="DK453" i="1"/>
  <c r="DK452" i="1"/>
  <c r="DK451" i="1"/>
  <c r="DK450" i="1"/>
  <c r="DK449" i="1"/>
  <c r="DK448" i="1"/>
  <c r="DK447" i="1"/>
  <c r="DK446" i="1"/>
  <c r="DK445" i="1"/>
  <c r="DK444" i="1"/>
  <c r="DK443" i="1"/>
  <c r="DK442" i="1"/>
  <c r="DK441" i="1"/>
  <c r="DK440" i="1"/>
  <c r="DK439" i="1"/>
  <c r="DK438" i="1"/>
  <c r="DK437" i="1"/>
  <c r="DK436" i="1"/>
  <c r="DK435" i="1"/>
  <c r="DK434" i="1"/>
  <c r="DK433" i="1"/>
  <c r="DK432" i="1"/>
  <c r="DK431" i="1"/>
  <c r="DK430" i="1"/>
  <c r="DK429" i="1"/>
  <c r="DK428" i="1"/>
  <c r="DK427" i="1"/>
  <c r="DK426" i="1"/>
  <c r="DK425" i="1"/>
  <c r="DK424" i="1"/>
  <c r="DK423" i="1"/>
  <c r="DK422" i="1"/>
  <c r="DK421" i="1"/>
  <c r="DK420" i="1"/>
  <c r="DK419" i="1"/>
  <c r="DK418" i="1"/>
  <c r="DK417" i="1"/>
  <c r="DK416" i="1"/>
  <c r="DK415" i="1"/>
  <c r="DK414" i="1"/>
  <c r="DK413" i="1"/>
  <c r="DK412" i="1"/>
  <c r="DK411" i="1"/>
  <c r="DK410" i="1"/>
  <c r="DK409" i="1"/>
  <c r="DK408" i="1"/>
  <c r="DK407" i="1"/>
  <c r="DK406" i="1"/>
  <c r="DK405" i="1"/>
  <c r="DK404" i="1"/>
  <c r="DK403" i="1"/>
  <c r="DK402" i="1"/>
  <c r="DK401" i="1"/>
  <c r="DK400" i="1"/>
  <c r="DK399" i="1"/>
  <c r="DK398" i="1"/>
  <c r="DK397" i="1"/>
  <c r="DK396" i="1"/>
  <c r="DK395" i="1"/>
  <c r="DK394" i="1"/>
  <c r="DK393" i="1"/>
  <c r="DK392" i="1"/>
  <c r="DK391" i="1"/>
  <c r="DK390" i="1"/>
  <c r="DK389" i="1"/>
  <c r="DK388" i="1"/>
  <c r="DK387" i="1"/>
  <c r="DK386" i="1"/>
  <c r="DK385" i="1"/>
  <c r="DK384" i="1"/>
  <c r="DK383" i="1"/>
  <c r="DK382" i="1"/>
  <c r="DK381" i="1"/>
  <c r="DK380" i="1"/>
  <c r="DK379" i="1"/>
  <c r="DK378" i="1"/>
  <c r="DK377" i="1"/>
  <c r="DK376" i="1"/>
  <c r="DK375" i="1"/>
  <c r="DK374" i="1"/>
  <c r="DK373" i="1"/>
  <c r="DK372" i="1"/>
  <c r="DK371" i="1"/>
  <c r="DK370" i="1"/>
  <c r="DK369" i="1"/>
  <c r="DK368" i="1"/>
  <c r="DK367" i="1"/>
  <c r="DK366" i="1"/>
  <c r="DK365" i="1"/>
  <c r="DK364" i="1"/>
  <c r="DK363" i="1"/>
  <c r="DK362" i="1"/>
  <c r="DK361" i="1"/>
  <c r="DK360" i="1"/>
  <c r="DK359" i="1"/>
  <c r="DK358" i="1"/>
  <c r="DK357" i="1"/>
  <c r="DK356" i="1"/>
  <c r="DK355" i="1"/>
  <c r="DK354" i="1"/>
  <c r="DK353" i="1"/>
  <c r="DK352" i="1"/>
  <c r="DK351" i="1"/>
  <c r="DK350" i="1"/>
  <c r="DK349" i="1"/>
  <c r="DK348" i="1"/>
  <c r="DK347" i="1"/>
  <c r="DK346" i="1"/>
  <c r="DK345" i="1"/>
  <c r="DK344" i="1"/>
  <c r="DK343" i="1"/>
  <c r="DK342" i="1"/>
  <c r="DK341" i="1"/>
  <c r="DK340" i="1"/>
  <c r="DK339" i="1"/>
  <c r="DK338" i="1"/>
  <c r="DK337" i="1"/>
  <c r="DK336" i="1"/>
  <c r="DK335" i="1"/>
  <c r="DK334" i="1"/>
  <c r="DK333" i="1"/>
  <c r="DK332" i="1"/>
  <c r="DK331" i="1"/>
  <c r="DK330" i="1"/>
  <c r="DK329" i="1"/>
  <c r="DK328" i="1"/>
  <c r="DK327" i="1"/>
  <c r="DK326" i="1"/>
  <c r="DK325" i="1"/>
  <c r="DK324" i="1"/>
  <c r="DK323" i="1"/>
  <c r="DK322" i="1"/>
  <c r="DK321" i="1"/>
  <c r="DK320" i="1"/>
  <c r="DK319" i="1"/>
  <c r="DK318" i="1"/>
  <c r="DK317" i="1"/>
  <c r="DK316" i="1"/>
  <c r="DK315" i="1"/>
  <c r="DK314" i="1"/>
  <c r="DK313" i="1"/>
  <c r="DK312" i="1"/>
  <c r="DK311" i="1"/>
  <c r="DK310" i="1"/>
  <c r="DK309" i="1"/>
  <c r="DK308" i="1"/>
  <c r="DK307" i="1"/>
  <c r="DK306" i="1"/>
  <c r="DK305" i="1"/>
  <c r="DK304" i="1"/>
  <c r="DK303" i="1"/>
  <c r="DK302" i="1"/>
  <c r="DK301" i="1"/>
  <c r="DK300" i="1"/>
  <c r="DK299" i="1"/>
  <c r="DK298" i="1"/>
  <c r="DK297" i="1"/>
  <c r="DK296" i="1"/>
  <c r="DK295" i="1"/>
  <c r="DK294" i="1"/>
  <c r="DK293" i="1"/>
  <c r="DK292" i="1"/>
  <c r="DK291" i="1"/>
  <c r="DK290" i="1"/>
  <c r="DK289" i="1"/>
  <c r="DK288" i="1"/>
  <c r="DK287" i="1"/>
  <c r="DK286" i="1"/>
  <c r="DK285" i="1"/>
  <c r="DK284" i="1"/>
  <c r="DK283" i="1"/>
  <c r="DK282" i="1"/>
  <c r="DK281" i="1"/>
  <c r="DK280" i="1"/>
  <c r="DK279" i="1"/>
  <c r="DK278" i="1"/>
  <c r="DK277" i="1"/>
  <c r="DK276" i="1"/>
  <c r="DK275" i="1"/>
  <c r="DK274" i="1"/>
  <c r="DK273" i="1"/>
  <c r="DK272" i="1"/>
  <c r="DK271" i="1"/>
  <c r="DK270" i="1"/>
  <c r="DK269" i="1"/>
  <c r="DK268" i="1"/>
  <c r="DK267" i="1"/>
  <c r="DK266" i="1"/>
  <c r="DK265" i="1"/>
  <c r="DK264" i="1"/>
  <c r="DK263" i="1"/>
  <c r="DK262" i="1"/>
  <c r="DK261" i="1"/>
  <c r="DK260" i="1"/>
  <c r="DK259" i="1"/>
  <c r="DK258" i="1"/>
  <c r="DK257" i="1"/>
  <c r="DK256" i="1"/>
  <c r="DK255" i="1"/>
  <c r="DK254" i="1"/>
  <c r="DK253" i="1"/>
  <c r="DK252" i="1"/>
  <c r="DK251" i="1"/>
  <c r="DK250" i="1"/>
  <c r="DK249" i="1"/>
  <c r="DK248" i="1"/>
  <c r="DK247" i="1"/>
  <c r="DK246" i="1"/>
  <c r="DK245" i="1"/>
  <c r="DK244" i="1"/>
  <c r="DK243" i="1"/>
  <c r="DK242" i="1"/>
  <c r="DK241" i="1"/>
  <c r="DK240" i="1"/>
  <c r="DK239" i="1"/>
  <c r="DK238" i="1"/>
  <c r="DK237" i="1"/>
  <c r="DK236" i="1"/>
  <c r="DK235" i="1"/>
  <c r="DK234" i="1"/>
  <c r="DK233" i="1"/>
  <c r="DK232" i="1"/>
  <c r="DK231" i="1"/>
  <c r="DK230" i="1"/>
  <c r="DK229" i="1"/>
  <c r="DK228" i="1"/>
  <c r="DK227" i="1"/>
  <c r="DK226" i="1"/>
  <c r="DK225" i="1"/>
  <c r="DK224" i="1"/>
  <c r="DK223" i="1"/>
  <c r="DK222" i="1"/>
  <c r="DK221" i="1"/>
  <c r="DK220" i="1"/>
  <c r="DK219" i="1"/>
  <c r="DK218" i="1"/>
  <c r="DK217" i="1"/>
  <c r="DK216" i="1"/>
  <c r="DK215" i="1"/>
  <c r="DK214" i="1"/>
  <c r="DK213" i="1"/>
  <c r="DK212" i="1"/>
  <c r="DK211" i="1"/>
  <c r="DK210" i="1"/>
  <c r="DK209" i="1"/>
  <c r="DK208" i="1"/>
  <c r="DK207" i="1"/>
  <c r="DK206" i="1"/>
  <c r="DK205" i="1"/>
  <c r="DK204" i="1"/>
  <c r="DK203" i="1"/>
  <c r="DK202" i="1"/>
  <c r="DK201" i="1"/>
  <c r="DK200" i="1"/>
  <c r="DK199" i="1"/>
  <c r="DK198" i="1"/>
  <c r="DK197" i="1"/>
  <c r="DK196" i="1"/>
  <c r="DK195" i="1"/>
  <c r="DK194" i="1"/>
  <c r="DK193" i="1"/>
  <c r="DK192" i="1"/>
  <c r="DK191" i="1"/>
  <c r="DK190" i="1"/>
  <c r="DK189" i="1"/>
  <c r="DK188" i="1"/>
  <c r="DK187" i="1"/>
  <c r="DK186" i="1"/>
  <c r="DK185" i="1"/>
  <c r="DK184" i="1"/>
  <c r="DK183" i="1"/>
  <c r="DK182" i="1"/>
  <c r="DK181" i="1"/>
  <c r="DK180" i="1"/>
  <c r="DK179" i="1"/>
  <c r="DK178" i="1"/>
  <c r="DK177" i="1"/>
  <c r="DK176" i="1"/>
  <c r="DK175" i="1"/>
  <c r="DK174" i="1"/>
  <c r="DK173" i="1"/>
  <c r="DK172" i="1"/>
  <c r="DK171" i="1"/>
  <c r="DK170" i="1"/>
  <c r="DK169" i="1"/>
  <c r="DK168" i="1"/>
  <c r="DK167" i="1"/>
  <c r="DK166" i="1"/>
  <c r="DK165" i="1"/>
  <c r="DK164" i="1"/>
  <c r="DK163" i="1"/>
  <c r="DK162" i="1"/>
  <c r="DK161" i="1"/>
  <c r="DK160" i="1"/>
  <c r="DK159" i="1"/>
  <c r="DK158" i="1"/>
  <c r="DK157" i="1"/>
  <c r="DK156" i="1"/>
  <c r="DK155" i="1"/>
  <c r="DK154" i="1"/>
  <c r="DK153" i="1"/>
  <c r="DK152" i="1"/>
  <c r="DK151" i="1"/>
  <c r="DK150" i="1"/>
  <c r="DK149" i="1"/>
  <c r="DK148" i="1"/>
  <c r="DK147" i="1"/>
  <c r="DK146" i="1"/>
  <c r="DK145" i="1"/>
  <c r="DK144" i="1"/>
  <c r="DK143" i="1"/>
  <c r="DK142" i="1"/>
  <c r="DK141" i="1"/>
  <c r="DK140" i="1"/>
  <c r="DK139" i="1"/>
  <c r="DK138" i="1"/>
  <c r="DK137" i="1"/>
  <c r="DK136" i="1"/>
  <c r="DK135" i="1"/>
  <c r="DK134" i="1"/>
  <c r="DK133" i="1"/>
  <c r="DK132" i="1"/>
  <c r="DK131" i="1"/>
  <c r="DK130" i="1"/>
  <c r="DK129" i="1"/>
  <c r="DK128" i="1"/>
  <c r="DK127" i="1"/>
  <c r="DK126" i="1"/>
  <c r="DK125" i="1"/>
  <c r="DK124" i="1"/>
  <c r="DK123" i="1"/>
  <c r="DK122" i="1"/>
  <c r="DK121" i="1"/>
  <c r="DK120" i="1"/>
  <c r="DK119" i="1"/>
  <c r="DK118" i="1"/>
  <c r="DK117" i="1"/>
  <c r="DK116" i="1"/>
  <c r="DK115" i="1"/>
  <c r="DK114" i="1"/>
  <c r="DK113" i="1"/>
  <c r="DK112" i="1"/>
  <c r="DK111" i="1"/>
  <c r="DK110" i="1"/>
  <c r="DK109" i="1"/>
  <c r="DK108" i="1"/>
  <c r="DK107" i="1"/>
  <c r="DK106" i="1"/>
  <c r="DK105" i="1"/>
  <c r="DK104" i="1"/>
  <c r="DK103" i="1"/>
  <c r="DK102" i="1"/>
  <c r="DK101" i="1"/>
  <c r="DK100" i="1"/>
  <c r="DK99" i="1"/>
  <c r="DK98" i="1"/>
  <c r="DK97" i="1"/>
  <c r="DK96" i="1"/>
  <c r="DK95" i="1"/>
  <c r="DK94" i="1"/>
  <c r="DK93" i="1"/>
  <c r="DK92" i="1"/>
  <c r="DK91" i="1"/>
  <c r="DK90" i="1"/>
  <c r="DK89" i="1"/>
  <c r="DK88" i="1"/>
  <c r="DK87" i="1"/>
  <c r="DK86" i="1"/>
  <c r="DK85" i="1"/>
  <c r="DK84" i="1"/>
  <c r="DK83" i="1"/>
  <c r="DK82" i="1"/>
  <c r="DK81" i="1"/>
  <c r="DK80" i="1"/>
  <c r="DK79" i="1"/>
  <c r="DK78" i="1"/>
  <c r="DK77" i="1"/>
  <c r="DK76" i="1"/>
  <c r="DK75" i="1"/>
  <c r="DK74" i="1"/>
  <c r="DK73" i="1"/>
  <c r="DK72" i="1"/>
  <c r="DK71" i="1"/>
  <c r="DK70" i="1"/>
  <c r="DK69" i="1"/>
  <c r="DK68" i="1"/>
  <c r="DK67" i="1"/>
  <c r="DK66" i="1"/>
  <c r="DK65" i="1"/>
  <c r="DK64" i="1"/>
  <c r="DK63" i="1"/>
  <c r="DK62" i="1"/>
  <c r="DK61" i="1"/>
  <c r="DK60" i="1"/>
  <c r="DK59" i="1"/>
  <c r="DK58" i="1"/>
  <c r="DK57" i="1"/>
  <c r="DK56" i="1"/>
  <c r="DK55" i="1"/>
  <c r="DK54" i="1"/>
  <c r="DK53" i="1"/>
  <c r="DK52" i="1"/>
  <c r="DK51" i="1"/>
  <c r="DK50" i="1"/>
  <c r="DK49" i="1"/>
  <c r="DK48" i="1"/>
  <c r="DK47" i="1"/>
  <c r="DK46" i="1"/>
  <c r="DK45" i="1"/>
  <c r="DK44" i="1"/>
  <c r="DK43" i="1"/>
  <c r="DK42" i="1"/>
  <c r="DK41" i="1"/>
  <c r="DK40" i="1"/>
  <c r="DK39" i="1"/>
  <c r="DK38" i="1"/>
  <c r="DK37" i="1"/>
  <c r="DK36" i="1"/>
  <c r="DK35" i="1"/>
  <c r="DK34" i="1"/>
  <c r="DK33" i="1"/>
  <c r="DK32" i="1"/>
  <c r="DK31" i="1"/>
  <c r="DK30" i="1"/>
  <c r="DK29" i="1"/>
  <c r="DK28" i="1"/>
  <c r="DK27" i="1"/>
  <c r="DK26" i="1"/>
  <c r="DK25" i="1"/>
  <c r="DK24" i="1"/>
  <c r="DK23" i="1"/>
  <c r="DK22" i="1"/>
  <c r="DK21" i="1"/>
  <c r="DK20" i="1"/>
  <c r="DK19" i="1"/>
  <c r="DK18" i="1"/>
  <c r="DK17" i="1"/>
  <c r="DK16" i="1"/>
  <c r="DK15" i="1"/>
  <c r="DK14" i="1"/>
  <c r="DK13" i="1"/>
  <c r="DK12" i="1"/>
  <c r="DK11" i="1"/>
  <c r="DK10" i="1"/>
  <c r="DK9" i="1"/>
  <c r="DK8" i="1"/>
  <c r="DK7" i="1"/>
  <c r="DK6" i="1"/>
  <c r="DK5" i="1"/>
  <c r="DK4" i="1"/>
  <c r="DK3" i="1"/>
  <c r="DK2" i="1"/>
  <c r="DI735" i="1"/>
  <c r="DI734" i="1"/>
  <c r="DI733" i="1"/>
  <c r="DI732" i="1"/>
  <c r="DI731" i="1"/>
  <c r="DI730" i="1"/>
  <c r="DI729" i="1"/>
  <c r="DI728" i="1"/>
  <c r="DI727" i="1"/>
  <c r="DI726" i="1"/>
  <c r="DI725" i="1"/>
  <c r="DI724" i="1"/>
  <c r="DI723" i="1"/>
  <c r="DI722" i="1"/>
  <c r="DI721" i="1"/>
  <c r="DI720" i="1"/>
  <c r="DI719" i="1"/>
  <c r="DI718" i="1"/>
  <c r="DI717" i="1"/>
  <c r="DI716" i="1"/>
  <c r="DI715" i="1"/>
  <c r="DI714" i="1"/>
  <c r="DI713" i="1"/>
  <c r="DI712" i="1"/>
  <c r="DI711" i="1"/>
  <c r="DI710" i="1"/>
  <c r="DI709" i="1"/>
  <c r="DI708" i="1"/>
  <c r="DI707" i="1"/>
  <c r="DI706" i="1"/>
  <c r="DI705" i="1"/>
  <c r="DI704" i="1"/>
  <c r="DI703" i="1"/>
  <c r="DI702" i="1"/>
  <c r="DI701" i="1"/>
  <c r="DI700" i="1"/>
  <c r="DI699" i="1"/>
  <c r="DI698" i="1"/>
  <c r="DI697" i="1"/>
  <c r="DI696" i="1"/>
  <c r="DI695" i="1"/>
  <c r="DI694" i="1"/>
  <c r="DI693" i="1"/>
  <c r="DI692" i="1"/>
  <c r="DI691" i="1"/>
  <c r="DI690" i="1"/>
  <c r="DI689" i="1"/>
  <c r="DI688" i="1"/>
  <c r="DI687" i="1"/>
  <c r="DI686" i="1"/>
  <c r="DI685" i="1"/>
  <c r="DI684" i="1"/>
  <c r="DI683" i="1"/>
  <c r="DI682" i="1"/>
  <c r="DI681" i="1"/>
  <c r="DI680" i="1"/>
  <c r="DI679" i="1"/>
  <c r="DI678" i="1"/>
  <c r="DI677" i="1"/>
  <c r="DI676" i="1"/>
  <c r="DI675" i="1"/>
  <c r="DI674" i="1"/>
  <c r="DI673" i="1"/>
  <c r="DI672" i="1"/>
  <c r="DI671" i="1"/>
  <c r="DI670" i="1"/>
  <c r="DI669" i="1"/>
  <c r="DI668" i="1"/>
  <c r="DI667" i="1"/>
  <c r="DI666" i="1"/>
  <c r="DI665" i="1"/>
  <c r="DI664" i="1"/>
  <c r="DI663" i="1"/>
  <c r="DI662" i="1"/>
  <c r="DI661" i="1"/>
  <c r="DI660" i="1"/>
  <c r="DI659" i="1"/>
  <c r="DI658" i="1"/>
  <c r="DI657" i="1"/>
  <c r="DI656" i="1"/>
  <c r="DI655" i="1"/>
  <c r="DI654" i="1"/>
  <c r="DI653" i="1"/>
  <c r="DI652" i="1"/>
  <c r="DI651" i="1"/>
  <c r="DI650" i="1"/>
  <c r="DI649" i="1"/>
  <c r="DI648" i="1"/>
  <c r="DI647" i="1"/>
  <c r="DI646" i="1"/>
  <c r="DI645" i="1"/>
  <c r="DI644" i="1"/>
  <c r="DI643" i="1"/>
  <c r="DI642" i="1"/>
  <c r="DI641" i="1"/>
  <c r="DI640" i="1"/>
  <c r="DI639" i="1"/>
  <c r="DI638" i="1"/>
  <c r="DI637" i="1"/>
  <c r="DI636" i="1"/>
  <c r="DI635" i="1"/>
  <c r="DI634" i="1"/>
  <c r="DI633" i="1"/>
  <c r="DI632" i="1"/>
  <c r="DI631" i="1"/>
  <c r="DI630" i="1"/>
  <c r="DI629" i="1"/>
  <c r="DI628" i="1"/>
  <c r="DI627" i="1"/>
  <c r="DI626" i="1"/>
  <c r="DI625" i="1"/>
  <c r="DI624" i="1"/>
  <c r="DI623" i="1"/>
  <c r="DI622" i="1"/>
  <c r="DI621" i="1"/>
  <c r="DI620" i="1"/>
  <c r="DI619" i="1"/>
  <c r="DI618" i="1"/>
  <c r="DI617" i="1"/>
  <c r="DI616" i="1"/>
  <c r="DI615" i="1"/>
  <c r="DI614" i="1"/>
  <c r="DI613" i="1"/>
  <c r="DI612" i="1"/>
  <c r="DI611" i="1"/>
  <c r="DI610" i="1"/>
  <c r="DI609" i="1"/>
  <c r="DI608" i="1"/>
  <c r="DI607" i="1"/>
  <c r="DI606" i="1"/>
  <c r="DI605" i="1"/>
  <c r="DI604" i="1"/>
  <c r="DI603" i="1"/>
  <c r="DI602" i="1"/>
  <c r="DI601" i="1"/>
  <c r="DI600" i="1"/>
  <c r="DI599" i="1"/>
  <c r="DI598" i="1"/>
  <c r="DI597" i="1"/>
  <c r="DI596" i="1"/>
  <c r="DI595" i="1"/>
  <c r="DI594" i="1"/>
  <c r="DI593" i="1"/>
  <c r="DI592" i="1"/>
  <c r="DI591" i="1"/>
  <c r="DI590" i="1"/>
  <c r="DI589" i="1"/>
  <c r="DI588" i="1"/>
  <c r="DI587" i="1"/>
  <c r="DI586" i="1"/>
  <c r="DI585" i="1"/>
  <c r="DI584" i="1"/>
  <c r="DI583" i="1"/>
  <c r="DI582" i="1"/>
  <c r="DI581" i="1"/>
  <c r="DI580" i="1"/>
  <c r="DI579" i="1"/>
  <c r="DI578" i="1"/>
  <c r="DI577" i="1"/>
  <c r="DI576" i="1"/>
  <c r="DI575" i="1"/>
  <c r="DI574" i="1"/>
  <c r="DI573" i="1"/>
  <c r="DI572" i="1"/>
  <c r="DI571" i="1"/>
  <c r="DI570" i="1"/>
  <c r="DI569" i="1"/>
  <c r="DI568" i="1"/>
  <c r="DI567" i="1"/>
  <c r="DI566" i="1"/>
  <c r="DI565" i="1"/>
  <c r="DI564" i="1"/>
  <c r="DI563" i="1"/>
  <c r="DI562" i="1"/>
  <c r="DI561" i="1"/>
  <c r="DI560" i="1"/>
  <c r="DI559" i="1"/>
  <c r="DI558" i="1"/>
  <c r="DI557" i="1"/>
  <c r="DI556" i="1"/>
  <c r="DI555" i="1"/>
  <c r="DI554" i="1"/>
  <c r="DI553" i="1"/>
  <c r="DI552" i="1"/>
  <c r="DI551" i="1"/>
  <c r="DI550" i="1"/>
  <c r="DI549" i="1"/>
  <c r="DI548" i="1"/>
  <c r="DI547" i="1"/>
  <c r="DI546" i="1"/>
  <c r="DI545" i="1"/>
  <c r="DI544" i="1"/>
  <c r="DI543" i="1"/>
  <c r="DI542" i="1"/>
  <c r="DI541" i="1"/>
  <c r="DI540" i="1"/>
  <c r="DI539" i="1"/>
  <c r="DI538" i="1"/>
  <c r="DI537" i="1"/>
  <c r="DI536" i="1"/>
  <c r="DI535" i="1"/>
  <c r="DI534" i="1"/>
  <c r="DI533" i="1"/>
  <c r="DI532" i="1"/>
  <c r="DI531" i="1"/>
  <c r="DI530" i="1"/>
  <c r="DI529" i="1"/>
  <c r="DI528" i="1"/>
  <c r="DI527" i="1"/>
  <c r="DI526" i="1"/>
  <c r="DI525" i="1"/>
  <c r="DI524" i="1"/>
  <c r="DI523" i="1"/>
  <c r="DI522" i="1"/>
  <c r="DI521" i="1"/>
  <c r="DI520" i="1"/>
  <c r="DI519" i="1"/>
  <c r="DI518" i="1"/>
  <c r="DI517" i="1"/>
  <c r="DI516" i="1"/>
  <c r="DI515" i="1"/>
  <c r="DI514" i="1"/>
  <c r="DI513" i="1"/>
  <c r="DI512" i="1"/>
  <c r="DI511" i="1"/>
  <c r="DI510" i="1"/>
  <c r="DI509" i="1"/>
  <c r="DI508" i="1"/>
  <c r="DI507" i="1"/>
  <c r="DI506" i="1"/>
  <c r="DI505" i="1"/>
  <c r="DI504" i="1"/>
  <c r="DI503" i="1"/>
  <c r="DI502" i="1"/>
  <c r="DI501" i="1"/>
  <c r="DI500" i="1"/>
  <c r="DI499" i="1"/>
  <c r="DI498" i="1"/>
  <c r="DI497" i="1"/>
  <c r="DI496" i="1"/>
  <c r="DI495" i="1"/>
  <c r="DI494" i="1"/>
  <c r="DI493" i="1"/>
  <c r="DI492" i="1"/>
  <c r="DI491" i="1"/>
  <c r="DI490" i="1"/>
  <c r="DI489" i="1"/>
  <c r="DI488" i="1"/>
  <c r="DI487" i="1"/>
  <c r="DI486" i="1"/>
  <c r="DI485" i="1"/>
  <c r="DI484" i="1"/>
  <c r="DI483" i="1"/>
  <c r="DI482" i="1"/>
  <c r="DI481" i="1"/>
  <c r="DI480" i="1"/>
  <c r="DI479" i="1"/>
  <c r="DI478" i="1"/>
  <c r="DI477" i="1"/>
  <c r="DI476" i="1"/>
  <c r="DI475" i="1"/>
  <c r="DI474" i="1"/>
  <c r="DI473" i="1"/>
  <c r="DI472" i="1"/>
  <c r="DI471" i="1"/>
  <c r="DI470" i="1"/>
  <c r="DI469" i="1"/>
  <c r="DI468" i="1"/>
  <c r="DI467" i="1"/>
  <c r="DI466" i="1"/>
  <c r="DI465" i="1"/>
  <c r="DI464" i="1"/>
  <c r="DI463" i="1"/>
  <c r="DI462" i="1"/>
  <c r="DI461" i="1"/>
  <c r="DI460" i="1"/>
  <c r="DI459" i="1"/>
  <c r="DI458" i="1"/>
  <c r="DI457" i="1"/>
  <c r="DI456" i="1"/>
  <c r="DI455" i="1"/>
  <c r="DI454" i="1"/>
  <c r="DI453" i="1"/>
  <c r="DI452" i="1"/>
  <c r="DI451" i="1"/>
  <c r="DI450" i="1"/>
  <c r="DI449" i="1"/>
  <c r="DI448" i="1"/>
  <c r="DI447" i="1"/>
  <c r="DI446" i="1"/>
  <c r="DI445" i="1"/>
  <c r="DI444" i="1"/>
  <c r="DI443" i="1"/>
  <c r="DI442" i="1"/>
  <c r="DI441" i="1"/>
  <c r="DI440" i="1"/>
  <c r="DI439" i="1"/>
  <c r="DI438" i="1"/>
  <c r="DI437" i="1"/>
  <c r="DI436" i="1"/>
  <c r="DI435" i="1"/>
  <c r="DI434" i="1"/>
  <c r="DI433" i="1"/>
  <c r="DI432" i="1"/>
  <c r="DI431" i="1"/>
  <c r="DI430" i="1"/>
  <c r="DI429" i="1"/>
  <c r="DI428" i="1"/>
  <c r="DI427" i="1"/>
  <c r="DI426" i="1"/>
  <c r="DI425" i="1"/>
  <c r="DI424" i="1"/>
  <c r="DI423" i="1"/>
  <c r="DI422" i="1"/>
  <c r="DI421" i="1"/>
  <c r="DI420" i="1"/>
  <c r="DI419" i="1"/>
  <c r="DI418" i="1"/>
  <c r="DI417" i="1"/>
  <c r="DI416" i="1"/>
  <c r="DI415" i="1"/>
  <c r="DI414" i="1"/>
  <c r="DI413" i="1"/>
  <c r="DI412" i="1"/>
  <c r="DI411" i="1"/>
  <c r="DI410" i="1"/>
  <c r="DI409" i="1"/>
  <c r="DI408" i="1"/>
  <c r="DI407" i="1"/>
  <c r="DI406" i="1"/>
  <c r="DI405" i="1"/>
  <c r="DI404" i="1"/>
  <c r="DI403" i="1"/>
  <c r="DI402" i="1"/>
  <c r="DI401" i="1"/>
  <c r="DI400" i="1"/>
  <c r="DI399" i="1"/>
  <c r="DI398" i="1"/>
  <c r="DI397" i="1"/>
  <c r="DI396" i="1"/>
  <c r="DI395" i="1"/>
  <c r="DI394" i="1"/>
  <c r="DI393" i="1"/>
  <c r="DI392" i="1"/>
  <c r="DI391" i="1"/>
  <c r="DI390" i="1"/>
  <c r="DI389" i="1"/>
  <c r="DI388" i="1"/>
  <c r="DI387" i="1"/>
  <c r="DI386" i="1"/>
  <c r="DI385" i="1"/>
  <c r="DI384" i="1"/>
  <c r="DI383" i="1"/>
  <c r="DI382" i="1"/>
  <c r="DI381" i="1"/>
  <c r="DI380" i="1"/>
  <c r="DI379" i="1"/>
  <c r="DI378" i="1"/>
  <c r="DI377" i="1"/>
  <c r="DI376" i="1"/>
  <c r="DI375" i="1"/>
  <c r="DI374" i="1"/>
  <c r="DI373" i="1"/>
  <c r="DI372" i="1"/>
  <c r="DI371" i="1"/>
  <c r="DI370" i="1"/>
  <c r="DI369" i="1"/>
  <c r="DI368" i="1"/>
  <c r="DI367" i="1"/>
  <c r="DI366" i="1"/>
  <c r="DI365" i="1"/>
  <c r="DI364" i="1"/>
  <c r="DI363" i="1"/>
  <c r="DI362" i="1"/>
  <c r="DI361" i="1"/>
  <c r="DI360" i="1"/>
  <c r="DI359" i="1"/>
  <c r="DI358" i="1"/>
  <c r="DI357" i="1"/>
  <c r="DI356" i="1"/>
  <c r="DI355" i="1"/>
  <c r="DI354" i="1"/>
  <c r="DI353" i="1"/>
  <c r="DI352" i="1"/>
  <c r="DI351" i="1"/>
  <c r="DI350" i="1"/>
  <c r="DI349" i="1"/>
  <c r="DI348" i="1"/>
  <c r="DI347" i="1"/>
  <c r="DI346" i="1"/>
  <c r="DI345" i="1"/>
  <c r="DI344" i="1"/>
  <c r="DI343" i="1"/>
  <c r="DI342" i="1"/>
  <c r="DI341" i="1"/>
  <c r="DI340" i="1"/>
  <c r="DI339" i="1"/>
  <c r="DI338" i="1"/>
  <c r="DI337" i="1"/>
  <c r="DI336" i="1"/>
  <c r="DI335" i="1"/>
  <c r="DI334" i="1"/>
  <c r="DI333" i="1"/>
  <c r="DI332" i="1"/>
  <c r="DI331" i="1"/>
  <c r="DI330" i="1"/>
  <c r="DI329" i="1"/>
  <c r="DI328" i="1"/>
  <c r="DI327" i="1"/>
  <c r="DI326" i="1"/>
  <c r="DI325" i="1"/>
  <c r="DI324" i="1"/>
  <c r="DI323" i="1"/>
  <c r="DI322" i="1"/>
  <c r="DI321" i="1"/>
  <c r="DI320" i="1"/>
  <c r="DI319" i="1"/>
  <c r="DI318" i="1"/>
  <c r="DI317" i="1"/>
  <c r="DI316" i="1"/>
  <c r="DI315" i="1"/>
  <c r="DI314" i="1"/>
  <c r="DI313" i="1"/>
  <c r="DI312" i="1"/>
  <c r="DI311" i="1"/>
  <c r="DI310" i="1"/>
  <c r="DI309" i="1"/>
  <c r="DI308" i="1"/>
  <c r="DI307" i="1"/>
  <c r="DI306" i="1"/>
  <c r="DI305" i="1"/>
  <c r="DI304" i="1"/>
  <c r="DI303" i="1"/>
  <c r="DI302" i="1"/>
  <c r="DI301" i="1"/>
  <c r="DI300" i="1"/>
  <c r="DI299" i="1"/>
  <c r="DI298" i="1"/>
  <c r="DI297" i="1"/>
  <c r="DI296" i="1"/>
  <c r="DI295" i="1"/>
  <c r="DI294" i="1"/>
  <c r="DI293" i="1"/>
  <c r="DI292" i="1"/>
  <c r="DI291" i="1"/>
  <c r="DI290" i="1"/>
  <c r="DI289" i="1"/>
  <c r="DI288" i="1"/>
  <c r="DI287" i="1"/>
  <c r="DI286" i="1"/>
  <c r="DI285" i="1"/>
  <c r="DI284" i="1"/>
  <c r="DI283" i="1"/>
  <c r="DI282" i="1"/>
  <c r="DI281" i="1"/>
  <c r="DI280" i="1"/>
  <c r="DI279" i="1"/>
  <c r="DI278" i="1"/>
  <c r="DI277" i="1"/>
  <c r="DI276" i="1"/>
  <c r="DI275" i="1"/>
  <c r="DI274" i="1"/>
  <c r="DI273" i="1"/>
  <c r="DI272" i="1"/>
  <c r="DI271" i="1"/>
  <c r="DI270" i="1"/>
  <c r="DI269" i="1"/>
  <c r="DI268" i="1"/>
  <c r="DI267" i="1"/>
  <c r="DI266" i="1"/>
  <c r="DI265" i="1"/>
  <c r="DI264" i="1"/>
  <c r="DI263" i="1"/>
  <c r="DI262" i="1"/>
  <c r="DI261" i="1"/>
  <c r="DI260" i="1"/>
  <c r="DI259" i="1"/>
  <c r="DI258" i="1"/>
  <c r="DI257" i="1"/>
  <c r="DI256" i="1"/>
  <c r="DI255" i="1"/>
  <c r="DI254" i="1"/>
  <c r="DI253" i="1"/>
  <c r="DI252" i="1"/>
  <c r="DI251" i="1"/>
  <c r="DI250" i="1"/>
  <c r="DI249" i="1"/>
  <c r="DI248" i="1"/>
  <c r="DI247" i="1"/>
  <c r="DI246" i="1"/>
  <c r="DI245" i="1"/>
  <c r="DI244" i="1"/>
  <c r="DI243" i="1"/>
  <c r="DI242" i="1"/>
  <c r="DI241" i="1"/>
  <c r="DI240" i="1"/>
  <c r="DI239" i="1"/>
  <c r="DI238" i="1"/>
  <c r="DI237" i="1"/>
  <c r="DI236" i="1"/>
  <c r="DI235" i="1"/>
  <c r="DI234" i="1"/>
  <c r="DI233" i="1"/>
  <c r="DI232" i="1"/>
  <c r="DI231" i="1"/>
  <c r="DI230" i="1"/>
  <c r="DI229" i="1"/>
  <c r="DI228" i="1"/>
  <c r="DI227" i="1"/>
  <c r="DI226" i="1"/>
  <c r="DI225" i="1"/>
  <c r="DI224" i="1"/>
  <c r="DI223" i="1"/>
  <c r="DI222" i="1"/>
  <c r="DI221" i="1"/>
  <c r="DI220" i="1"/>
  <c r="DI219" i="1"/>
  <c r="DI218" i="1"/>
  <c r="DI217" i="1"/>
  <c r="DI216" i="1"/>
  <c r="DI215" i="1"/>
  <c r="DI214" i="1"/>
  <c r="DI213" i="1"/>
  <c r="DI212" i="1"/>
  <c r="DI211" i="1"/>
  <c r="DI210" i="1"/>
  <c r="DI209" i="1"/>
  <c r="DI208" i="1"/>
  <c r="DI207" i="1"/>
  <c r="DI206" i="1"/>
  <c r="DI205" i="1"/>
  <c r="DI204" i="1"/>
  <c r="DI203" i="1"/>
  <c r="DI202" i="1"/>
  <c r="DI201" i="1"/>
  <c r="DI200" i="1"/>
  <c r="DI199" i="1"/>
  <c r="DI198" i="1"/>
  <c r="DI197" i="1"/>
  <c r="DI196" i="1"/>
  <c r="DI195" i="1"/>
  <c r="DI194" i="1"/>
  <c r="DI193" i="1"/>
  <c r="DI192" i="1"/>
  <c r="DI191" i="1"/>
  <c r="DI190" i="1"/>
  <c r="DI189" i="1"/>
  <c r="DI188" i="1"/>
  <c r="DI187" i="1"/>
  <c r="DI186" i="1"/>
  <c r="DI185" i="1"/>
  <c r="DI184" i="1"/>
  <c r="DI183" i="1"/>
  <c r="DI182" i="1"/>
  <c r="DI181" i="1"/>
  <c r="DI180" i="1"/>
  <c r="DI179" i="1"/>
  <c r="DI178" i="1"/>
  <c r="DI177" i="1"/>
  <c r="DI176" i="1"/>
  <c r="DI175" i="1"/>
  <c r="DI174" i="1"/>
  <c r="DI173" i="1"/>
  <c r="DI172" i="1"/>
  <c r="DI171" i="1"/>
  <c r="DI170" i="1"/>
  <c r="DI169" i="1"/>
  <c r="DI168" i="1"/>
  <c r="DI167" i="1"/>
  <c r="DI166" i="1"/>
  <c r="DI165" i="1"/>
  <c r="DI164" i="1"/>
  <c r="DI163" i="1"/>
  <c r="DI162" i="1"/>
  <c r="DI161" i="1"/>
  <c r="DI160" i="1"/>
  <c r="DI159" i="1"/>
  <c r="DI158" i="1"/>
  <c r="DI157" i="1"/>
  <c r="DI156" i="1"/>
  <c r="DI155" i="1"/>
  <c r="DI154" i="1"/>
  <c r="DI153" i="1"/>
  <c r="DI152" i="1"/>
  <c r="DI151" i="1"/>
  <c r="DI150" i="1"/>
  <c r="DI149" i="1"/>
  <c r="DI148" i="1"/>
  <c r="DI147" i="1"/>
  <c r="DI146" i="1"/>
  <c r="DI145" i="1"/>
  <c r="DI144" i="1"/>
  <c r="DI143" i="1"/>
  <c r="DI142" i="1"/>
  <c r="DI141" i="1"/>
  <c r="DI140" i="1"/>
  <c r="DI139" i="1"/>
  <c r="DI138" i="1"/>
  <c r="DI137" i="1"/>
  <c r="DI136" i="1"/>
  <c r="DI135" i="1"/>
  <c r="DI134" i="1"/>
  <c r="DI133" i="1"/>
  <c r="DI132" i="1"/>
  <c r="DI131" i="1"/>
  <c r="DI130" i="1"/>
  <c r="DI129" i="1"/>
  <c r="DI128" i="1"/>
  <c r="DI127" i="1"/>
  <c r="DI126" i="1"/>
  <c r="DI125" i="1"/>
  <c r="DI124" i="1"/>
  <c r="DI123" i="1"/>
  <c r="DI122" i="1"/>
  <c r="DI121" i="1"/>
  <c r="DI120" i="1"/>
  <c r="DI119" i="1"/>
  <c r="DI118" i="1"/>
  <c r="DI117" i="1"/>
  <c r="DI116" i="1"/>
  <c r="DI115" i="1"/>
  <c r="DI114" i="1"/>
  <c r="DI113" i="1"/>
  <c r="DI112" i="1"/>
  <c r="DI111" i="1"/>
  <c r="DI110" i="1"/>
  <c r="DI109" i="1"/>
  <c r="DI108" i="1"/>
  <c r="DI107" i="1"/>
  <c r="DI106" i="1"/>
  <c r="DI105" i="1"/>
  <c r="DI104" i="1"/>
  <c r="DI103" i="1"/>
  <c r="DI102" i="1"/>
  <c r="DI101" i="1"/>
  <c r="DI100" i="1"/>
  <c r="DI99" i="1"/>
  <c r="DI98" i="1"/>
  <c r="DI97" i="1"/>
  <c r="DI96"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3" i="1"/>
  <c r="DI62" i="1"/>
  <c r="DI61" i="1"/>
  <c r="DI60" i="1"/>
  <c r="DI59" i="1"/>
  <c r="DI58" i="1"/>
  <c r="DI57" i="1"/>
  <c r="DI56" i="1"/>
  <c r="DI55" i="1"/>
  <c r="DI54" i="1"/>
  <c r="DI53" i="1"/>
  <c r="DI52" i="1"/>
  <c r="DI51" i="1"/>
  <c r="DI50" i="1"/>
  <c r="DI49" i="1"/>
  <c r="DI48" i="1"/>
  <c r="DI47" i="1"/>
  <c r="DI46" i="1"/>
  <c r="DI45" i="1"/>
  <c r="DI44" i="1"/>
  <c r="DI43" i="1"/>
  <c r="DI42" i="1"/>
  <c r="DI41" i="1"/>
  <c r="DI40" i="1"/>
  <c r="DI39" i="1"/>
  <c r="DI38" i="1"/>
  <c r="DI37" i="1"/>
  <c r="DI36"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9" i="1"/>
  <c r="DI8" i="1"/>
  <c r="DI7" i="1"/>
  <c r="DI6" i="1"/>
  <c r="DI5" i="1"/>
  <c r="DI4" i="1"/>
  <c r="DI3" i="1"/>
  <c r="DI2" i="1"/>
  <c r="G1717" i="2" l="1"/>
  <c r="G1716" i="2"/>
  <c r="G1715" i="2"/>
  <c r="G1714" i="2"/>
  <c r="G1713" i="2"/>
  <c r="G1712" i="2"/>
  <c r="G1711" i="2"/>
  <c r="G1699" i="2"/>
  <c r="G1698" i="2"/>
  <c r="G1697" i="2"/>
  <c r="G1696" i="2"/>
  <c r="G1695" i="2"/>
  <c r="G1694" i="2"/>
  <c r="G1693" i="2"/>
  <c r="G1692" i="2"/>
  <c r="G1691" i="2"/>
  <c r="G1690" i="2"/>
  <c r="G1689" i="2"/>
  <c r="G1688" i="2"/>
  <c r="G1687" i="2"/>
  <c r="G1686" i="2"/>
  <c r="G1685" i="2"/>
  <c r="G1684" i="2"/>
  <c r="G1683" i="2"/>
  <c r="G1661" i="2"/>
  <c r="G1660" i="2"/>
  <c r="G1659" i="2"/>
  <c r="G1658" i="2"/>
  <c r="G1657" i="2"/>
  <c r="G1633" i="2"/>
  <c r="G1632" i="2"/>
  <c r="G1631" i="2"/>
  <c r="G1606" i="2"/>
  <c r="G1605" i="2"/>
  <c r="G1604" i="2"/>
  <c r="G1603" i="2"/>
  <c r="G1602" i="2"/>
  <c r="G1601" i="2"/>
  <c r="G1600" i="2"/>
  <c r="G1599"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35" i="2"/>
  <c r="G1534" i="2"/>
  <c r="G1533"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68" i="2"/>
  <c r="G1467" i="2"/>
  <c r="G1466" i="2"/>
  <c r="G1465" i="2"/>
  <c r="G1464" i="2"/>
  <c r="G1463" i="2"/>
  <c r="G1462" i="2"/>
  <c r="G1461" i="2"/>
  <c r="G1460" i="2"/>
  <c r="G1459" i="2"/>
  <c r="G1458"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390" i="2"/>
  <c r="G1389" i="2"/>
  <c r="G1388" i="2"/>
  <c r="G1387" i="2"/>
  <c r="G1386" i="2"/>
  <c r="G1365" i="2"/>
  <c r="G1364" i="2"/>
  <c r="G1363" i="2"/>
  <c r="G1362" i="2"/>
  <c r="G1361" i="2"/>
  <c r="G1360" i="2"/>
  <c r="G1359" i="2"/>
  <c r="G1358" i="2"/>
  <c r="G1346" i="2"/>
  <c r="G1345" i="2"/>
  <c r="G1344" i="2"/>
  <c r="G1343" i="2"/>
  <c r="G1342" i="2"/>
  <c r="G1341" i="2"/>
  <c r="G1340" i="2"/>
  <c r="G1339" i="2"/>
  <c r="G1338" i="2"/>
  <c r="G1337" i="2"/>
  <c r="G1336" i="2"/>
  <c r="G1335" i="2"/>
  <c r="G1334" i="2"/>
  <c r="G1333" i="2"/>
  <c r="G1332" i="2"/>
  <c r="G1331" i="2"/>
  <c r="G1302" i="2"/>
  <c r="G1301" i="2"/>
  <c r="G1300" i="2"/>
  <c r="G1299" i="2"/>
  <c r="G1284" i="2"/>
  <c r="G1283" i="2"/>
  <c r="G1282" i="2"/>
  <c r="G1281" i="2"/>
  <c r="G1280" i="2"/>
  <c r="G1279" i="2"/>
  <c r="G1278" i="2"/>
  <c r="G1277" i="2"/>
  <c r="G1276" i="2"/>
  <c r="G1275" i="2"/>
  <c r="G1274" i="2"/>
  <c r="G1273" i="2"/>
  <c r="G1251" i="2"/>
  <c r="G1250" i="2"/>
  <c r="G1249" i="2"/>
  <c r="G1248" i="2"/>
  <c r="G1247" i="2"/>
  <c r="G1246" i="2"/>
  <c r="G1245" i="2"/>
  <c r="G1244" i="2"/>
  <c r="G1243" i="2"/>
  <c r="G1222" i="2"/>
  <c r="G1221" i="2"/>
  <c r="G1220" i="2"/>
  <c r="G1219" i="2"/>
  <c r="G1218" i="2"/>
  <c r="G1217" i="2"/>
  <c r="G1201" i="2"/>
  <c r="G1200" i="2"/>
  <c r="G1199" i="2"/>
  <c r="G1198" i="2"/>
  <c r="G1197" i="2"/>
  <c r="G1196" i="2"/>
  <c r="G1195" i="2"/>
  <c r="G1194" i="2"/>
  <c r="G1193" i="2"/>
  <c r="G1192" i="2"/>
  <c r="G1191" i="2"/>
  <c r="G1190" i="2"/>
  <c r="G1189" i="2"/>
  <c r="G1181" i="2"/>
  <c r="G1180" i="2"/>
  <c r="G1179" i="2"/>
  <c r="G1178" i="2"/>
  <c r="G1177" i="2"/>
  <c r="G1176" i="2"/>
  <c r="G1175" i="2"/>
  <c r="G1174" i="2"/>
  <c r="G1173" i="2"/>
  <c r="G1172" i="2"/>
  <c r="G1171" i="2"/>
  <c r="G1170" i="2"/>
  <c r="G1169" i="2"/>
  <c r="G1168" i="2"/>
  <c r="G1167" i="2"/>
  <c r="G1166" i="2"/>
  <c r="G1165" i="2"/>
  <c r="G1164" i="2"/>
  <c r="G1163" i="2"/>
  <c r="G1162" i="2"/>
  <c r="G1161" i="2"/>
  <c r="G1141" i="2"/>
  <c r="G1140" i="2"/>
  <c r="G1139" i="2"/>
  <c r="G1138" i="2"/>
  <c r="G1137" i="2"/>
  <c r="G1136" i="2"/>
  <c r="G1135" i="2"/>
  <c r="G1134" i="2"/>
  <c r="G1133" i="2"/>
  <c r="G1132" i="2"/>
  <c r="G1131" i="2"/>
  <c r="G1130" i="2"/>
  <c r="G1129" i="2"/>
  <c r="G1110" i="2"/>
  <c r="G1109" i="2"/>
  <c r="G1108" i="2"/>
  <c r="G1107" i="2"/>
  <c r="G1106" i="2"/>
  <c r="G1105" i="2"/>
  <c r="G1104" i="2"/>
  <c r="G1085" i="2"/>
  <c r="G1084" i="2"/>
  <c r="G1083" i="2"/>
  <c r="G1082" i="2"/>
  <c r="G1081" i="2"/>
  <c r="G1080" i="2"/>
  <c r="G1079" i="2"/>
  <c r="G1078" i="2"/>
  <c r="G1077" i="2"/>
  <c r="G1076" i="2"/>
  <c r="G1075" i="2"/>
  <c r="G1074" i="2"/>
  <c r="G1073" i="2"/>
  <c r="G1072" i="2"/>
  <c r="G1071" i="2"/>
  <c r="G1036" i="2"/>
  <c r="G1035" i="2"/>
  <c r="G1034" i="2"/>
  <c r="G1006" i="2"/>
  <c r="G1005" i="2"/>
  <c r="G1004" i="2"/>
  <c r="G1003" i="2"/>
  <c r="G1002" i="2"/>
  <c r="G977" i="2"/>
  <c r="G976" i="2"/>
  <c r="G975" i="2"/>
  <c r="G974" i="2"/>
  <c r="G973" i="2"/>
  <c r="G965" i="2"/>
  <c r="G964" i="2"/>
  <c r="G963" i="2"/>
  <c r="G962" i="2"/>
  <c r="G961" i="2"/>
  <c r="G960" i="2"/>
  <c r="G959" i="2"/>
  <c r="G958" i="2"/>
  <c r="G957" i="2"/>
  <c r="G956" i="2"/>
  <c r="G955" i="2"/>
  <c r="G954" i="2"/>
  <c r="G953" i="2"/>
  <c r="G952" i="2"/>
  <c r="G951" i="2"/>
  <c r="G950" i="2"/>
  <c r="G949" i="2"/>
  <c r="G948" i="2"/>
  <c r="G947" i="2"/>
  <c r="G946" i="2"/>
  <c r="G945" i="2"/>
  <c r="G944" i="2"/>
  <c r="G943" i="2"/>
  <c r="G921" i="2"/>
  <c r="G920" i="2"/>
  <c r="G919" i="2"/>
  <c r="G918" i="2"/>
  <c r="G897" i="2"/>
  <c r="G896" i="2"/>
  <c r="G895" i="2"/>
  <c r="G894" i="2"/>
  <c r="G893" i="2"/>
  <c r="G892" i="2"/>
  <c r="G891" i="2"/>
  <c r="G890" i="2"/>
  <c r="G889" i="2"/>
  <c r="G888" i="2"/>
  <c r="G887" i="2"/>
  <c r="G886" i="2"/>
  <c r="G885" i="2"/>
  <c r="G884" i="2"/>
  <c r="G863" i="2"/>
  <c r="G862" i="2"/>
  <c r="G861" i="2"/>
  <c r="G860" i="2"/>
  <c r="G859" i="2"/>
  <c r="G858" i="2"/>
  <c r="G857" i="2"/>
  <c r="G856" i="2"/>
  <c r="G855" i="2"/>
  <c r="G826" i="2"/>
  <c r="G825" i="2"/>
  <c r="G824" i="2"/>
  <c r="G823" i="2"/>
  <c r="G810" i="2"/>
  <c r="G809" i="2"/>
  <c r="G808" i="2"/>
  <c r="G807" i="2"/>
  <c r="G806" i="2"/>
  <c r="G805" i="2"/>
  <c r="G804" i="2"/>
  <c r="G803" i="2"/>
  <c r="G802" i="2"/>
  <c r="G801" i="2"/>
  <c r="G800" i="2"/>
  <c r="G799" i="2"/>
  <c r="G798" i="2"/>
  <c r="G797" i="2"/>
  <c r="G796" i="2"/>
  <c r="G795" i="2"/>
  <c r="G794" i="2"/>
  <c r="G775" i="2"/>
  <c r="G774" i="2"/>
  <c r="G773" i="2"/>
  <c r="G772" i="2"/>
  <c r="G771" i="2"/>
  <c r="G770" i="2"/>
  <c r="G769" i="2"/>
  <c r="G768" i="2"/>
  <c r="G767" i="2"/>
  <c r="G766" i="2"/>
  <c r="G765" i="2"/>
  <c r="G757" i="2"/>
  <c r="G756" i="2"/>
  <c r="G755" i="2"/>
  <c r="G754" i="2"/>
  <c r="G753" i="2"/>
  <c r="G752" i="2"/>
  <c r="G751" i="2"/>
  <c r="G750" i="2"/>
  <c r="G749" i="2"/>
  <c r="G748" i="2"/>
  <c r="G747" i="2"/>
  <c r="G746" i="2"/>
  <c r="G745" i="2"/>
  <c r="G744" i="2"/>
  <c r="G743" i="2"/>
  <c r="G742" i="2"/>
  <c r="G741" i="2"/>
  <c r="G740" i="2"/>
  <c r="G739" i="2"/>
  <c r="G738" i="2"/>
  <c r="G737" i="2"/>
  <c r="G736" i="2"/>
  <c r="G735" i="2"/>
  <c r="G734" i="2"/>
  <c r="G707" i="2"/>
  <c r="G706" i="2"/>
  <c r="G705" i="2"/>
  <c r="G704" i="2"/>
  <c r="G703" i="2"/>
  <c r="G687" i="2"/>
  <c r="G686" i="2"/>
  <c r="G685" i="2"/>
  <c r="G684" i="2"/>
  <c r="G683" i="2"/>
  <c r="G682" i="2"/>
  <c r="G681" i="2"/>
  <c r="G680" i="2"/>
  <c r="G679" i="2"/>
  <c r="G678" i="2"/>
  <c r="G677" i="2"/>
  <c r="G676" i="2"/>
  <c r="G675" i="2"/>
  <c r="G649" i="2"/>
  <c r="G648" i="2"/>
  <c r="G647" i="2"/>
  <c r="G646" i="2"/>
  <c r="G620" i="2"/>
  <c r="G619" i="2"/>
  <c r="G618" i="2"/>
  <c r="G617" i="2"/>
  <c r="G594" i="2"/>
  <c r="G593" i="2"/>
  <c r="G592" i="2"/>
  <c r="G591" i="2"/>
  <c r="G590" i="2"/>
  <c r="G565" i="2"/>
  <c r="G564" i="2"/>
  <c r="G563" i="2"/>
  <c r="G562" i="2"/>
  <c r="G561" i="2"/>
  <c r="G560" i="2"/>
  <c r="G559" i="2"/>
  <c r="G558" i="2"/>
  <c r="G531" i="2"/>
  <c r="G530" i="2"/>
  <c r="G529" i="2"/>
  <c r="G528" i="2"/>
  <c r="G527" i="2"/>
  <c r="G504" i="2"/>
  <c r="G503"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48" i="2"/>
  <c r="G447" i="2"/>
  <c r="G446" i="2"/>
  <c r="G445" i="2"/>
  <c r="G444" i="2"/>
  <c r="G443" i="2"/>
  <c r="G442" i="2"/>
  <c r="G441" i="2"/>
  <c r="G440" i="2"/>
  <c r="G439" i="2"/>
  <c r="G438" i="2"/>
  <c r="G437" i="2"/>
  <c r="G436" i="2"/>
  <c r="G435" i="2"/>
  <c r="G434" i="2"/>
  <c r="G433"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47" i="2"/>
  <c r="G346" i="2"/>
  <c r="G325" i="2"/>
  <c r="G324" i="2"/>
  <c r="G323" i="2"/>
  <c r="G322" i="2"/>
  <c r="G321" i="2"/>
  <c r="G320" i="2"/>
  <c r="G319" i="2"/>
  <c r="G318" i="2"/>
  <c r="G297" i="2"/>
  <c r="G296" i="2"/>
  <c r="G295" i="2"/>
  <c r="G294" i="2"/>
  <c r="G293" i="2"/>
  <c r="G292" i="2"/>
  <c r="G291" i="2"/>
  <c r="G290" i="2"/>
  <c r="G289" i="2"/>
  <c r="G288" i="2"/>
  <c r="G265" i="2"/>
  <c r="G264" i="2"/>
  <c r="G263" i="2"/>
  <c r="G262" i="2"/>
  <c r="G261" i="2"/>
  <c r="G260" i="2"/>
  <c r="G259" i="2"/>
  <c r="G258" i="2"/>
  <c r="G257"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27" i="2"/>
  <c r="G126" i="2"/>
  <c r="G125" i="2"/>
  <c r="G124" i="2"/>
  <c r="G123" i="2"/>
  <c r="G122" i="2"/>
  <c r="G121" i="2"/>
  <c r="G120" i="2"/>
  <c r="G119" i="2"/>
  <c r="G118" i="2"/>
  <c r="G117" i="2"/>
  <c r="G90" i="2"/>
  <c r="G89" i="2"/>
  <c r="G88" i="2"/>
  <c r="G87" i="2"/>
  <c r="G72" i="2"/>
  <c r="G71" i="2"/>
  <c r="G70" i="2"/>
  <c r="G69" i="2"/>
  <c r="G68" i="2"/>
  <c r="G67" i="2"/>
  <c r="G66" i="2"/>
  <c r="G65" i="2"/>
  <c r="G64" i="2"/>
  <c r="G63" i="2"/>
  <c r="G62" i="2"/>
  <c r="G61" i="2"/>
  <c r="G60" i="2"/>
  <c r="G59" i="2"/>
  <c r="G51" i="2"/>
  <c r="G50" i="2"/>
  <c r="G49" i="2"/>
  <c r="G48" i="2"/>
  <c r="G47" i="2"/>
  <c r="G46" i="2"/>
  <c r="G45" i="2"/>
  <c r="G44" i="2"/>
  <c r="G43" i="2"/>
  <c r="G42" i="2"/>
  <c r="G41" i="2"/>
  <c r="G40" i="2"/>
  <c r="G39" i="2"/>
  <c r="G38" i="2"/>
  <c r="G37" i="2"/>
  <c r="G36" i="2"/>
  <c r="G35" i="2"/>
  <c r="G34" i="2"/>
  <c r="G33" i="2"/>
  <c r="G32" i="2"/>
  <c r="I1710" i="2" l="1"/>
  <c r="I1682" i="2"/>
  <c r="I1656" i="2"/>
  <c r="I1630" i="2"/>
  <c r="I1598" i="2"/>
  <c r="I1564" i="2"/>
  <c r="I1532" i="2"/>
  <c r="I1486" i="2"/>
  <c r="I1457" i="2"/>
  <c r="I1409" i="2"/>
  <c r="I1385" i="2"/>
  <c r="I1357" i="2"/>
  <c r="I1330" i="2"/>
  <c r="I1298" i="2"/>
  <c r="I1272" i="2"/>
  <c r="I1242" i="2"/>
  <c r="I1216" i="2"/>
  <c r="I1188" i="2"/>
  <c r="I1160" i="2"/>
  <c r="I1128" i="2"/>
  <c r="I1103" i="2"/>
  <c r="I1070" i="2"/>
  <c r="I1033" i="2"/>
  <c r="I1001" i="2"/>
  <c r="I972" i="2"/>
  <c r="I942" i="2"/>
  <c r="I917" i="2"/>
  <c r="I883" i="2"/>
  <c r="I854" i="2"/>
  <c r="I822" i="2"/>
  <c r="I793" i="2"/>
  <c r="I764" i="2"/>
  <c r="I733" i="2"/>
  <c r="I702" i="2"/>
  <c r="I674" i="2"/>
  <c r="I645" i="2"/>
  <c r="I616" i="2"/>
  <c r="I589" i="2"/>
  <c r="I557" i="2"/>
  <c r="I526" i="2"/>
  <c r="I502" i="2"/>
  <c r="I459" i="2"/>
  <c r="I432" i="2"/>
  <c r="I377" i="2"/>
  <c r="I345" i="2"/>
  <c r="I317" i="2"/>
  <c r="I287" i="2"/>
  <c r="I256" i="2"/>
  <c r="I149" i="2"/>
  <c r="I116" i="2"/>
  <c r="I86" i="2"/>
  <c r="I58" i="2"/>
  <c r="F55" i="4" l="1"/>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BF1717" i="2" l="1"/>
  <c r="BF1716" i="2"/>
  <c r="BF1715" i="2"/>
  <c r="BF1714" i="2"/>
  <c r="BF1713" i="2"/>
  <c r="BF1712" i="2"/>
  <c r="BF1711" i="2"/>
  <c r="BF1699" i="2"/>
  <c r="BF1698" i="2"/>
  <c r="BF1697" i="2"/>
  <c r="BF1696" i="2"/>
  <c r="BF1695" i="2"/>
  <c r="BF1694" i="2"/>
  <c r="BF1693" i="2"/>
  <c r="BF1692" i="2"/>
  <c r="BF1691" i="2"/>
  <c r="BF1690" i="2"/>
  <c r="BF1689" i="2"/>
  <c r="BF1688" i="2"/>
  <c r="BF1687" i="2"/>
  <c r="BF1686" i="2"/>
  <c r="BF1685" i="2"/>
  <c r="BF1684" i="2"/>
  <c r="BF1683" i="2"/>
  <c r="BF1661" i="2"/>
  <c r="BF1660" i="2"/>
  <c r="BF1659" i="2"/>
  <c r="BF1658" i="2"/>
  <c r="BF1657" i="2"/>
  <c r="BF1633" i="2"/>
  <c r="BF1632" i="2"/>
  <c r="BF1631" i="2"/>
  <c r="BF1606" i="2"/>
  <c r="BF1605" i="2"/>
  <c r="BF1604" i="2"/>
  <c r="BF1603" i="2"/>
  <c r="BF1602" i="2"/>
  <c r="BF1601" i="2"/>
  <c r="BF1600" i="2"/>
  <c r="BF1599" i="2"/>
  <c r="BF1591" i="2"/>
  <c r="BF1590" i="2"/>
  <c r="BF1589" i="2"/>
  <c r="BF1588" i="2"/>
  <c r="BF1587" i="2"/>
  <c r="BF1586" i="2"/>
  <c r="BF1585" i="2"/>
  <c r="BF1584" i="2"/>
  <c r="BF1583" i="2"/>
  <c r="BF1582" i="2"/>
  <c r="BF1581" i="2"/>
  <c r="BF1580" i="2"/>
  <c r="BF1579" i="2"/>
  <c r="BF1578" i="2"/>
  <c r="BF1577" i="2"/>
  <c r="BF1576" i="2"/>
  <c r="BF1575" i="2"/>
  <c r="BF1574" i="2"/>
  <c r="BF1573" i="2"/>
  <c r="BF1572" i="2"/>
  <c r="BF1571" i="2"/>
  <c r="BF1570" i="2"/>
  <c r="BF1569" i="2"/>
  <c r="BF1568" i="2"/>
  <c r="BF1567" i="2"/>
  <c r="BF1566" i="2"/>
  <c r="BF1565" i="2"/>
  <c r="BF1535" i="2"/>
  <c r="BF1534" i="2"/>
  <c r="BF1533" i="2"/>
  <c r="BF1525" i="2"/>
  <c r="BF1524" i="2"/>
  <c r="BF1523" i="2"/>
  <c r="BF1522" i="2"/>
  <c r="BF1521" i="2"/>
  <c r="BF1520" i="2"/>
  <c r="BF1519" i="2"/>
  <c r="BF1518" i="2"/>
  <c r="BF1517" i="2"/>
  <c r="BF1516" i="2"/>
  <c r="BF1515" i="2"/>
  <c r="BF1514" i="2"/>
  <c r="BF1513" i="2"/>
  <c r="BF1512" i="2"/>
  <c r="BF1511" i="2"/>
  <c r="BF1510" i="2"/>
  <c r="BF1509" i="2"/>
  <c r="BF1508" i="2"/>
  <c r="BF1507" i="2"/>
  <c r="BF1506" i="2"/>
  <c r="BF1505" i="2"/>
  <c r="BF1504" i="2"/>
  <c r="BF1503" i="2"/>
  <c r="BF1502" i="2"/>
  <c r="BF1501" i="2"/>
  <c r="BF1500" i="2"/>
  <c r="BF1499" i="2"/>
  <c r="BF1498" i="2"/>
  <c r="BF1497" i="2"/>
  <c r="BF1496" i="2"/>
  <c r="BF1495" i="2"/>
  <c r="BF1494" i="2"/>
  <c r="BF1493" i="2"/>
  <c r="BF1492" i="2"/>
  <c r="BF1491" i="2"/>
  <c r="BF1490" i="2"/>
  <c r="BF1489" i="2"/>
  <c r="BF1488" i="2"/>
  <c r="BF1487" i="2"/>
  <c r="BF1468" i="2"/>
  <c r="BF1467" i="2"/>
  <c r="BF1466" i="2"/>
  <c r="BF1465" i="2"/>
  <c r="BF1464" i="2"/>
  <c r="BF1463" i="2"/>
  <c r="BF1462" i="2"/>
  <c r="BF1461" i="2"/>
  <c r="BF1460" i="2"/>
  <c r="BF1459" i="2"/>
  <c r="BF1458" i="2"/>
  <c r="BF1450" i="2"/>
  <c r="BF1449" i="2"/>
  <c r="BF1448" i="2"/>
  <c r="BF1447" i="2"/>
  <c r="BF1446" i="2"/>
  <c r="BF1445" i="2"/>
  <c r="BF1444" i="2"/>
  <c r="BF1443" i="2"/>
  <c r="BF1442" i="2"/>
  <c r="BF1441" i="2"/>
  <c r="BF1440" i="2"/>
  <c r="BF1439" i="2"/>
  <c r="BF1438" i="2"/>
  <c r="BF1437" i="2"/>
  <c r="BF1436" i="2"/>
  <c r="BF1435" i="2"/>
  <c r="BF1434" i="2"/>
  <c r="BF1433" i="2"/>
  <c r="BF1432" i="2"/>
  <c r="BF1431" i="2"/>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390" i="2"/>
  <c r="BF1389" i="2"/>
  <c r="BF1388" i="2"/>
  <c r="BF1387" i="2"/>
  <c r="BF1386" i="2"/>
  <c r="BF1365" i="2"/>
  <c r="BF1364" i="2"/>
  <c r="BF1363" i="2"/>
  <c r="BF1362" i="2"/>
  <c r="BF1361" i="2"/>
  <c r="BF1360" i="2"/>
  <c r="BF1359" i="2"/>
  <c r="BF1358" i="2"/>
  <c r="BF1346" i="2"/>
  <c r="BF1345" i="2"/>
  <c r="BF1344" i="2"/>
  <c r="BF1343" i="2"/>
  <c r="BF1342" i="2"/>
  <c r="BF1341" i="2"/>
  <c r="BF1340" i="2"/>
  <c r="BF1339" i="2"/>
  <c r="BF1338" i="2"/>
  <c r="BF1337" i="2"/>
  <c r="BF1336" i="2"/>
  <c r="BF1335" i="2"/>
  <c r="BF1334" i="2"/>
  <c r="BF1333" i="2"/>
  <c r="BF1332" i="2"/>
  <c r="BF1331" i="2"/>
  <c r="BF1302" i="2"/>
  <c r="BF1301" i="2"/>
  <c r="BF1300" i="2"/>
  <c r="BF1299" i="2"/>
  <c r="BF1284" i="2"/>
  <c r="BF1283" i="2"/>
  <c r="BF1282" i="2"/>
  <c r="BF1281" i="2"/>
  <c r="BF1280" i="2"/>
  <c r="BF1279" i="2"/>
  <c r="BF1278" i="2"/>
  <c r="BF1277" i="2"/>
  <c r="BF1276" i="2"/>
  <c r="BF1275" i="2"/>
  <c r="BF1274" i="2"/>
  <c r="BF1273" i="2"/>
  <c r="BF1251" i="2"/>
  <c r="BF1250" i="2"/>
  <c r="BF1249" i="2"/>
  <c r="BF1248" i="2"/>
  <c r="BF1247" i="2"/>
  <c r="BF1246" i="2"/>
  <c r="BF1245" i="2"/>
  <c r="BF1244" i="2"/>
  <c r="BF1243" i="2"/>
  <c r="BF1222" i="2"/>
  <c r="BF1221" i="2"/>
  <c r="BF1220" i="2"/>
  <c r="BF1219" i="2"/>
  <c r="BF1218" i="2"/>
  <c r="BF1217" i="2"/>
  <c r="BF1201" i="2"/>
  <c r="BF1200" i="2"/>
  <c r="BF1199" i="2"/>
  <c r="BF1198" i="2"/>
  <c r="BF1197" i="2"/>
  <c r="BF1196" i="2"/>
  <c r="BF1195" i="2"/>
  <c r="BF1194" i="2"/>
  <c r="BF1193" i="2"/>
  <c r="BF1192" i="2"/>
  <c r="BF1191" i="2"/>
  <c r="BF1190" i="2"/>
  <c r="BF1189"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41" i="2"/>
  <c r="BF1140" i="2"/>
  <c r="BF1139" i="2"/>
  <c r="BF1138" i="2"/>
  <c r="BF1137" i="2"/>
  <c r="BF1136" i="2"/>
  <c r="BF1135" i="2"/>
  <c r="BF1134" i="2"/>
  <c r="BF1133" i="2"/>
  <c r="BF1132" i="2"/>
  <c r="BF1131" i="2"/>
  <c r="BF1130" i="2"/>
  <c r="BF1129" i="2"/>
  <c r="BF1110" i="2"/>
  <c r="BF1109" i="2"/>
  <c r="BF1108" i="2"/>
  <c r="BF1107" i="2"/>
  <c r="BF1106" i="2"/>
  <c r="BF1105" i="2"/>
  <c r="BF1104" i="2"/>
  <c r="BF1085" i="2"/>
  <c r="BF1084" i="2"/>
  <c r="BF1083" i="2"/>
  <c r="BF1082" i="2"/>
  <c r="BF1081" i="2"/>
  <c r="BF1080" i="2"/>
  <c r="BF1079" i="2"/>
  <c r="BF1078" i="2"/>
  <c r="BF1077" i="2"/>
  <c r="BF1076" i="2"/>
  <c r="BF1075" i="2"/>
  <c r="BF1074" i="2"/>
  <c r="BF1073" i="2"/>
  <c r="BF1072" i="2"/>
  <c r="BF1071" i="2"/>
  <c r="BF1036" i="2"/>
  <c r="BF1035" i="2"/>
  <c r="BF1034" i="2"/>
  <c r="BF1006" i="2"/>
  <c r="BF1005" i="2"/>
  <c r="BF1004" i="2"/>
  <c r="BF1003" i="2"/>
  <c r="BF1002" i="2"/>
  <c r="BF977" i="2"/>
  <c r="BF976" i="2"/>
  <c r="BF975" i="2"/>
  <c r="BF974" i="2"/>
  <c r="BF973"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21" i="2"/>
  <c r="BF920" i="2"/>
  <c r="BF919" i="2"/>
  <c r="BF918" i="2"/>
  <c r="BF897" i="2"/>
  <c r="BF896" i="2"/>
  <c r="BF895" i="2"/>
  <c r="BF894" i="2"/>
  <c r="BF893" i="2"/>
  <c r="BF892" i="2"/>
  <c r="BF891" i="2"/>
  <c r="BF890" i="2"/>
  <c r="BF889" i="2"/>
  <c r="BF888" i="2"/>
  <c r="BF887" i="2"/>
  <c r="BF886" i="2"/>
  <c r="BF885" i="2"/>
  <c r="BF884" i="2"/>
  <c r="BF863" i="2"/>
  <c r="BF862" i="2"/>
  <c r="BF861" i="2"/>
  <c r="BF860" i="2"/>
  <c r="BF859" i="2"/>
  <c r="BF858" i="2"/>
  <c r="BF857" i="2"/>
  <c r="BF856" i="2"/>
  <c r="BF855" i="2"/>
  <c r="BF826" i="2"/>
  <c r="BF825" i="2"/>
  <c r="BF824" i="2"/>
  <c r="BF823" i="2"/>
  <c r="BF810" i="2"/>
  <c r="BF809" i="2"/>
  <c r="BF808" i="2"/>
  <c r="BF807" i="2"/>
  <c r="BF806" i="2"/>
  <c r="BF805" i="2"/>
  <c r="BF804" i="2"/>
  <c r="BF803" i="2"/>
  <c r="BF802" i="2"/>
  <c r="BF801" i="2"/>
  <c r="BF800" i="2"/>
  <c r="BF799" i="2"/>
  <c r="BF798" i="2"/>
  <c r="BF797" i="2"/>
  <c r="BF796" i="2"/>
  <c r="BF795" i="2"/>
  <c r="BF794" i="2"/>
  <c r="BF775" i="2"/>
  <c r="BF774" i="2"/>
  <c r="BF773" i="2"/>
  <c r="BF772" i="2"/>
  <c r="BF771" i="2"/>
  <c r="BF770" i="2"/>
  <c r="BF769" i="2"/>
  <c r="BF768" i="2"/>
  <c r="BF767" i="2"/>
  <c r="BF766" i="2"/>
  <c r="BF765"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07" i="2"/>
  <c r="BF706" i="2"/>
  <c r="BF705" i="2"/>
  <c r="BF704" i="2"/>
  <c r="BF703" i="2"/>
  <c r="BF687" i="2"/>
  <c r="BF686" i="2"/>
  <c r="BF685" i="2"/>
  <c r="BF684" i="2"/>
  <c r="BF683" i="2"/>
  <c r="BF682" i="2"/>
  <c r="BF681" i="2"/>
  <c r="BF680" i="2"/>
  <c r="BF679" i="2"/>
  <c r="BF678" i="2"/>
  <c r="BF677" i="2"/>
  <c r="BF676" i="2"/>
  <c r="BF675" i="2"/>
  <c r="BF649" i="2"/>
  <c r="BF648" i="2"/>
  <c r="BF647" i="2"/>
  <c r="BF646" i="2"/>
  <c r="BF620" i="2"/>
  <c r="BF619" i="2"/>
  <c r="BF618" i="2"/>
  <c r="BF617" i="2"/>
  <c r="BF594" i="2"/>
  <c r="BF593" i="2"/>
  <c r="BF592" i="2"/>
  <c r="BF591" i="2"/>
  <c r="BF590" i="2"/>
  <c r="BF565" i="2"/>
  <c r="BF564" i="2"/>
  <c r="BF563" i="2"/>
  <c r="BF562" i="2"/>
  <c r="BF561" i="2"/>
  <c r="BF560" i="2"/>
  <c r="BF559" i="2"/>
  <c r="BF558" i="2"/>
  <c r="BF531" i="2"/>
  <c r="BF530" i="2"/>
  <c r="BF529" i="2"/>
  <c r="BF528" i="2"/>
  <c r="BF527" i="2"/>
  <c r="BF504" i="2"/>
  <c r="BF503"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48" i="2"/>
  <c r="BF447" i="2"/>
  <c r="BF446" i="2"/>
  <c r="BF445" i="2"/>
  <c r="BF444" i="2"/>
  <c r="BF443" i="2"/>
  <c r="BF442" i="2"/>
  <c r="BF441" i="2"/>
  <c r="BF440" i="2"/>
  <c r="BF439" i="2"/>
  <c r="BF438" i="2"/>
  <c r="BF437" i="2"/>
  <c r="BF436" i="2"/>
  <c r="BF435" i="2"/>
  <c r="BF434" i="2"/>
  <c r="BF433"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47" i="2"/>
  <c r="BF346" i="2"/>
  <c r="BF325" i="2"/>
  <c r="BF324" i="2"/>
  <c r="BF323" i="2"/>
  <c r="BF322" i="2"/>
  <c r="BF321" i="2"/>
  <c r="BF320" i="2"/>
  <c r="BF319" i="2"/>
  <c r="BF318" i="2"/>
  <c r="BF297" i="2"/>
  <c r="BF296" i="2"/>
  <c r="BF295" i="2"/>
  <c r="BF294" i="2"/>
  <c r="BF293" i="2"/>
  <c r="BF292" i="2"/>
  <c r="BF291" i="2"/>
  <c r="BF290" i="2"/>
  <c r="BF289" i="2"/>
  <c r="BF288" i="2"/>
  <c r="BF265" i="2"/>
  <c r="BF264" i="2"/>
  <c r="BF263" i="2"/>
  <c r="BF262" i="2"/>
  <c r="BF261" i="2"/>
  <c r="BF260" i="2"/>
  <c r="BF259" i="2"/>
  <c r="BF258" i="2"/>
  <c r="BF257"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27" i="2"/>
  <c r="BF126" i="2"/>
  <c r="BF125" i="2"/>
  <c r="BF124" i="2"/>
  <c r="BF123" i="2"/>
  <c r="BF122" i="2"/>
  <c r="BF121" i="2"/>
  <c r="BF120" i="2"/>
  <c r="BF119" i="2"/>
  <c r="BF118" i="2"/>
  <c r="BF117" i="2"/>
  <c r="BF90" i="2"/>
  <c r="BF89" i="2"/>
  <c r="BF88" i="2"/>
  <c r="BF87" i="2"/>
  <c r="BF72" i="2"/>
  <c r="BF71" i="2"/>
  <c r="BF70" i="2"/>
  <c r="BF69" i="2"/>
  <c r="BF68" i="2"/>
  <c r="BF67" i="2"/>
  <c r="BF66" i="2"/>
  <c r="BF65" i="2"/>
  <c r="BF64" i="2"/>
  <c r="BF63" i="2"/>
  <c r="BF62" i="2"/>
  <c r="BF61" i="2"/>
  <c r="BF60" i="2"/>
  <c r="BF59" i="2"/>
  <c r="BF51" i="2"/>
  <c r="BF50" i="2"/>
  <c r="BF49" i="2"/>
  <c r="BF48" i="2"/>
  <c r="BF47" i="2"/>
  <c r="BF46" i="2"/>
  <c r="BF45" i="2"/>
  <c r="BF44" i="2"/>
  <c r="BF43" i="2"/>
  <c r="BF42" i="2"/>
  <c r="BF41" i="2"/>
  <c r="BF40" i="2"/>
  <c r="BF39" i="2"/>
  <c r="BF38" i="2"/>
  <c r="BF37" i="2"/>
  <c r="BF36" i="2"/>
  <c r="BF35" i="2"/>
  <c r="BF34" i="2"/>
  <c r="BF33" i="2"/>
  <c r="BF32" i="2"/>
  <c r="K1710" i="2"/>
  <c r="K1682" i="2"/>
  <c r="K1656" i="2"/>
  <c r="K1630" i="2"/>
  <c r="K1598" i="2"/>
  <c r="K1564" i="2"/>
  <c r="K1532" i="2"/>
  <c r="K1486" i="2"/>
  <c r="K1457" i="2"/>
  <c r="K1409" i="2"/>
  <c r="K1385" i="2"/>
  <c r="K1357" i="2"/>
  <c r="K1330" i="2"/>
  <c r="K1298" i="2"/>
  <c r="K1272" i="2"/>
  <c r="K1242" i="2"/>
  <c r="K1216" i="2"/>
  <c r="K1188" i="2"/>
  <c r="K1160" i="2"/>
  <c r="K1128" i="2"/>
  <c r="K1103" i="2"/>
  <c r="K1070" i="2"/>
  <c r="K1033" i="2"/>
  <c r="K1001" i="2"/>
  <c r="K972" i="2"/>
  <c r="K942" i="2"/>
  <c r="K917" i="2"/>
  <c r="K883" i="2"/>
  <c r="K854" i="2"/>
  <c r="K822" i="2"/>
  <c r="K793" i="2"/>
  <c r="K764" i="2"/>
  <c r="K733" i="2"/>
  <c r="K702" i="2"/>
  <c r="K674" i="2"/>
  <c r="K645" i="2"/>
  <c r="K616" i="2"/>
  <c r="K589" i="2"/>
  <c r="K557" i="2"/>
  <c r="K526" i="2"/>
  <c r="K502" i="2"/>
  <c r="K459" i="2"/>
  <c r="K432" i="2"/>
  <c r="K377" i="2"/>
  <c r="K345" i="2"/>
  <c r="K317" i="2"/>
  <c r="K287" i="2"/>
  <c r="K256" i="2"/>
  <c r="K149" i="2"/>
  <c r="K116" i="2"/>
  <c r="K86" i="2"/>
  <c r="K58" i="2"/>
  <c r="K31" i="2"/>
  <c r="BH1710" i="2" l="1"/>
  <c r="BI1710" i="2" s="1"/>
  <c r="BH1709" i="2"/>
  <c r="BI1709" i="2" s="1"/>
  <c r="BH1708" i="2"/>
  <c r="BI1708" i="2" s="1"/>
  <c r="BH1707" i="2"/>
  <c r="BI1707" i="2" s="1"/>
  <c r="BH1706" i="2"/>
  <c r="BI1706" i="2" s="1"/>
  <c r="BH1705" i="2"/>
  <c r="BI1705" i="2" s="1"/>
  <c r="BH1704" i="2"/>
  <c r="BI1704" i="2" s="1"/>
  <c r="BH1703" i="2"/>
  <c r="BI1703" i="2" s="1"/>
  <c r="BH1702" i="2"/>
  <c r="BI1702" i="2" s="1"/>
  <c r="BH1701" i="2"/>
  <c r="BI1701" i="2" s="1"/>
  <c r="BH1700" i="2"/>
  <c r="BI1700" i="2" s="1"/>
  <c r="BH1682" i="2"/>
  <c r="BI1682" i="2" s="1"/>
  <c r="BH1681" i="2"/>
  <c r="BI1681" i="2" s="1"/>
  <c r="BH1680" i="2"/>
  <c r="BI1680" i="2" s="1"/>
  <c r="BH1679" i="2"/>
  <c r="BI1679" i="2" s="1"/>
  <c r="BH1678" i="2"/>
  <c r="BI1678" i="2" s="1"/>
  <c r="BH1677" i="2"/>
  <c r="BI1677" i="2" s="1"/>
  <c r="BH1676" i="2"/>
  <c r="BI1676" i="2" s="1"/>
  <c r="BH1675" i="2"/>
  <c r="BI1675" i="2" s="1"/>
  <c r="BH1674" i="2"/>
  <c r="BI1674" i="2" s="1"/>
  <c r="BH1673" i="2"/>
  <c r="BI1673" i="2" s="1"/>
  <c r="BH1672" i="2"/>
  <c r="BI1672" i="2" s="1"/>
  <c r="BH1671" i="2"/>
  <c r="BI1671" i="2" s="1"/>
  <c r="BI1670" i="2"/>
  <c r="BH1670" i="2"/>
  <c r="BH1669" i="2"/>
  <c r="BI1669" i="2" s="1"/>
  <c r="BH1668" i="2"/>
  <c r="BI1668" i="2" s="1"/>
  <c r="BH1667" i="2"/>
  <c r="BI1667" i="2" s="1"/>
  <c r="BH1666" i="2"/>
  <c r="BI1666" i="2" s="1"/>
  <c r="BH1665" i="2"/>
  <c r="BI1665" i="2" s="1"/>
  <c r="BH1664" i="2"/>
  <c r="BI1664" i="2" s="1"/>
  <c r="BH1663" i="2"/>
  <c r="BI1663" i="2" s="1"/>
  <c r="BH1662" i="2"/>
  <c r="BI1662" i="2" s="1"/>
  <c r="BH1656" i="2"/>
  <c r="BI1656" i="2" s="1"/>
  <c r="BH1655" i="2"/>
  <c r="BI1655" i="2" s="1"/>
  <c r="BH1654" i="2"/>
  <c r="BI1654" i="2" s="1"/>
  <c r="BH1653" i="2"/>
  <c r="BI1653" i="2" s="1"/>
  <c r="BH1652" i="2"/>
  <c r="BI1652" i="2" s="1"/>
  <c r="BH1651" i="2"/>
  <c r="BI1651" i="2" s="1"/>
  <c r="BH1650" i="2"/>
  <c r="BI1650" i="2" s="1"/>
  <c r="BH1649" i="2"/>
  <c r="BI1649" i="2" s="1"/>
  <c r="BH1648" i="2"/>
  <c r="BI1648" i="2" s="1"/>
  <c r="BH1647" i="2"/>
  <c r="BI1647" i="2" s="1"/>
  <c r="BH1646" i="2"/>
  <c r="BI1646" i="2" s="1"/>
  <c r="BH1645" i="2"/>
  <c r="BI1645" i="2" s="1"/>
  <c r="BH1644" i="2"/>
  <c r="BI1644" i="2" s="1"/>
  <c r="BH1643" i="2"/>
  <c r="BI1643" i="2" s="1"/>
  <c r="BH1642" i="2"/>
  <c r="BI1642" i="2" s="1"/>
  <c r="BH1641" i="2"/>
  <c r="BI1641" i="2" s="1"/>
  <c r="BH1640" i="2"/>
  <c r="BI1640" i="2" s="1"/>
  <c r="BH1639" i="2"/>
  <c r="BI1639" i="2" s="1"/>
  <c r="BH1638" i="2"/>
  <c r="BI1638" i="2" s="1"/>
  <c r="BH1637" i="2"/>
  <c r="BI1637" i="2" s="1"/>
  <c r="BH1636" i="2"/>
  <c r="BI1636" i="2" s="1"/>
  <c r="BH1635" i="2"/>
  <c r="BI1635" i="2" s="1"/>
  <c r="BH1634" i="2"/>
  <c r="BI1634" i="2" s="1"/>
  <c r="BH1630" i="2"/>
  <c r="BI1630" i="2" s="1"/>
  <c r="BH1629" i="2"/>
  <c r="BI1629" i="2" s="1"/>
  <c r="BH1628" i="2"/>
  <c r="BI1628" i="2" s="1"/>
  <c r="BH1627" i="2"/>
  <c r="BI1627" i="2" s="1"/>
  <c r="BH1626" i="2"/>
  <c r="BI1626" i="2" s="1"/>
  <c r="BH1625" i="2"/>
  <c r="BI1625" i="2" s="1"/>
  <c r="BH1624" i="2"/>
  <c r="BI1624" i="2" s="1"/>
  <c r="BH1623" i="2"/>
  <c r="BI1623" i="2" s="1"/>
  <c r="BH1622" i="2"/>
  <c r="BI1622" i="2" s="1"/>
  <c r="BH1621" i="2"/>
  <c r="BI1621" i="2" s="1"/>
  <c r="BH1620" i="2"/>
  <c r="BI1620" i="2" s="1"/>
  <c r="BI1619" i="2"/>
  <c r="BH1619" i="2"/>
  <c r="BH1618" i="2"/>
  <c r="BI1618" i="2" s="1"/>
  <c r="BH1617" i="2"/>
  <c r="BI1617" i="2" s="1"/>
  <c r="BH1616" i="2"/>
  <c r="BI1616" i="2" s="1"/>
  <c r="BH1615" i="2"/>
  <c r="BI1615" i="2" s="1"/>
  <c r="BI1614" i="2"/>
  <c r="BH1614" i="2"/>
  <c r="BH1613" i="2"/>
  <c r="BI1613" i="2" s="1"/>
  <c r="BH1612" i="2"/>
  <c r="BI1612" i="2" s="1"/>
  <c r="BI1611" i="2"/>
  <c r="BH1611" i="2"/>
  <c r="BH1610" i="2"/>
  <c r="BI1610" i="2" s="1"/>
  <c r="BH1609" i="2"/>
  <c r="BI1609" i="2" s="1"/>
  <c r="BH1608" i="2"/>
  <c r="BI1608" i="2" s="1"/>
  <c r="BH1607" i="2"/>
  <c r="BI1607" i="2" s="1"/>
  <c r="BH1598" i="2"/>
  <c r="BI1598" i="2" s="1"/>
  <c r="BH1597" i="2"/>
  <c r="BI1597" i="2" s="1"/>
  <c r="BH1596" i="2"/>
  <c r="BI1596" i="2" s="1"/>
  <c r="BH1595" i="2"/>
  <c r="BI1595" i="2" s="1"/>
  <c r="BH1594" i="2"/>
  <c r="BI1594" i="2" s="1"/>
  <c r="BH1593" i="2"/>
  <c r="BI1593" i="2" s="1"/>
  <c r="BH1592" i="2"/>
  <c r="BI1592" i="2" s="1"/>
  <c r="BH1564" i="2"/>
  <c r="BI1564" i="2" s="1"/>
  <c r="BH1563" i="2"/>
  <c r="BI1563" i="2" s="1"/>
  <c r="BH1562" i="2"/>
  <c r="BI1562" i="2" s="1"/>
  <c r="BH1561" i="2"/>
  <c r="BI1561" i="2" s="1"/>
  <c r="BH1560" i="2"/>
  <c r="BI1560" i="2" s="1"/>
  <c r="BH1559" i="2"/>
  <c r="BI1559" i="2" s="1"/>
  <c r="BH1558" i="2"/>
  <c r="BI1558" i="2" s="1"/>
  <c r="BH1557" i="2"/>
  <c r="BI1557" i="2" s="1"/>
  <c r="BH1556" i="2"/>
  <c r="BI1556" i="2" s="1"/>
  <c r="BH1555" i="2"/>
  <c r="BI1555" i="2" s="1"/>
  <c r="BH1554" i="2"/>
  <c r="BI1554" i="2" s="1"/>
  <c r="BH1553" i="2"/>
  <c r="BI1553" i="2" s="1"/>
  <c r="BH1552" i="2"/>
  <c r="BI1552" i="2" s="1"/>
  <c r="BH1551" i="2"/>
  <c r="BI1551" i="2" s="1"/>
  <c r="BH1550" i="2"/>
  <c r="BI1550" i="2" s="1"/>
  <c r="BH1549" i="2"/>
  <c r="BI1549" i="2" s="1"/>
  <c r="BH1548" i="2"/>
  <c r="BI1548" i="2" s="1"/>
  <c r="BH1547" i="2"/>
  <c r="BI1547" i="2" s="1"/>
  <c r="BH1546" i="2"/>
  <c r="BI1546" i="2" s="1"/>
  <c r="BH1545" i="2"/>
  <c r="BI1545" i="2" s="1"/>
  <c r="BH1544" i="2"/>
  <c r="BI1544" i="2" s="1"/>
  <c r="BH1543" i="2"/>
  <c r="BI1543" i="2" s="1"/>
  <c r="BH1542" i="2"/>
  <c r="BI1542" i="2" s="1"/>
  <c r="BH1541" i="2"/>
  <c r="BI1541" i="2" s="1"/>
  <c r="BH1540" i="2"/>
  <c r="BI1540" i="2" s="1"/>
  <c r="BH1539" i="2"/>
  <c r="BI1539" i="2" s="1"/>
  <c r="BH1538" i="2"/>
  <c r="BI1538" i="2" s="1"/>
  <c r="BH1537" i="2"/>
  <c r="BI1537" i="2" s="1"/>
  <c r="BH1536" i="2"/>
  <c r="BI1536" i="2" s="1"/>
  <c r="BH1532" i="2"/>
  <c r="BI1532" i="2" s="1"/>
  <c r="BH1531" i="2"/>
  <c r="BI1531" i="2" s="1"/>
  <c r="BH1530" i="2"/>
  <c r="BI1530" i="2" s="1"/>
  <c r="BH1529" i="2"/>
  <c r="BI1529" i="2" s="1"/>
  <c r="BH1528" i="2"/>
  <c r="BI1528" i="2" s="1"/>
  <c r="BH1527" i="2"/>
  <c r="BI1527" i="2" s="1"/>
  <c r="BI1526" i="2"/>
  <c r="BH1526" i="2"/>
  <c r="BH1486" i="2"/>
  <c r="BI1486" i="2" s="1"/>
  <c r="BH1485" i="2"/>
  <c r="BI1485" i="2" s="1"/>
  <c r="BH1484" i="2"/>
  <c r="BI1484" i="2" s="1"/>
  <c r="BH1483" i="2"/>
  <c r="BI1483" i="2" s="1"/>
  <c r="BH1482" i="2"/>
  <c r="BI1482" i="2" s="1"/>
  <c r="BH1481" i="2"/>
  <c r="BI1481" i="2" s="1"/>
  <c r="BH1480" i="2"/>
  <c r="BI1480" i="2" s="1"/>
  <c r="BH1479" i="2"/>
  <c r="BI1479" i="2" s="1"/>
  <c r="BH1478" i="2"/>
  <c r="BI1478" i="2" s="1"/>
  <c r="BI1477" i="2"/>
  <c r="BH1477" i="2"/>
  <c r="BI1476" i="2"/>
  <c r="BH1476" i="2"/>
  <c r="BH1475" i="2"/>
  <c r="BI1475" i="2" s="1"/>
  <c r="BH1474" i="2"/>
  <c r="BI1474" i="2" s="1"/>
  <c r="BH1473" i="2"/>
  <c r="BI1473" i="2" s="1"/>
  <c r="BH1472" i="2"/>
  <c r="BI1472" i="2" s="1"/>
  <c r="BH1471" i="2"/>
  <c r="BI1471" i="2" s="1"/>
  <c r="BH1470" i="2"/>
  <c r="BI1470" i="2" s="1"/>
  <c r="BH1469" i="2"/>
  <c r="BI1469" i="2" s="1"/>
  <c r="BH1457" i="2"/>
  <c r="BI1457" i="2" s="1"/>
  <c r="BH1456" i="2"/>
  <c r="BI1456" i="2" s="1"/>
  <c r="BH1455" i="2"/>
  <c r="BI1455" i="2" s="1"/>
  <c r="BH1454" i="2"/>
  <c r="BI1454" i="2" s="1"/>
  <c r="BH1453" i="2"/>
  <c r="BI1453" i="2" s="1"/>
  <c r="BH1452" i="2"/>
  <c r="BI1452" i="2" s="1"/>
  <c r="BH1451" i="2"/>
  <c r="BI1451" i="2" s="1"/>
  <c r="BH1409" i="2"/>
  <c r="BI1409" i="2" s="1"/>
  <c r="BH1408" i="2"/>
  <c r="BI1408" i="2" s="1"/>
  <c r="BH1407" i="2"/>
  <c r="BI1407" i="2" s="1"/>
  <c r="BH1406" i="2"/>
  <c r="BI1406" i="2" s="1"/>
  <c r="BI1405" i="2"/>
  <c r="BH1405" i="2"/>
  <c r="BH1404" i="2"/>
  <c r="BI1404" i="2" s="1"/>
  <c r="BH1403" i="2"/>
  <c r="BI1403" i="2" s="1"/>
  <c r="BH1402" i="2"/>
  <c r="BI1402" i="2" s="1"/>
  <c r="BH1401" i="2"/>
  <c r="BI1401" i="2" s="1"/>
  <c r="BH1400" i="2"/>
  <c r="BI1400" i="2" s="1"/>
  <c r="BH1399" i="2"/>
  <c r="BI1399" i="2" s="1"/>
  <c r="BH1398" i="2"/>
  <c r="BI1398" i="2" s="1"/>
  <c r="BI1397" i="2"/>
  <c r="BH1397" i="2"/>
  <c r="BH1396" i="2"/>
  <c r="BI1396" i="2" s="1"/>
  <c r="BH1395" i="2"/>
  <c r="BI1395" i="2" s="1"/>
  <c r="BH1394" i="2"/>
  <c r="BI1394" i="2" s="1"/>
  <c r="BH1393" i="2"/>
  <c r="BI1393" i="2" s="1"/>
  <c r="BH1392" i="2"/>
  <c r="BI1392" i="2" s="1"/>
  <c r="BH1391" i="2"/>
  <c r="BI1391" i="2" s="1"/>
  <c r="BH1385" i="2"/>
  <c r="BI1385" i="2" s="1"/>
  <c r="BH1384" i="2"/>
  <c r="BI1384" i="2" s="1"/>
  <c r="BH1383" i="2"/>
  <c r="BI1383" i="2" s="1"/>
  <c r="BI1382" i="2"/>
  <c r="BH1382" i="2"/>
  <c r="BH1381" i="2"/>
  <c r="BI1381" i="2" s="1"/>
  <c r="BH1380" i="2"/>
  <c r="BI1380" i="2" s="1"/>
  <c r="BH1379" i="2"/>
  <c r="BI1379" i="2" s="1"/>
  <c r="BH1378" i="2"/>
  <c r="BI1378" i="2" s="1"/>
  <c r="BH1377" i="2"/>
  <c r="BI1377" i="2" s="1"/>
  <c r="BH1376" i="2"/>
  <c r="BI1376" i="2" s="1"/>
  <c r="BH1375" i="2"/>
  <c r="BI1375" i="2" s="1"/>
  <c r="BH1374" i="2"/>
  <c r="BI1374" i="2" s="1"/>
  <c r="BI1373" i="2"/>
  <c r="BH1373" i="2"/>
  <c r="BH1372" i="2"/>
  <c r="BI1372" i="2" s="1"/>
  <c r="BH1371" i="2"/>
  <c r="BI1371" i="2" s="1"/>
  <c r="BI1370" i="2"/>
  <c r="BH1370" i="2"/>
  <c r="BH1369" i="2"/>
  <c r="BI1369" i="2" s="1"/>
  <c r="BH1368" i="2"/>
  <c r="BI1368" i="2" s="1"/>
  <c r="BH1367" i="2"/>
  <c r="BI1367" i="2" s="1"/>
  <c r="BH1366" i="2"/>
  <c r="BI1366" i="2" s="1"/>
  <c r="BH1357" i="2"/>
  <c r="BI1357" i="2" s="1"/>
  <c r="BH1356" i="2"/>
  <c r="BI1356" i="2" s="1"/>
  <c r="BH1355" i="2"/>
  <c r="BI1355" i="2" s="1"/>
  <c r="BH1354" i="2"/>
  <c r="BI1354" i="2" s="1"/>
  <c r="BH1353" i="2"/>
  <c r="BI1353" i="2" s="1"/>
  <c r="BH1352" i="2"/>
  <c r="BI1352" i="2" s="1"/>
  <c r="BH1351" i="2"/>
  <c r="BI1351" i="2" s="1"/>
  <c r="BH1350" i="2"/>
  <c r="BI1350" i="2" s="1"/>
  <c r="BH1349" i="2"/>
  <c r="BI1349" i="2" s="1"/>
  <c r="BH1348" i="2"/>
  <c r="BI1348" i="2" s="1"/>
  <c r="BH1347" i="2"/>
  <c r="BI1347" i="2" s="1"/>
  <c r="BH1330" i="2"/>
  <c r="BI1330" i="2" s="1"/>
  <c r="BI1329" i="2"/>
  <c r="BH1329" i="2"/>
  <c r="BH1328" i="2"/>
  <c r="BI1328" i="2" s="1"/>
  <c r="BH1327" i="2"/>
  <c r="BI1327" i="2" s="1"/>
  <c r="BH1326" i="2"/>
  <c r="BI1326" i="2" s="1"/>
  <c r="BH1325" i="2"/>
  <c r="BI1325" i="2" s="1"/>
  <c r="BH1324" i="2"/>
  <c r="BI1324" i="2" s="1"/>
  <c r="BH1323" i="2"/>
  <c r="BI1323" i="2" s="1"/>
  <c r="BH1322" i="2"/>
  <c r="BI1322" i="2" s="1"/>
  <c r="BH1321" i="2"/>
  <c r="BI1321" i="2" s="1"/>
  <c r="BH1320" i="2"/>
  <c r="BI1320" i="2" s="1"/>
  <c r="BH1319" i="2"/>
  <c r="BI1319" i="2" s="1"/>
  <c r="BH1318" i="2"/>
  <c r="BI1318" i="2" s="1"/>
  <c r="BH1317" i="2"/>
  <c r="BI1317" i="2" s="1"/>
  <c r="BH1316" i="2"/>
  <c r="BI1316" i="2" s="1"/>
  <c r="BH1315" i="2"/>
  <c r="BI1315" i="2" s="1"/>
  <c r="BH1314" i="2"/>
  <c r="BI1314" i="2" s="1"/>
  <c r="BH1313" i="2"/>
  <c r="BI1313" i="2" s="1"/>
  <c r="BH1312" i="2"/>
  <c r="BI1312" i="2" s="1"/>
  <c r="BH1311" i="2"/>
  <c r="BI1311" i="2" s="1"/>
  <c r="BH1310" i="2"/>
  <c r="BI1310" i="2" s="1"/>
  <c r="BH1309" i="2"/>
  <c r="BI1309" i="2" s="1"/>
  <c r="BH1308" i="2"/>
  <c r="BI1308" i="2" s="1"/>
  <c r="BH1307" i="2"/>
  <c r="BI1307" i="2" s="1"/>
  <c r="BH1306" i="2"/>
  <c r="BI1306" i="2" s="1"/>
  <c r="BH1305" i="2"/>
  <c r="BI1305" i="2" s="1"/>
  <c r="BH1304" i="2"/>
  <c r="BI1304" i="2" s="1"/>
  <c r="BH1303" i="2"/>
  <c r="BI1303" i="2" s="1"/>
  <c r="BH1298" i="2"/>
  <c r="BI1298" i="2" s="1"/>
  <c r="BH1297" i="2"/>
  <c r="BI1297" i="2" s="1"/>
  <c r="BH1296" i="2"/>
  <c r="BI1296" i="2" s="1"/>
  <c r="BH1295" i="2"/>
  <c r="BI1295" i="2" s="1"/>
  <c r="BH1294" i="2"/>
  <c r="BI1294" i="2" s="1"/>
  <c r="BH1293" i="2"/>
  <c r="BI1293" i="2" s="1"/>
  <c r="BH1292" i="2"/>
  <c r="BI1292" i="2" s="1"/>
  <c r="BH1291" i="2"/>
  <c r="BI1291" i="2" s="1"/>
  <c r="BH1290" i="2"/>
  <c r="BI1290" i="2" s="1"/>
  <c r="BH1289" i="2"/>
  <c r="BI1289" i="2" s="1"/>
  <c r="BH1288" i="2"/>
  <c r="BI1288" i="2" s="1"/>
  <c r="BH1287" i="2"/>
  <c r="BI1287" i="2" s="1"/>
  <c r="BH1286" i="2"/>
  <c r="BI1286" i="2" s="1"/>
  <c r="BH1285" i="2"/>
  <c r="BI1285" i="2" s="1"/>
  <c r="BH1272" i="2"/>
  <c r="BI1272" i="2" s="1"/>
  <c r="BH1271" i="2"/>
  <c r="BI1271" i="2" s="1"/>
  <c r="BH1270" i="2"/>
  <c r="BI1270" i="2" s="1"/>
  <c r="BI1269" i="2"/>
  <c r="BH1269" i="2"/>
  <c r="BH1268" i="2"/>
  <c r="BI1268" i="2" s="1"/>
  <c r="BH1267" i="2"/>
  <c r="BI1267" i="2" s="1"/>
  <c r="BH1266" i="2"/>
  <c r="BI1266" i="2" s="1"/>
  <c r="BI1265" i="2"/>
  <c r="BH1265" i="2"/>
  <c r="BH1264" i="2"/>
  <c r="BI1264" i="2" s="1"/>
  <c r="BH1263" i="2"/>
  <c r="BI1263" i="2" s="1"/>
  <c r="BH1262" i="2"/>
  <c r="BI1262" i="2" s="1"/>
  <c r="BH1261" i="2"/>
  <c r="BI1261" i="2" s="1"/>
  <c r="BH1260" i="2"/>
  <c r="BI1260" i="2" s="1"/>
  <c r="BH1259" i="2"/>
  <c r="BI1259" i="2" s="1"/>
  <c r="BH1258" i="2"/>
  <c r="BI1258" i="2" s="1"/>
  <c r="BH1257" i="2"/>
  <c r="BI1257" i="2" s="1"/>
  <c r="BH1256" i="2"/>
  <c r="BI1256" i="2" s="1"/>
  <c r="BH1255" i="2"/>
  <c r="BI1255" i="2" s="1"/>
  <c r="BH1254" i="2"/>
  <c r="BI1254" i="2" s="1"/>
  <c r="BI1253" i="2"/>
  <c r="BH1253" i="2"/>
  <c r="BH1252" i="2"/>
  <c r="BI1252" i="2" s="1"/>
  <c r="BH1242" i="2"/>
  <c r="BI1242" i="2" s="1"/>
  <c r="BH1241" i="2"/>
  <c r="BI1241" i="2" s="1"/>
  <c r="BH1240" i="2"/>
  <c r="BI1240" i="2" s="1"/>
  <c r="BH1239" i="2"/>
  <c r="BI1239" i="2" s="1"/>
  <c r="BH1238" i="2"/>
  <c r="BI1238" i="2" s="1"/>
  <c r="BH1237" i="2"/>
  <c r="BI1237" i="2" s="1"/>
  <c r="BH1236" i="2"/>
  <c r="BI1236" i="2" s="1"/>
  <c r="BI1235" i="2"/>
  <c r="BH1235" i="2"/>
  <c r="BH1234" i="2"/>
  <c r="BI1234" i="2" s="1"/>
  <c r="BH1233" i="2"/>
  <c r="BI1233" i="2" s="1"/>
  <c r="BI1232" i="2"/>
  <c r="BH1232" i="2"/>
  <c r="BH1231" i="2"/>
  <c r="BI1231" i="2" s="1"/>
  <c r="BH1230" i="2"/>
  <c r="BI1230" i="2" s="1"/>
  <c r="BH1229" i="2"/>
  <c r="BI1229" i="2" s="1"/>
  <c r="BH1228" i="2"/>
  <c r="BI1228" i="2" s="1"/>
  <c r="BH1227" i="2"/>
  <c r="BI1227" i="2" s="1"/>
  <c r="BH1226" i="2"/>
  <c r="BI1226" i="2" s="1"/>
  <c r="BH1225" i="2"/>
  <c r="BI1225" i="2" s="1"/>
  <c r="BH1224" i="2"/>
  <c r="BI1224" i="2" s="1"/>
  <c r="BH1223" i="2"/>
  <c r="BI1223" i="2" s="1"/>
  <c r="BH1216" i="2"/>
  <c r="BI1216" i="2" s="1"/>
  <c r="BH1215" i="2"/>
  <c r="BI1215" i="2" s="1"/>
  <c r="BH1214" i="2"/>
  <c r="BI1214" i="2" s="1"/>
  <c r="BH1213" i="2"/>
  <c r="BI1213" i="2" s="1"/>
  <c r="BH1212" i="2"/>
  <c r="BI1212" i="2" s="1"/>
  <c r="BH1211" i="2"/>
  <c r="BI1211" i="2" s="1"/>
  <c r="BH1210" i="2"/>
  <c r="BI1210" i="2" s="1"/>
  <c r="BH1209" i="2"/>
  <c r="BI1209" i="2" s="1"/>
  <c r="BH1208" i="2"/>
  <c r="BI1208" i="2" s="1"/>
  <c r="BH1207" i="2"/>
  <c r="BI1207" i="2" s="1"/>
  <c r="BH1206" i="2"/>
  <c r="BI1206" i="2" s="1"/>
  <c r="BH1205" i="2"/>
  <c r="BI1205" i="2" s="1"/>
  <c r="BH1204" i="2"/>
  <c r="BI1204" i="2" s="1"/>
  <c r="BH1203" i="2"/>
  <c r="BI1203" i="2" s="1"/>
  <c r="BH1202" i="2"/>
  <c r="BI1202" i="2" s="1"/>
  <c r="BI1188" i="2"/>
  <c r="BH1188" i="2"/>
  <c r="BH1187" i="2"/>
  <c r="BI1187" i="2" s="1"/>
  <c r="BH1186" i="2"/>
  <c r="BI1186" i="2" s="1"/>
  <c r="BH1185" i="2"/>
  <c r="BI1185" i="2" s="1"/>
  <c r="BH1184" i="2"/>
  <c r="BI1184" i="2" s="1"/>
  <c r="BH1183" i="2"/>
  <c r="BI1183" i="2" s="1"/>
  <c r="BH1182" i="2"/>
  <c r="BI1182" i="2" s="1"/>
  <c r="BI1160" i="2"/>
  <c r="BH1160" i="2"/>
  <c r="BH1159" i="2"/>
  <c r="BI1159" i="2" s="1"/>
  <c r="BH1158" i="2"/>
  <c r="BI1158" i="2" s="1"/>
  <c r="BH1157" i="2"/>
  <c r="BI1157" i="2" s="1"/>
  <c r="BI1156" i="2"/>
  <c r="BH1156" i="2"/>
  <c r="BH1155" i="2"/>
  <c r="BI1155" i="2" s="1"/>
  <c r="BH1154" i="2"/>
  <c r="BI1154" i="2" s="1"/>
  <c r="BH1153" i="2"/>
  <c r="BI1153" i="2" s="1"/>
  <c r="BH1152" i="2"/>
  <c r="BI1152" i="2" s="1"/>
  <c r="BH1151" i="2"/>
  <c r="BI1151" i="2" s="1"/>
  <c r="BH1150" i="2"/>
  <c r="BI1150" i="2" s="1"/>
  <c r="BI1149" i="2"/>
  <c r="BH1149" i="2"/>
  <c r="BH1148" i="2"/>
  <c r="BI1148" i="2" s="1"/>
  <c r="BI1147" i="2"/>
  <c r="BH1147" i="2"/>
  <c r="BH1146" i="2"/>
  <c r="BI1146" i="2" s="1"/>
  <c r="BH1145" i="2"/>
  <c r="BI1145" i="2" s="1"/>
  <c r="BH1144" i="2"/>
  <c r="BI1144" i="2" s="1"/>
  <c r="BH1143" i="2"/>
  <c r="BI1143" i="2" s="1"/>
  <c r="BH1142" i="2"/>
  <c r="BI1142" i="2" s="1"/>
  <c r="BH1128" i="2"/>
  <c r="BI1128" i="2" s="1"/>
  <c r="BH1127" i="2"/>
  <c r="BI1127" i="2" s="1"/>
  <c r="BH1126" i="2"/>
  <c r="BI1126" i="2" s="1"/>
  <c r="BH1125" i="2"/>
  <c r="BI1125" i="2" s="1"/>
  <c r="BH1124" i="2"/>
  <c r="BI1124" i="2" s="1"/>
  <c r="BH1123" i="2"/>
  <c r="BI1123" i="2" s="1"/>
  <c r="BH1122" i="2"/>
  <c r="BI1122" i="2" s="1"/>
  <c r="BH1121" i="2"/>
  <c r="BI1121" i="2" s="1"/>
  <c r="BH1120" i="2"/>
  <c r="BI1120" i="2" s="1"/>
  <c r="BH1119" i="2"/>
  <c r="BI1119" i="2" s="1"/>
  <c r="BH1118" i="2"/>
  <c r="BI1118" i="2" s="1"/>
  <c r="BH1117" i="2"/>
  <c r="BI1117" i="2" s="1"/>
  <c r="BH1116" i="2"/>
  <c r="BI1116" i="2" s="1"/>
  <c r="BH1115" i="2"/>
  <c r="BI1115" i="2" s="1"/>
  <c r="BI1114" i="2"/>
  <c r="BH1114" i="2"/>
  <c r="BH1113" i="2"/>
  <c r="BI1113" i="2" s="1"/>
  <c r="BI1112" i="2"/>
  <c r="BH1112" i="2"/>
  <c r="BH1111" i="2"/>
  <c r="BI1111" i="2" s="1"/>
  <c r="BH1103" i="2"/>
  <c r="BI1103" i="2" s="1"/>
  <c r="BH1102" i="2"/>
  <c r="BI1102" i="2" s="1"/>
  <c r="BI1101" i="2"/>
  <c r="BH1101" i="2"/>
  <c r="BH1100" i="2"/>
  <c r="BI1100" i="2" s="1"/>
  <c r="BH1099" i="2"/>
  <c r="BI1099" i="2" s="1"/>
  <c r="BH1098" i="2"/>
  <c r="BI1098" i="2" s="1"/>
  <c r="BH1097" i="2"/>
  <c r="BI1097" i="2" s="1"/>
  <c r="BH1096" i="2"/>
  <c r="BI1096" i="2" s="1"/>
  <c r="BH1095" i="2"/>
  <c r="BI1095" i="2" s="1"/>
  <c r="BI1094" i="2"/>
  <c r="BH1094" i="2"/>
  <c r="BI1093" i="2"/>
  <c r="BH1093" i="2"/>
  <c r="BH1092" i="2"/>
  <c r="BI1092" i="2" s="1"/>
  <c r="BH1091" i="2"/>
  <c r="BI1091" i="2" s="1"/>
  <c r="BI1090" i="2"/>
  <c r="BH1090" i="2"/>
  <c r="BH1089" i="2"/>
  <c r="BI1089" i="2" s="1"/>
  <c r="BH1088" i="2"/>
  <c r="BI1088" i="2" s="1"/>
  <c r="BH1087" i="2"/>
  <c r="BI1087" i="2" s="1"/>
  <c r="BH1086" i="2"/>
  <c r="BI1086" i="2" s="1"/>
  <c r="BH1070" i="2"/>
  <c r="BI1070" i="2" s="1"/>
  <c r="BI1069" i="2"/>
  <c r="BH1069" i="2"/>
  <c r="BH1068" i="2"/>
  <c r="BI1068" i="2" s="1"/>
  <c r="BH1067" i="2"/>
  <c r="BI1067" i="2" s="1"/>
  <c r="BH1066" i="2"/>
  <c r="BI1066" i="2" s="1"/>
  <c r="BH1065" i="2"/>
  <c r="BI1065" i="2" s="1"/>
  <c r="BH1064" i="2"/>
  <c r="BI1064" i="2" s="1"/>
  <c r="BH1063" i="2"/>
  <c r="BI1063" i="2" s="1"/>
  <c r="BH1062" i="2"/>
  <c r="BI1062" i="2" s="1"/>
  <c r="BI1061" i="2"/>
  <c r="BH1061" i="2"/>
  <c r="BH1060" i="2"/>
  <c r="BI1060" i="2" s="1"/>
  <c r="BH1059" i="2"/>
  <c r="BI1059" i="2" s="1"/>
  <c r="BH1058" i="2"/>
  <c r="BI1058" i="2" s="1"/>
  <c r="BH1057" i="2"/>
  <c r="BI1057" i="2" s="1"/>
  <c r="BH1056" i="2"/>
  <c r="BI1056" i="2" s="1"/>
  <c r="BH1055" i="2"/>
  <c r="BI1055" i="2" s="1"/>
  <c r="BH1054" i="2"/>
  <c r="BI1054" i="2" s="1"/>
  <c r="BH1053" i="2"/>
  <c r="BI1053" i="2" s="1"/>
  <c r="BH1052" i="2"/>
  <c r="BI1052" i="2" s="1"/>
  <c r="BH1051" i="2"/>
  <c r="BI1051" i="2" s="1"/>
  <c r="BH1050" i="2"/>
  <c r="BI1050" i="2" s="1"/>
  <c r="BI1049" i="2"/>
  <c r="BH1049" i="2"/>
  <c r="BH1048" i="2"/>
  <c r="BI1048" i="2" s="1"/>
  <c r="BH1047" i="2"/>
  <c r="BI1047" i="2" s="1"/>
  <c r="BH1046" i="2"/>
  <c r="BI1046" i="2" s="1"/>
  <c r="BH1045" i="2"/>
  <c r="BI1045" i="2" s="1"/>
  <c r="BH1044" i="2"/>
  <c r="BI1044" i="2" s="1"/>
  <c r="BH1043" i="2"/>
  <c r="BI1043" i="2" s="1"/>
  <c r="BH1042" i="2"/>
  <c r="BI1042" i="2" s="1"/>
  <c r="BH1041" i="2"/>
  <c r="BI1041" i="2" s="1"/>
  <c r="BH1040" i="2"/>
  <c r="BI1040" i="2" s="1"/>
  <c r="BH1039" i="2"/>
  <c r="BI1039" i="2" s="1"/>
  <c r="BH1038" i="2"/>
  <c r="BI1038" i="2" s="1"/>
  <c r="BH1037" i="2"/>
  <c r="BI1037" i="2" s="1"/>
  <c r="BH1033" i="2"/>
  <c r="BI1033" i="2" s="1"/>
  <c r="BH1032" i="2"/>
  <c r="BI1032" i="2" s="1"/>
  <c r="BH1031" i="2"/>
  <c r="BI1031" i="2" s="1"/>
  <c r="BH1030" i="2"/>
  <c r="BI1030" i="2" s="1"/>
  <c r="BH1029" i="2"/>
  <c r="BI1029" i="2" s="1"/>
  <c r="BH1028" i="2"/>
  <c r="BI1028" i="2" s="1"/>
  <c r="BH1027" i="2"/>
  <c r="BI1027" i="2" s="1"/>
  <c r="BH1026" i="2"/>
  <c r="BI1026" i="2" s="1"/>
  <c r="BH1025" i="2"/>
  <c r="BI1025" i="2" s="1"/>
  <c r="BH1024" i="2"/>
  <c r="BI1024" i="2" s="1"/>
  <c r="BH1023" i="2"/>
  <c r="BI1023" i="2" s="1"/>
  <c r="BH1022" i="2"/>
  <c r="BI1022" i="2" s="1"/>
  <c r="BH1021" i="2"/>
  <c r="BI1021" i="2" s="1"/>
  <c r="BH1020" i="2"/>
  <c r="BI1020" i="2" s="1"/>
  <c r="BH1019" i="2"/>
  <c r="BI1019" i="2" s="1"/>
  <c r="BH1018" i="2"/>
  <c r="BI1018" i="2" s="1"/>
  <c r="BI1017" i="2"/>
  <c r="BH1017" i="2"/>
  <c r="BI1016" i="2"/>
  <c r="BH1016" i="2"/>
  <c r="BH1015" i="2"/>
  <c r="BI1015" i="2" s="1"/>
  <c r="BH1014" i="2"/>
  <c r="BI1014" i="2" s="1"/>
  <c r="BH1013" i="2"/>
  <c r="BI1013" i="2" s="1"/>
  <c r="BH1012" i="2"/>
  <c r="BI1012" i="2" s="1"/>
  <c r="BH1011" i="2"/>
  <c r="BI1011" i="2" s="1"/>
  <c r="BH1010" i="2"/>
  <c r="BI1010" i="2" s="1"/>
  <c r="BH1009" i="2"/>
  <c r="BI1009" i="2" s="1"/>
  <c r="BH1008" i="2"/>
  <c r="BI1008" i="2" s="1"/>
  <c r="BH1007" i="2"/>
  <c r="BI1007" i="2" s="1"/>
  <c r="BI1001" i="2"/>
  <c r="BH1001" i="2"/>
  <c r="BH1000" i="2"/>
  <c r="BI1000" i="2" s="1"/>
  <c r="BH999" i="2"/>
  <c r="BI999" i="2" s="1"/>
  <c r="BH998" i="2"/>
  <c r="BI998" i="2" s="1"/>
  <c r="BI997" i="2"/>
  <c r="BH997" i="2"/>
  <c r="BH996" i="2"/>
  <c r="BI996" i="2" s="1"/>
  <c r="BH995" i="2"/>
  <c r="BI995" i="2" s="1"/>
  <c r="BH994" i="2"/>
  <c r="BI994" i="2" s="1"/>
  <c r="BH993" i="2"/>
  <c r="BI993" i="2" s="1"/>
  <c r="BH992" i="2"/>
  <c r="BI992" i="2" s="1"/>
  <c r="BH991" i="2"/>
  <c r="BI991" i="2" s="1"/>
  <c r="BH990" i="2"/>
  <c r="BI990" i="2" s="1"/>
  <c r="BH989" i="2"/>
  <c r="BI989" i="2" s="1"/>
  <c r="BH988" i="2"/>
  <c r="BI988" i="2" s="1"/>
  <c r="BH987" i="2"/>
  <c r="BI987" i="2" s="1"/>
  <c r="BH986" i="2"/>
  <c r="BI986" i="2" s="1"/>
  <c r="BH985" i="2"/>
  <c r="BI985" i="2" s="1"/>
  <c r="BH984" i="2"/>
  <c r="BI984" i="2" s="1"/>
  <c r="BH983" i="2"/>
  <c r="BI983" i="2" s="1"/>
  <c r="BH982" i="2"/>
  <c r="BI982" i="2" s="1"/>
  <c r="BI981" i="2"/>
  <c r="BH981" i="2"/>
  <c r="BH980" i="2"/>
  <c r="BI980" i="2" s="1"/>
  <c r="BH979" i="2"/>
  <c r="BI979" i="2" s="1"/>
  <c r="BH978" i="2"/>
  <c r="BI978" i="2" s="1"/>
  <c r="BH972" i="2"/>
  <c r="BI972" i="2" s="1"/>
  <c r="BH971" i="2"/>
  <c r="BI971" i="2" s="1"/>
  <c r="BH970" i="2"/>
  <c r="BI970" i="2" s="1"/>
  <c r="BH969" i="2"/>
  <c r="BI969" i="2" s="1"/>
  <c r="BI968" i="2"/>
  <c r="BH968" i="2"/>
  <c r="BH967" i="2"/>
  <c r="BI967" i="2" s="1"/>
  <c r="BH966" i="2"/>
  <c r="BI966" i="2" s="1"/>
  <c r="BI942" i="2"/>
  <c r="BH942" i="2"/>
  <c r="BH941" i="2"/>
  <c r="BI941" i="2" s="1"/>
  <c r="BH940" i="2"/>
  <c r="BI940" i="2" s="1"/>
  <c r="BI939" i="2"/>
  <c r="BH939" i="2"/>
  <c r="BH938" i="2"/>
  <c r="BI938" i="2" s="1"/>
  <c r="BH937" i="2"/>
  <c r="BI937" i="2" s="1"/>
  <c r="BH936" i="2"/>
  <c r="BI936" i="2" s="1"/>
  <c r="BH935" i="2"/>
  <c r="BI935" i="2" s="1"/>
  <c r="BH934" i="2"/>
  <c r="BI934" i="2" s="1"/>
  <c r="BH933" i="2"/>
  <c r="BI933" i="2" s="1"/>
  <c r="BH932" i="2"/>
  <c r="BI932" i="2" s="1"/>
  <c r="BH931" i="2"/>
  <c r="BI931" i="2" s="1"/>
  <c r="BH930" i="2"/>
  <c r="BI930" i="2" s="1"/>
  <c r="BH929" i="2"/>
  <c r="BI929" i="2" s="1"/>
  <c r="BH928" i="2"/>
  <c r="BI928" i="2" s="1"/>
  <c r="BH927" i="2"/>
  <c r="BI927" i="2" s="1"/>
  <c r="BH926" i="2"/>
  <c r="BI926" i="2" s="1"/>
  <c r="BH925" i="2"/>
  <c r="BI925" i="2" s="1"/>
  <c r="BH924" i="2"/>
  <c r="BI924" i="2" s="1"/>
  <c r="BH923" i="2"/>
  <c r="BI923" i="2" s="1"/>
  <c r="BH922" i="2"/>
  <c r="BI922" i="2" s="1"/>
  <c r="BI917" i="2"/>
  <c r="BH917" i="2"/>
  <c r="BH916" i="2"/>
  <c r="BI916" i="2" s="1"/>
  <c r="BH915" i="2"/>
  <c r="BI915" i="2" s="1"/>
  <c r="BH914" i="2"/>
  <c r="BI914" i="2" s="1"/>
  <c r="BH913" i="2"/>
  <c r="BI913" i="2" s="1"/>
  <c r="BH912" i="2"/>
  <c r="BI912" i="2" s="1"/>
  <c r="BH911" i="2"/>
  <c r="BI911" i="2" s="1"/>
  <c r="BH910" i="2"/>
  <c r="BI910" i="2" s="1"/>
  <c r="BH909" i="2"/>
  <c r="BI909" i="2" s="1"/>
  <c r="BH908" i="2"/>
  <c r="BI908" i="2" s="1"/>
  <c r="BH907" i="2"/>
  <c r="BI907" i="2" s="1"/>
  <c r="BH906" i="2"/>
  <c r="BI906" i="2" s="1"/>
  <c r="BH905" i="2"/>
  <c r="BI905" i="2" s="1"/>
  <c r="BH904" i="2"/>
  <c r="BI904" i="2" s="1"/>
  <c r="BH903" i="2"/>
  <c r="BI903" i="2" s="1"/>
  <c r="BH902" i="2"/>
  <c r="BI902" i="2" s="1"/>
  <c r="BI901" i="2"/>
  <c r="BH901" i="2"/>
  <c r="BH900" i="2"/>
  <c r="BI900" i="2" s="1"/>
  <c r="BH899" i="2"/>
  <c r="BI899" i="2" s="1"/>
  <c r="BH898" i="2"/>
  <c r="BI898" i="2" s="1"/>
  <c r="BH883" i="2"/>
  <c r="BI883" i="2" s="1"/>
  <c r="BH882" i="2"/>
  <c r="BI882" i="2" s="1"/>
  <c r="BH881" i="2"/>
  <c r="BI881" i="2" s="1"/>
  <c r="BH880" i="2"/>
  <c r="BI880" i="2" s="1"/>
  <c r="BH879" i="2"/>
  <c r="BI879" i="2" s="1"/>
  <c r="BH878" i="2"/>
  <c r="BI878" i="2" s="1"/>
  <c r="BH877" i="2"/>
  <c r="BI877" i="2" s="1"/>
  <c r="BI876" i="2"/>
  <c r="BH876" i="2"/>
  <c r="BH875" i="2"/>
  <c r="BI875" i="2" s="1"/>
  <c r="BH874" i="2"/>
  <c r="BI874" i="2" s="1"/>
  <c r="BH873" i="2"/>
  <c r="BI873" i="2" s="1"/>
  <c r="BH872" i="2"/>
  <c r="BI872" i="2" s="1"/>
  <c r="BH871" i="2"/>
  <c r="BI871" i="2" s="1"/>
  <c r="BH870" i="2"/>
  <c r="BI870" i="2" s="1"/>
  <c r="BH869" i="2"/>
  <c r="BI869" i="2" s="1"/>
  <c r="BI868" i="2"/>
  <c r="BH868" i="2"/>
  <c r="BH867" i="2"/>
  <c r="BI867" i="2" s="1"/>
  <c r="BH866" i="2"/>
  <c r="BI866" i="2" s="1"/>
  <c r="BH865" i="2"/>
  <c r="BI865" i="2" s="1"/>
  <c r="BH864" i="2"/>
  <c r="BI864" i="2" s="1"/>
  <c r="BH854" i="2"/>
  <c r="BI854" i="2" s="1"/>
  <c r="BH853" i="2"/>
  <c r="BI853" i="2" s="1"/>
  <c r="BH852" i="2"/>
  <c r="BI852" i="2" s="1"/>
  <c r="BH851" i="2"/>
  <c r="BI851" i="2" s="1"/>
  <c r="BH850" i="2"/>
  <c r="BI850" i="2" s="1"/>
  <c r="BH849" i="2"/>
  <c r="BI849" i="2" s="1"/>
  <c r="BH848" i="2"/>
  <c r="BI848" i="2" s="1"/>
  <c r="BH847" i="2"/>
  <c r="BI847" i="2" s="1"/>
  <c r="BH846" i="2"/>
  <c r="BI846" i="2" s="1"/>
  <c r="BH845" i="2"/>
  <c r="BI845" i="2" s="1"/>
  <c r="BH844" i="2"/>
  <c r="BI844" i="2" s="1"/>
  <c r="BI843" i="2"/>
  <c r="BH843" i="2"/>
  <c r="BH842" i="2"/>
  <c r="BI842" i="2" s="1"/>
  <c r="BH841" i="2"/>
  <c r="BI841" i="2" s="1"/>
  <c r="BH840" i="2"/>
  <c r="BI840" i="2" s="1"/>
  <c r="BH839" i="2"/>
  <c r="BI839" i="2" s="1"/>
  <c r="BH838" i="2"/>
  <c r="BI838" i="2" s="1"/>
  <c r="BH837" i="2"/>
  <c r="BI837" i="2" s="1"/>
  <c r="BH836" i="2"/>
  <c r="BI836" i="2" s="1"/>
  <c r="BH835" i="2"/>
  <c r="BI835" i="2" s="1"/>
  <c r="BH834" i="2"/>
  <c r="BI834" i="2" s="1"/>
  <c r="BI833" i="2"/>
  <c r="BH833" i="2"/>
  <c r="BH832" i="2"/>
  <c r="BI832" i="2" s="1"/>
  <c r="BH831" i="2"/>
  <c r="BI831" i="2" s="1"/>
  <c r="BH830" i="2"/>
  <c r="BI830" i="2" s="1"/>
  <c r="BH829" i="2"/>
  <c r="BI829" i="2" s="1"/>
  <c r="BH828" i="2"/>
  <c r="BI828" i="2" s="1"/>
  <c r="BI827" i="2"/>
  <c r="BH827" i="2"/>
  <c r="BH822" i="2"/>
  <c r="BI822" i="2" s="1"/>
  <c r="BH821" i="2"/>
  <c r="BI821" i="2" s="1"/>
  <c r="BH820" i="2"/>
  <c r="BI820" i="2" s="1"/>
  <c r="BH819" i="2"/>
  <c r="BI819" i="2" s="1"/>
  <c r="BH818" i="2"/>
  <c r="BI818" i="2" s="1"/>
  <c r="BH817" i="2"/>
  <c r="BI817" i="2" s="1"/>
  <c r="BH816" i="2"/>
  <c r="BI816" i="2" s="1"/>
  <c r="BH815" i="2"/>
  <c r="BI815" i="2" s="1"/>
  <c r="BH814" i="2"/>
  <c r="BI814" i="2" s="1"/>
  <c r="BH813" i="2"/>
  <c r="BI813" i="2" s="1"/>
  <c r="BH812" i="2"/>
  <c r="BI812" i="2" s="1"/>
  <c r="BH811" i="2"/>
  <c r="BI811" i="2" s="1"/>
  <c r="BH793" i="2"/>
  <c r="BI793" i="2" s="1"/>
  <c r="BH792" i="2"/>
  <c r="BI792" i="2" s="1"/>
  <c r="BH791" i="2"/>
  <c r="BI791" i="2" s="1"/>
  <c r="BH790" i="2"/>
  <c r="BI790" i="2" s="1"/>
  <c r="BH789" i="2"/>
  <c r="BI789" i="2" s="1"/>
  <c r="BI788" i="2"/>
  <c r="BH788" i="2"/>
  <c r="BH787" i="2"/>
  <c r="BI787" i="2" s="1"/>
  <c r="BH786" i="2"/>
  <c r="BI786" i="2" s="1"/>
  <c r="BI785" i="2"/>
  <c r="BH785" i="2"/>
  <c r="BH784" i="2"/>
  <c r="BI784" i="2" s="1"/>
  <c r="BH783" i="2"/>
  <c r="BI783" i="2" s="1"/>
  <c r="BH782" i="2"/>
  <c r="BI782" i="2" s="1"/>
  <c r="BH781" i="2"/>
  <c r="BI781" i="2" s="1"/>
  <c r="BI780" i="2"/>
  <c r="BH780" i="2"/>
  <c r="BH779" i="2"/>
  <c r="BI779" i="2" s="1"/>
  <c r="BH778" i="2"/>
  <c r="BI778" i="2" s="1"/>
  <c r="BH777" i="2"/>
  <c r="BI777" i="2" s="1"/>
  <c r="BH776" i="2"/>
  <c r="BI776" i="2" s="1"/>
  <c r="BH764" i="2"/>
  <c r="BI764" i="2" s="1"/>
  <c r="BH763" i="2"/>
  <c r="BI763" i="2" s="1"/>
  <c r="BH762" i="2"/>
  <c r="BI762" i="2" s="1"/>
  <c r="BH761" i="2"/>
  <c r="BI761" i="2" s="1"/>
  <c r="BH760" i="2"/>
  <c r="BI760" i="2" s="1"/>
  <c r="BH759" i="2"/>
  <c r="BI759" i="2" s="1"/>
  <c r="BH758" i="2"/>
  <c r="BI758" i="2" s="1"/>
  <c r="BH733" i="2"/>
  <c r="BI733" i="2" s="1"/>
  <c r="BI732" i="2"/>
  <c r="BH732" i="2"/>
  <c r="BH731" i="2"/>
  <c r="BI731" i="2" s="1"/>
  <c r="BH730" i="2"/>
  <c r="BI730" i="2" s="1"/>
  <c r="BH729" i="2"/>
  <c r="BI729" i="2" s="1"/>
  <c r="BH728" i="2"/>
  <c r="BI728" i="2" s="1"/>
  <c r="BH727" i="2"/>
  <c r="BI727" i="2" s="1"/>
  <c r="BH726" i="2"/>
  <c r="BI726" i="2" s="1"/>
  <c r="BH725" i="2"/>
  <c r="BI725" i="2" s="1"/>
  <c r="BH724" i="2"/>
  <c r="BI724" i="2" s="1"/>
  <c r="BI723" i="2"/>
  <c r="BH723" i="2"/>
  <c r="BH722" i="2"/>
  <c r="BI722" i="2" s="1"/>
  <c r="BH721" i="2"/>
  <c r="BI721" i="2" s="1"/>
  <c r="BI720" i="2"/>
  <c r="BH720" i="2"/>
  <c r="BH719" i="2"/>
  <c r="BI719" i="2" s="1"/>
  <c r="BH718" i="2"/>
  <c r="BI718" i="2" s="1"/>
  <c r="BH717" i="2"/>
  <c r="BI717" i="2" s="1"/>
  <c r="BH716" i="2"/>
  <c r="BI716" i="2" s="1"/>
  <c r="BH715" i="2"/>
  <c r="BI715" i="2" s="1"/>
  <c r="BH714" i="2"/>
  <c r="BI714" i="2" s="1"/>
  <c r="BH713" i="2"/>
  <c r="BI713" i="2" s="1"/>
  <c r="BH712" i="2"/>
  <c r="BI712" i="2" s="1"/>
  <c r="BH711" i="2"/>
  <c r="BI711" i="2" s="1"/>
  <c r="BH710" i="2"/>
  <c r="BI710" i="2" s="1"/>
  <c r="BH709" i="2"/>
  <c r="BI709" i="2" s="1"/>
  <c r="BH708" i="2"/>
  <c r="BI708" i="2" s="1"/>
  <c r="BH702" i="2"/>
  <c r="BI702" i="2" s="1"/>
  <c r="BI701" i="2"/>
  <c r="BH701" i="2"/>
  <c r="BH700" i="2"/>
  <c r="BI700" i="2" s="1"/>
  <c r="BH699" i="2"/>
  <c r="BI699" i="2" s="1"/>
  <c r="BH698" i="2"/>
  <c r="BI698" i="2" s="1"/>
  <c r="BI697" i="2"/>
  <c r="BH697" i="2"/>
  <c r="BI696" i="2"/>
  <c r="BH696" i="2"/>
  <c r="BH695" i="2"/>
  <c r="BI695" i="2" s="1"/>
  <c r="BH694" i="2"/>
  <c r="BI694" i="2" s="1"/>
  <c r="BH693" i="2"/>
  <c r="BI693" i="2" s="1"/>
  <c r="BH692" i="2"/>
  <c r="BI692" i="2" s="1"/>
  <c r="BH691" i="2"/>
  <c r="BI691" i="2" s="1"/>
  <c r="BH690" i="2"/>
  <c r="BI690" i="2" s="1"/>
  <c r="BH689" i="2"/>
  <c r="BI689" i="2" s="1"/>
  <c r="BH688" i="2"/>
  <c r="BI688" i="2" s="1"/>
  <c r="BH674" i="2"/>
  <c r="BI674" i="2" s="1"/>
  <c r="BH673" i="2"/>
  <c r="BI673" i="2" s="1"/>
  <c r="BH672" i="2"/>
  <c r="BI672" i="2" s="1"/>
  <c r="BH671" i="2"/>
  <c r="BI671" i="2" s="1"/>
  <c r="BH670" i="2"/>
  <c r="BI670" i="2" s="1"/>
  <c r="BH669" i="2"/>
  <c r="BI669" i="2" s="1"/>
  <c r="BH668" i="2"/>
  <c r="BI668" i="2" s="1"/>
  <c r="BH667" i="2"/>
  <c r="BI667" i="2" s="1"/>
  <c r="BH666" i="2"/>
  <c r="BI666" i="2" s="1"/>
  <c r="BH665" i="2"/>
  <c r="BI665" i="2" s="1"/>
  <c r="BH664" i="2"/>
  <c r="BI664" i="2" s="1"/>
  <c r="BH663" i="2"/>
  <c r="BI663" i="2" s="1"/>
  <c r="BH662" i="2"/>
  <c r="BI662" i="2" s="1"/>
  <c r="BH661" i="2"/>
  <c r="BI661" i="2" s="1"/>
  <c r="BH660" i="2"/>
  <c r="BI660" i="2" s="1"/>
  <c r="BH659" i="2"/>
  <c r="BI659" i="2" s="1"/>
  <c r="BH658" i="2"/>
  <c r="BI658" i="2" s="1"/>
  <c r="BH657" i="2"/>
  <c r="BI657" i="2" s="1"/>
  <c r="BH656" i="2"/>
  <c r="BI656" i="2" s="1"/>
  <c r="BH655" i="2"/>
  <c r="BI655" i="2" s="1"/>
  <c r="BH654" i="2"/>
  <c r="BI654" i="2" s="1"/>
  <c r="BH653" i="2"/>
  <c r="BI653" i="2" s="1"/>
  <c r="BH652" i="2"/>
  <c r="BI652" i="2" s="1"/>
  <c r="BH651" i="2"/>
  <c r="BI651" i="2" s="1"/>
  <c r="BH650" i="2"/>
  <c r="BI650" i="2" s="1"/>
  <c r="BH645" i="2"/>
  <c r="BI645" i="2" s="1"/>
  <c r="BH644" i="2"/>
  <c r="BI644" i="2" s="1"/>
  <c r="BH643" i="2"/>
  <c r="BI643" i="2" s="1"/>
  <c r="BH642" i="2"/>
  <c r="BI642" i="2" s="1"/>
  <c r="BH641" i="2"/>
  <c r="BI641" i="2" s="1"/>
  <c r="BH640" i="2"/>
  <c r="BI640" i="2" s="1"/>
  <c r="BH639" i="2"/>
  <c r="BI639" i="2" s="1"/>
  <c r="BH638" i="2"/>
  <c r="BI638" i="2" s="1"/>
  <c r="BH637" i="2"/>
  <c r="BI637" i="2" s="1"/>
  <c r="BH636" i="2"/>
  <c r="BI636" i="2" s="1"/>
  <c r="BH635" i="2"/>
  <c r="BI635" i="2" s="1"/>
  <c r="BH634" i="2"/>
  <c r="BI634" i="2" s="1"/>
  <c r="BH633" i="2"/>
  <c r="BI633" i="2" s="1"/>
  <c r="BH632" i="2"/>
  <c r="BI632" i="2" s="1"/>
  <c r="BH631" i="2"/>
  <c r="BI631" i="2" s="1"/>
  <c r="BH630" i="2"/>
  <c r="BI630" i="2" s="1"/>
  <c r="BH629" i="2"/>
  <c r="BI629" i="2" s="1"/>
  <c r="BH628" i="2"/>
  <c r="BI628" i="2" s="1"/>
  <c r="BH627" i="2"/>
  <c r="BI627" i="2" s="1"/>
  <c r="BH626" i="2"/>
  <c r="BI626" i="2" s="1"/>
  <c r="BH625" i="2"/>
  <c r="BI625" i="2" s="1"/>
  <c r="BH624" i="2"/>
  <c r="BI624" i="2" s="1"/>
  <c r="BI623" i="2"/>
  <c r="BH623" i="2"/>
  <c r="BH622" i="2"/>
  <c r="BI622" i="2" s="1"/>
  <c r="BH621" i="2"/>
  <c r="BI621" i="2" s="1"/>
  <c r="BH616" i="2"/>
  <c r="BI616" i="2" s="1"/>
  <c r="BH615" i="2"/>
  <c r="BI615" i="2" s="1"/>
  <c r="BH614" i="2"/>
  <c r="BI614" i="2" s="1"/>
  <c r="BH613" i="2"/>
  <c r="BI613" i="2" s="1"/>
  <c r="BH612" i="2"/>
  <c r="BI612" i="2" s="1"/>
  <c r="BH611" i="2"/>
  <c r="BI611" i="2" s="1"/>
  <c r="BH610" i="2"/>
  <c r="BI610" i="2" s="1"/>
  <c r="BI609" i="2"/>
  <c r="BH609" i="2"/>
  <c r="BH608" i="2"/>
  <c r="BI608" i="2" s="1"/>
  <c r="BH607" i="2"/>
  <c r="BI607" i="2" s="1"/>
  <c r="BH606" i="2"/>
  <c r="BI606" i="2" s="1"/>
  <c r="BH605" i="2"/>
  <c r="BI605" i="2" s="1"/>
  <c r="BH604" i="2"/>
  <c r="BI604" i="2" s="1"/>
  <c r="BH603" i="2"/>
  <c r="BI603" i="2" s="1"/>
  <c r="BH602" i="2"/>
  <c r="BI602" i="2" s="1"/>
  <c r="BH601" i="2"/>
  <c r="BI601" i="2" s="1"/>
  <c r="BH600" i="2"/>
  <c r="BI600" i="2" s="1"/>
  <c r="BH599" i="2"/>
  <c r="BI599" i="2" s="1"/>
  <c r="BH598" i="2"/>
  <c r="BI598" i="2" s="1"/>
  <c r="BH597" i="2"/>
  <c r="BI597" i="2" s="1"/>
  <c r="BH596" i="2"/>
  <c r="BI596" i="2" s="1"/>
  <c r="BH595" i="2"/>
  <c r="BI595" i="2" s="1"/>
  <c r="BH589" i="2"/>
  <c r="BI589" i="2" s="1"/>
  <c r="BH588" i="2"/>
  <c r="BI588" i="2" s="1"/>
  <c r="BH587" i="2"/>
  <c r="BI587" i="2" s="1"/>
  <c r="BH586" i="2"/>
  <c r="BI586" i="2" s="1"/>
  <c r="BH585" i="2"/>
  <c r="BI585" i="2" s="1"/>
  <c r="BH584" i="2"/>
  <c r="BI584" i="2" s="1"/>
  <c r="BH583" i="2"/>
  <c r="BI583" i="2" s="1"/>
  <c r="BH582" i="2"/>
  <c r="BI582" i="2" s="1"/>
  <c r="BI581" i="2"/>
  <c r="BH581" i="2"/>
  <c r="BH580" i="2"/>
  <c r="BI580" i="2" s="1"/>
  <c r="BH579" i="2"/>
  <c r="BI579" i="2" s="1"/>
  <c r="BH578" i="2"/>
  <c r="BI578" i="2" s="1"/>
  <c r="BH577" i="2"/>
  <c r="BI577" i="2" s="1"/>
  <c r="BH576" i="2"/>
  <c r="BI576" i="2" s="1"/>
  <c r="BH575" i="2"/>
  <c r="BI575" i="2" s="1"/>
  <c r="BH574" i="2"/>
  <c r="BI574" i="2" s="1"/>
  <c r="BH573" i="2"/>
  <c r="BI573" i="2" s="1"/>
  <c r="BH572" i="2"/>
  <c r="BI572" i="2" s="1"/>
  <c r="BH571" i="2"/>
  <c r="BI571" i="2" s="1"/>
  <c r="BH570" i="2"/>
  <c r="BI570" i="2" s="1"/>
  <c r="BH569" i="2"/>
  <c r="BI569" i="2" s="1"/>
  <c r="BH568" i="2"/>
  <c r="BI568" i="2" s="1"/>
  <c r="BH567" i="2"/>
  <c r="BI567" i="2" s="1"/>
  <c r="BH566" i="2"/>
  <c r="BI566" i="2" s="1"/>
  <c r="BH557" i="2"/>
  <c r="BI557" i="2" s="1"/>
  <c r="BH556" i="2"/>
  <c r="BI556" i="2" s="1"/>
  <c r="BH555" i="2"/>
  <c r="BI555" i="2" s="1"/>
  <c r="BI554" i="2"/>
  <c r="BH554" i="2"/>
  <c r="BH553" i="2"/>
  <c r="BI553" i="2" s="1"/>
  <c r="BH552" i="2"/>
  <c r="BI552" i="2" s="1"/>
  <c r="BH551" i="2"/>
  <c r="BI551" i="2" s="1"/>
  <c r="BH550" i="2"/>
  <c r="BI550" i="2" s="1"/>
  <c r="BH549" i="2"/>
  <c r="BI549" i="2" s="1"/>
  <c r="BH548" i="2"/>
  <c r="BI548" i="2" s="1"/>
  <c r="BH547" i="2"/>
  <c r="BI547" i="2" s="1"/>
  <c r="BI546" i="2"/>
  <c r="BH546" i="2"/>
  <c r="BH545" i="2"/>
  <c r="BI545" i="2" s="1"/>
  <c r="BH544" i="2"/>
  <c r="BI544" i="2" s="1"/>
  <c r="BH543" i="2"/>
  <c r="BI543" i="2" s="1"/>
  <c r="BH542" i="2"/>
  <c r="BI542" i="2" s="1"/>
  <c r="BH541" i="2"/>
  <c r="BI541" i="2" s="1"/>
  <c r="BH540" i="2"/>
  <c r="BI540" i="2" s="1"/>
  <c r="BH539" i="2"/>
  <c r="BI539" i="2" s="1"/>
  <c r="BH538" i="2"/>
  <c r="BI538" i="2" s="1"/>
  <c r="BI537" i="2"/>
  <c r="BH537" i="2"/>
  <c r="BH536" i="2"/>
  <c r="BI536" i="2" s="1"/>
  <c r="BH535" i="2"/>
  <c r="BI535" i="2" s="1"/>
  <c r="BI534" i="2"/>
  <c r="BH534" i="2"/>
  <c r="BH533" i="2"/>
  <c r="BI533" i="2" s="1"/>
  <c r="BH532" i="2"/>
  <c r="BI532" i="2" s="1"/>
  <c r="BH526" i="2"/>
  <c r="BI526" i="2" s="1"/>
  <c r="BH525" i="2"/>
  <c r="BI525" i="2" s="1"/>
  <c r="BH524" i="2"/>
  <c r="BI524" i="2" s="1"/>
  <c r="BH523" i="2"/>
  <c r="BI523" i="2" s="1"/>
  <c r="BH522" i="2"/>
  <c r="BI522" i="2" s="1"/>
  <c r="BH521" i="2"/>
  <c r="BI521" i="2" s="1"/>
  <c r="BH520" i="2"/>
  <c r="BI520" i="2" s="1"/>
  <c r="BH519" i="2"/>
  <c r="BI519" i="2" s="1"/>
  <c r="BH518" i="2"/>
  <c r="BI518" i="2" s="1"/>
  <c r="BH517" i="2"/>
  <c r="BI517" i="2" s="1"/>
  <c r="BH516" i="2"/>
  <c r="BI516" i="2" s="1"/>
  <c r="BH515" i="2"/>
  <c r="BI515" i="2" s="1"/>
  <c r="BH514" i="2"/>
  <c r="BI514" i="2" s="1"/>
  <c r="BH513" i="2"/>
  <c r="BI513" i="2" s="1"/>
  <c r="BH512" i="2"/>
  <c r="BI512" i="2" s="1"/>
  <c r="BH511" i="2"/>
  <c r="BI511" i="2" s="1"/>
  <c r="BH510" i="2"/>
  <c r="BI510" i="2" s="1"/>
  <c r="BH509" i="2"/>
  <c r="BI509" i="2" s="1"/>
  <c r="BH508" i="2"/>
  <c r="BI508" i="2" s="1"/>
  <c r="BH507" i="2"/>
  <c r="BI507" i="2" s="1"/>
  <c r="BH506" i="2"/>
  <c r="BI506" i="2" s="1"/>
  <c r="BH505" i="2"/>
  <c r="BI505" i="2" s="1"/>
  <c r="BH502" i="2"/>
  <c r="BI502" i="2" s="1"/>
  <c r="BH501" i="2"/>
  <c r="BI501" i="2" s="1"/>
  <c r="BH500" i="2"/>
  <c r="BI500" i="2" s="1"/>
  <c r="BH499" i="2"/>
  <c r="BI499" i="2" s="1"/>
  <c r="BH498" i="2"/>
  <c r="BI498" i="2" s="1"/>
  <c r="BH497" i="2"/>
  <c r="BI497" i="2" s="1"/>
  <c r="BH496" i="2"/>
  <c r="BI496" i="2" s="1"/>
  <c r="BH459" i="2"/>
  <c r="BI459" i="2" s="1"/>
  <c r="BH458" i="2"/>
  <c r="BI458" i="2" s="1"/>
  <c r="BH457" i="2"/>
  <c r="BI457" i="2" s="1"/>
  <c r="BH456" i="2"/>
  <c r="BI456" i="2" s="1"/>
  <c r="BH455" i="2"/>
  <c r="BI455" i="2" s="1"/>
  <c r="BH454" i="2"/>
  <c r="BI454" i="2" s="1"/>
  <c r="BH453" i="2"/>
  <c r="BI453" i="2" s="1"/>
  <c r="BH452" i="2"/>
  <c r="BI452" i="2" s="1"/>
  <c r="BH451" i="2"/>
  <c r="BI451" i="2" s="1"/>
  <c r="BH450" i="2"/>
  <c r="BI450" i="2" s="1"/>
  <c r="BH449" i="2"/>
  <c r="BI449" i="2" s="1"/>
  <c r="BH432" i="2"/>
  <c r="BI432" i="2" s="1"/>
  <c r="BH431" i="2"/>
  <c r="BI431" i="2" s="1"/>
  <c r="BH430" i="2"/>
  <c r="BI430" i="2" s="1"/>
  <c r="BH429" i="2"/>
  <c r="BI429" i="2" s="1"/>
  <c r="BH428" i="2"/>
  <c r="BI428" i="2" s="1"/>
  <c r="BH427" i="2"/>
  <c r="BI427" i="2" s="1"/>
  <c r="BH426" i="2"/>
  <c r="BI426" i="2" s="1"/>
  <c r="BH377" i="2"/>
  <c r="BI377" i="2" s="1"/>
  <c r="BH376" i="2"/>
  <c r="BI376" i="2" s="1"/>
  <c r="BH375" i="2"/>
  <c r="BI375" i="2" s="1"/>
  <c r="BH374" i="2"/>
  <c r="BI374" i="2" s="1"/>
  <c r="BH373" i="2"/>
  <c r="BI373" i="2" s="1"/>
  <c r="BH372" i="2"/>
  <c r="BI372" i="2" s="1"/>
  <c r="BH371" i="2"/>
  <c r="BI371" i="2" s="1"/>
  <c r="BH370" i="2"/>
  <c r="BI370" i="2" s="1"/>
  <c r="BH369" i="2"/>
  <c r="BI369" i="2" s="1"/>
  <c r="BH368" i="2"/>
  <c r="BI368" i="2" s="1"/>
  <c r="BH367" i="2"/>
  <c r="BI367" i="2" s="1"/>
  <c r="BH366" i="2"/>
  <c r="BI366" i="2" s="1"/>
  <c r="BH365" i="2"/>
  <c r="BI365" i="2" s="1"/>
  <c r="BH364" i="2"/>
  <c r="BI364" i="2" s="1"/>
  <c r="BH363" i="2"/>
  <c r="BI363" i="2" s="1"/>
  <c r="BH362" i="2"/>
  <c r="BI362" i="2" s="1"/>
  <c r="BH361" i="2"/>
  <c r="BI361" i="2" s="1"/>
  <c r="BH360" i="2"/>
  <c r="BI360" i="2" s="1"/>
  <c r="BH359" i="2"/>
  <c r="BI359" i="2" s="1"/>
  <c r="BH358" i="2"/>
  <c r="BI358" i="2" s="1"/>
  <c r="BI357" i="2"/>
  <c r="BH357" i="2"/>
  <c r="BH356" i="2"/>
  <c r="BI356" i="2" s="1"/>
  <c r="BH355" i="2"/>
  <c r="BI355" i="2" s="1"/>
  <c r="BH354" i="2"/>
  <c r="BI354" i="2" s="1"/>
  <c r="BH353" i="2"/>
  <c r="BI353" i="2" s="1"/>
  <c r="BH352" i="2"/>
  <c r="BI352" i="2" s="1"/>
  <c r="BH351" i="2"/>
  <c r="BI351" i="2" s="1"/>
  <c r="BH350" i="2"/>
  <c r="BI350" i="2" s="1"/>
  <c r="BH349" i="2"/>
  <c r="BI349" i="2" s="1"/>
  <c r="BH348" i="2"/>
  <c r="BI348" i="2" s="1"/>
  <c r="BH345" i="2"/>
  <c r="BI345" i="2" s="1"/>
  <c r="BH344" i="2"/>
  <c r="BI344" i="2" s="1"/>
  <c r="BH343" i="2"/>
  <c r="BI343" i="2" s="1"/>
  <c r="BH342" i="2"/>
  <c r="BI342" i="2" s="1"/>
  <c r="BH341" i="2"/>
  <c r="BI341" i="2" s="1"/>
  <c r="BH340" i="2"/>
  <c r="BI340" i="2" s="1"/>
  <c r="BH339" i="2"/>
  <c r="BI339" i="2" s="1"/>
  <c r="BH338" i="2"/>
  <c r="BI338" i="2" s="1"/>
  <c r="BH337" i="2"/>
  <c r="BI337" i="2" s="1"/>
  <c r="BH336" i="2"/>
  <c r="BI336" i="2" s="1"/>
  <c r="BH335" i="2"/>
  <c r="BI335" i="2" s="1"/>
  <c r="BH334" i="2"/>
  <c r="BI334" i="2" s="1"/>
  <c r="BH333" i="2"/>
  <c r="BI333" i="2" s="1"/>
  <c r="BH332" i="2"/>
  <c r="BI332" i="2" s="1"/>
  <c r="BH331" i="2"/>
  <c r="BI331" i="2" s="1"/>
  <c r="BH330" i="2"/>
  <c r="BI330" i="2" s="1"/>
  <c r="BH329" i="2"/>
  <c r="BI329" i="2" s="1"/>
  <c r="BH328" i="2"/>
  <c r="BI328" i="2" s="1"/>
  <c r="BH327" i="2"/>
  <c r="BI327" i="2" s="1"/>
  <c r="BH326" i="2"/>
  <c r="BI326" i="2" s="1"/>
  <c r="BI317" i="2"/>
  <c r="BH317" i="2"/>
  <c r="BH316" i="2"/>
  <c r="BI316" i="2" s="1"/>
  <c r="BH315" i="2"/>
  <c r="BI315" i="2" s="1"/>
  <c r="BH314" i="2"/>
  <c r="BI314" i="2" s="1"/>
  <c r="BH313" i="2"/>
  <c r="BI313" i="2" s="1"/>
  <c r="BH312" i="2"/>
  <c r="BI312" i="2" s="1"/>
  <c r="BH311" i="2"/>
  <c r="BI311" i="2" s="1"/>
  <c r="BH310" i="2"/>
  <c r="BI310" i="2" s="1"/>
  <c r="BH309" i="2"/>
  <c r="BI309" i="2" s="1"/>
  <c r="BH308" i="2"/>
  <c r="BI308" i="2" s="1"/>
  <c r="BH307" i="2"/>
  <c r="BI307" i="2" s="1"/>
  <c r="BH306" i="2"/>
  <c r="BI306" i="2" s="1"/>
  <c r="BH305" i="2"/>
  <c r="BI305" i="2" s="1"/>
  <c r="BH304" i="2"/>
  <c r="BI304" i="2" s="1"/>
  <c r="BH303" i="2"/>
  <c r="BI303" i="2" s="1"/>
  <c r="BH302" i="2"/>
  <c r="BI302" i="2" s="1"/>
  <c r="BH301" i="2"/>
  <c r="BI301" i="2" s="1"/>
  <c r="BH300" i="2"/>
  <c r="BI300" i="2" s="1"/>
  <c r="BH299" i="2"/>
  <c r="BI299" i="2" s="1"/>
  <c r="BH298" i="2"/>
  <c r="BI298" i="2" s="1"/>
  <c r="BH287" i="2"/>
  <c r="BI287" i="2" s="1"/>
  <c r="BH286" i="2"/>
  <c r="BI286" i="2" s="1"/>
  <c r="BH285" i="2"/>
  <c r="BI285" i="2" s="1"/>
  <c r="BH284" i="2"/>
  <c r="BI284" i="2" s="1"/>
  <c r="BH283" i="2"/>
  <c r="BI283" i="2" s="1"/>
  <c r="BH282" i="2"/>
  <c r="BI282" i="2" s="1"/>
  <c r="BH281" i="2"/>
  <c r="BI281" i="2" s="1"/>
  <c r="BH280" i="2"/>
  <c r="BI280" i="2" s="1"/>
  <c r="BH279" i="2"/>
  <c r="BI279" i="2" s="1"/>
  <c r="BH278" i="2"/>
  <c r="BI278" i="2" s="1"/>
  <c r="BH277" i="2"/>
  <c r="BI277" i="2" s="1"/>
  <c r="BH276" i="2"/>
  <c r="BI276" i="2" s="1"/>
  <c r="BH275" i="2"/>
  <c r="BI275" i="2" s="1"/>
  <c r="BH274" i="2"/>
  <c r="BI274" i="2" s="1"/>
  <c r="BH273" i="2"/>
  <c r="BI273" i="2" s="1"/>
  <c r="BH272" i="2"/>
  <c r="BI272" i="2" s="1"/>
  <c r="BI271" i="2"/>
  <c r="BH271" i="2"/>
  <c r="BH270" i="2"/>
  <c r="BI270" i="2" s="1"/>
  <c r="BH269" i="2"/>
  <c r="BI269" i="2" s="1"/>
  <c r="BH268" i="2"/>
  <c r="BI268" i="2" s="1"/>
  <c r="BH267" i="2"/>
  <c r="BI267" i="2" s="1"/>
  <c r="BH266" i="2"/>
  <c r="BI266" i="2" s="1"/>
  <c r="BI256" i="2"/>
  <c r="BH256" i="2"/>
  <c r="BH255" i="2"/>
  <c r="BI255" i="2" s="1"/>
  <c r="BH254" i="2"/>
  <c r="BI254" i="2" s="1"/>
  <c r="BH253" i="2"/>
  <c r="BI253" i="2" s="1"/>
  <c r="BH252" i="2"/>
  <c r="BI252" i="2" s="1"/>
  <c r="BI251" i="2"/>
  <c r="BH251" i="2"/>
  <c r="BH250" i="2"/>
  <c r="BI250" i="2" s="1"/>
  <c r="BH149" i="2"/>
  <c r="BI149" i="2" s="1"/>
  <c r="BH148" i="2"/>
  <c r="BI148" i="2" s="1"/>
  <c r="BH147" i="2"/>
  <c r="BI147" i="2" s="1"/>
  <c r="BH146" i="2"/>
  <c r="BI146" i="2" s="1"/>
  <c r="BH145" i="2"/>
  <c r="BI145" i="2" s="1"/>
  <c r="BH144" i="2"/>
  <c r="BI144" i="2" s="1"/>
  <c r="BH143" i="2"/>
  <c r="BI143" i="2" s="1"/>
  <c r="BI142" i="2"/>
  <c r="BH142" i="2"/>
  <c r="BH141" i="2"/>
  <c r="BI141" i="2" s="1"/>
  <c r="BH140" i="2"/>
  <c r="BI140" i="2" s="1"/>
  <c r="BH139" i="2"/>
  <c r="BI139" i="2" s="1"/>
  <c r="BH138" i="2"/>
  <c r="BI138" i="2" s="1"/>
  <c r="BH137" i="2"/>
  <c r="BI137" i="2" s="1"/>
  <c r="BI136" i="2"/>
  <c r="BH136" i="2"/>
  <c r="BH135" i="2"/>
  <c r="BI135" i="2" s="1"/>
  <c r="BI134" i="2"/>
  <c r="BH134" i="2"/>
  <c r="BH133" i="2"/>
  <c r="BI133" i="2" s="1"/>
  <c r="BH132" i="2"/>
  <c r="BI132" i="2" s="1"/>
  <c r="BH131" i="2"/>
  <c r="BI131" i="2" s="1"/>
  <c r="BH130" i="2"/>
  <c r="BI130" i="2" s="1"/>
  <c r="BH129" i="2"/>
  <c r="BI129" i="2" s="1"/>
  <c r="BH128" i="2"/>
  <c r="BI128" i="2" s="1"/>
  <c r="BH116" i="2"/>
  <c r="BI116" i="2" s="1"/>
  <c r="BH115" i="2"/>
  <c r="BI115" i="2" s="1"/>
  <c r="BH114" i="2"/>
  <c r="BI114" i="2" s="1"/>
  <c r="BH113" i="2"/>
  <c r="BI113" i="2" s="1"/>
  <c r="BH112" i="2"/>
  <c r="BI112" i="2" s="1"/>
  <c r="BH111" i="2"/>
  <c r="BI111" i="2" s="1"/>
  <c r="BH110" i="2"/>
  <c r="BI110" i="2" s="1"/>
  <c r="BH109" i="2"/>
  <c r="BI109" i="2" s="1"/>
  <c r="BH108" i="2"/>
  <c r="BI108" i="2" s="1"/>
  <c r="BH107" i="2"/>
  <c r="BI107" i="2" s="1"/>
  <c r="BH106" i="2"/>
  <c r="BI106" i="2" s="1"/>
  <c r="BH105" i="2"/>
  <c r="BI105" i="2" s="1"/>
  <c r="BH104" i="2"/>
  <c r="BI104" i="2" s="1"/>
  <c r="BH103" i="2"/>
  <c r="BI103" i="2" s="1"/>
  <c r="BH102" i="2"/>
  <c r="BI102" i="2" s="1"/>
  <c r="BH101" i="2"/>
  <c r="BI101" i="2" s="1"/>
  <c r="BH100" i="2"/>
  <c r="BI100" i="2" s="1"/>
  <c r="BH99" i="2"/>
  <c r="BI99" i="2" s="1"/>
  <c r="BH98" i="2"/>
  <c r="BI98" i="2" s="1"/>
  <c r="BH97" i="2"/>
  <c r="BI97" i="2" s="1"/>
  <c r="BH96" i="2"/>
  <c r="BI96" i="2" s="1"/>
  <c r="BH95" i="2"/>
  <c r="BI95" i="2" s="1"/>
  <c r="BH94" i="2"/>
  <c r="BI94" i="2" s="1"/>
  <c r="BH93" i="2"/>
  <c r="BI93" i="2" s="1"/>
  <c r="BH92" i="2"/>
  <c r="BI92" i="2" s="1"/>
  <c r="BH91" i="2"/>
  <c r="BI91" i="2" s="1"/>
  <c r="BH86" i="2"/>
  <c r="BI86" i="2" s="1"/>
  <c r="BH85" i="2"/>
  <c r="BI85" i="2" s="1"/>
  <c r="BH84" i="2"/>
  <c r="BI84" i="2" s="1"/>
  <c r="BH83" i="2"/>
  <c r="BI83" i="2" s="1"/>
  <c r="BH82" i="2"/>
  <c r="BI82" i="2" s="1"/>
  <c r="BH81" i="2"/>
  <c r="BI81" i="2" s="1"/>
  <c r="BH80" i="2"/>
  <c r="BI80" i="2" s="1"/>
  <c r="BH79" i="2"/>
  <c r="BI79" i="2" s="1"/>
  <c r="BH78" i="2"/>
  <c r="BI78" i="2" s="1"/>
  <c r="BH77" i="2"/>
  <c r="BI77" i="2" s="1"/>
  <c r="BH76" i="2"/>
  <c r="BI76" i="2" s="1"/>
  <c r="BH75" i="2"/>
  <c r="BI75" i="2" s="1"/>
  <c r="BH74" i="2"/>
  <c r="BI74" i="2" s="1"/>
  <c r="BH73" i="2"/>
  <c r="BI73" i="2" s="1"/>
  <c r="BH58" i="2"/>
  <c r="BI58" i="2" s="1"/>
  <c r="BH57" i="2"/>
  <c r="BI57" i="2" s="1"/>
  <c r="BH56" i="2"/>
  <c r="BI56" i="2" s="1"/>
  <c r="BH55" i="2"/>
  <c r="BI55" i="2" s="1"/>
  <c r="BH54" i="2"/>
  <c r="BI54" i="2" s="1"/>
  <c r="BH53" i="2"/>
  <c r="BI53" i="2" s="1"/>
  <c r="BH52" i="2"/>
  <c r="BI52" i="2" s="1"/>
  <c r="G45" i="4" l="1"/>
  <c r="G42" i="4"/>
  <c r="G22" i="4"/>
  <c r="G50" i="4"/>
  <c r="G36" i="4"/>
  <c r="G25" i="4"/>
  <c r="G5" i="4"/>
  <c r="G18" i="4"/>
  <c r="G31" i="4"/>
  <c r="G4" i="4"/>
  <c r="G6" i="4"/>
  <c r="G3" i="4"/>
  <c r="G11" i="4"/>
  <c r="G16" i="4"/>
  <c r="G20" i="4"/>
  <c r="G21" i="4"/>
  <c r="G48" i="4"/>
  <c r="G55" i="4"/>
  <c r="G37" i="4"/>
  <c r="G10" i="4"/>
  <c r="G43" i="4"/>
  <c r="G9" i="4"/>
  <c r="G14" i="4"/>
  <c r="G8" i="4"/>
  <c r="G24" i="4"/>
  <c r="G27" i="4"/>
  <c r="G34" i="4"/>
  <c r="G7" i="4"/>
  <c r="G47" i="4"/>
  <c r="G28" i="4"/>
  <c r="G30" i="4"/>
  <c r="G33" i="4"/>
  <c r="G35" i="4"/>
  <c r="G49" i="4"/>
  <c r="G13" i="4"/>
  <c r="G15" i="4"/>
  <c r="G17" i="4"/>
  <c r="G23" i="4"/>
  <c r="G29" i="4"/>
  <c r="G12" i="4"/>
  <c r="G19" i="4"/>
  <c r="G40" i="4"/>
  <c r="G51" i="4"/>
  <c r="G38" i="4"/>
  <c r="G44" i="4"/>
  <c r="G32" i="4"/>
  <c r="G39" i="4"/>
  <c r="G26" i="4"/>
  <c r="G53" i="4"/>
  <c r="G41" i="4"/>
  <c r="G46" i="4"/>
  <c r="G54" i="4"/>
  <c r="G52" i="4"/>
  <c r="G56" i="4" l="1"/>
  <c r="AW1716" i="2"/>
  <c r="AW1715" i="2"/>
  <c r="AW1697" i="2"/>
  <c r="AW1696" i="2"/>
  <c r="AW1689" i="2"/>
  <c r="AW1688" i="2"/>
  <c r="AW1660" i="2"/>
  <c r="AW1659" i="2"/>
  <c r="AW1605" i="2"/>
  <c r="AW1604" i="2"/>
  <c r="AW1590" i="2"/>
  <c r="AW1589" i="2"/>
  <c r="AW1582" i="2"/>
  <c r="AW1581" i="2"/>
  <c r="AW1574" i="2"/>
  <c r="AW1573" i="2"/>
  <c r="AW1566" i="2"/>
  <c r="AW1522" i="2"/>
  <c r="AW1521" i="2"/>
  <c r="AW1514" i="2"/>
  <c r="AW1513" i="2"/>
  <c r="AW1506" i="2"/>
  <c r="AW1505" i="2"/>
  <c r="AW1498" i="2"/>
  <c r="AW1497" i="2"/>
  <c r="AW1490" i="2"/>
  <c r="AW1489" i="2"/>
  <c r="AW1464" i="2"/>
  <c r="AW1463" i="2"/>
  <c r="AW1449" i="2"/>
  <c r="AW1448" i="2"/>
  <c r="AW1441" i="2"/>
  <c r="AW1440" i="2"/>
  <c r="AW1433" i="2"/>
  <c r="AW1432" i="2"/>
  <c r="AW1425" i="2"/>
  <c r="AW1424" i="2"/>
  <c r="AW1417" i="2"/>
  <c r="AW1416" i="2"/>
  <c r="AW1390" i="2"/>
  <c r="AW1389" i="2"/>
  <c r="AW1362" i="2"/>
  <c r="AW1361" i="2"/>
  <c r="AW1343" i="2"/>
  <c r="AW1342" i="2"/>
  <c r="AW1335" i="2"/>
  <c r="AW1334" i="2"/>
  <c r="AW1284" i="2"/>
  <c r="AW1277" i="2"/>
  <c r="AW1276" i="2"/>
  <c r="AW1248" i="2"/>
  <c r="AW1247" i="2"/>
  <c r="AW1220" i="2"/>
  <c r="AW1219" i="2"/>
  <c r="AW1197" i="2"/>
  <c r="AW1196" i="2"/>
  <c r="AW1181" i="2"/>
  <c r="AW1174" i="2"/>
  <c r="AW1173" i="2"/>
  <c r="AW1166" i="2"/>
  <c r="AW1165" i="2"/>
  <c r="AW1139" i="2"/>
  <c r="AW1138" i="2"/>
  <c r="AW1131" i="2"/>
  <c r="AW1130" i="2"/>
  <c r="AW1105" i="2"/>
  <c r="AW1079" i="2"/>
  <c r="AW1078" i="2"/>
  <c r="AW1036" i="2"/>
  <c r="AW977" i="2"/>
  <c r="AW963" i="2"/>
  <c r="AW962" i="2"/>
  <c r="AW955" i="2"/>
  <c r="AW954" i="2"/>
  <c r="AW947" i="2"/>
  <c r="AW946" i="2"/>
  <c r="AW897" i="2"/>
  <c r="AW890" i="2"/>
  <c r="AW889" i="2"/>
  <c r="AW862" i="2"/>
  <c r="AW861" i="2"/>
  <c r="AW826" i="2"/>
  <c r="AW825" i="2"/>
  <c r="AW806" i="2"/>
  <c r="AW805" i="2"/>
  <c r="AW798" i="2"/>
  <c r="AW797" i="2"/>
  <c r="AW772" i="2"/>
  <c r="AW771" i="2"/>
  <c r="AW757" i="2"/>
  <c r="AW756" i="2"/>
  <c r="AW749" i="2"/>
  <c r="AW748" i="2"/>
  <c r="AW741" i="2"/>
  <c r="AW740" i="2"/>
  <c r="AW707" i="2"/>
  <c r="AW706" i="2"/>
  <c r="AW684" i="2"/>
  <c r="AW683" i="2"/>
  <c r="AW676" i="2"/>
  <c r="AW618" i="2"/>
  <c r="AW564" i="2"/>
  <c r="AW563" i="2"/>
  <c r="AW530" i="2"/>
  <c r="AW529" i="2"/>
  <c r="AW493" i="2"/>
  <c r="AW492" i="2"/>
  <c r="AW485" i="2"/>
  <c r="AW484" i="2"/>
  <c r="AW477" i="2"/>
  <c r="AW476" i="2"/>
  <c r="AW469" i="2"/>
  <c r="AW468" i="2"/>
  <c r="AW461" i="2"/>
  <c r="AW442" i="2"/>
  <c r="AW441" i="2"/>
  <c r="AW434" i="2"/>
  <c r="AW419" i="2"/>
  <c r="AW418" i="2"/>
  <c r="AW411" i="2"/>
  <c r="AW410" i="2"/>
  <c r="AW403" i="2"/>
  <c r="AW402" i="2"/>
  <c r="AW395" i="2"/>
  <c r="AW394" i="2"/>
  <c r="AW387" i="2"/>
  <c r="AW386" i="2"/>
  <c r="AW379" i="2"/>
  <c r="AW321" i="2"/>
  <c r="AW320" i="2"/>
  <c r="AW293" i="2"/>
  <c r="AW292" i="2"/>
  <c r="AW263" i="2"/>
  <c r="AW262" i="2"/>
  <c r="AW248" i="2"/>
  <c r="AW247" i="2"/>
  <c r="AW240" i="2"/>
  <c r="AW239" i="2"/>
  <c r="AW232" i="2"/>
  <c r="AW231" i="2"/>
  <c r="AW224" i="2"/>
  <c r="AW223" i="2"/>
  <c r="AW216" i="2"/>
  <c r="AW215" i="2"/>
  <c r="AW208" i="2"/>
  <c r="AW207" i="2"/>
  <c r="AW200" i="2"/>
  <c r="AW199" i="2"/>
  <c r="AW192" i="2"/>
  <c r="AW191" i="2"/>
  <c r="AW184" i="2"/>
  <c r="AW183" i="2"/>
  <c r="AW176" i="2"/>
  <c r="AW175" i="2"/>
  <c r="AW168" i="2"/>
  <c r="AW167" i="2"/>
  <c r="AW160" i="2"/>
  <c r="AW159" i="2"/>
  <c r="AW152" i="2"/>
  <c r="AW151" i="2"/>
  <c r="AW122" i="2"/>
  <c r="AW121" i="2"/>
  <c r="AW88" i="2"/>
  <c r="AW66" i="2"/>
  <c r="AW65" i="2"/>
  <c r="AW51" i="2"/>
  <c r="AW50" i="2"/>
  <c r="AW43" i="2"/>
  <c r="AW42" i="2"/>
  <c r="AW35" i="2"/>
  <c r="AW34" i="2"/>
  <c r="AW378" i="2" l="1"/>
  <c r="E12" i="4"/>
  <c r="AW433" i="2"/>
  <c r="E13" i="4"/>
  <c r="AW460" i="2"/>
  <c r="E14" i="4"/>
  <c r="AW617" i="2"/>
  <c r="E19" i="4"/>
  <c r="AW675" i="2"/>
  <c r="E21" i="4"/>
  <c r="AW1104" i="2"/>
  <c r="E35" i="4"/>
  <c r="AW1565" i="2"/>
  <c r="E50" i="4"/>
  <c r="AW918" i="2"/>
  <c r="E29" i="4"/>
  <c r="AW1002" i="2"/>
  <c r="E32" i="4"/>
  <c r="AW1071" i="2"/>
  <c r="E34" i="4"/>
  <c r="AW1189" i="2"/>
  <c r="E38" i="4"/>
  <c r="AW1299" i="2"/>
  <c r="E42" i="4"/>
  <c r="AW44" i="2"/>
  <c r="AW89" i="2"/>
  <c r="AW161" i="2"/>
  <c r="AW177" i="2"/>
  <c r="AW201" i="2"/>
  <c r="AW217" i="2"/>
  <c r="AW241" i="2"/>
  <c r="AW294" i="2"/>
  <c r="AW388" i="2"/>
  <c r="AW412" i="2"/>
  <c r="AW435" i="2"/>
  <c r="AW470" i="2"/>
  <c r="AW486" i="2"/>
  <c r="AW565" i="2"/>
  <c r="AW685" i="2"/>
  <c r="AW734" i="2"/>
  <c r="E23" i="4"/>
  <c r="AW765" i="2"/>
  <c r="E24" i="4"/>
  <c r="AW799" i="2"/>
  <c r="AW863" i="2"/>
  <c r="AW948" i="2"/>
  <c r="AW964" i="2"/>
  <c r="AW1072" i="2"/>
  <c r="AW1132" i="2"/>
  <c r="AW1175" i="2"/>
  <c r="AW1198" i="2"/>
  <c r="AW1278" i="2"/>
  <c r="AW1344" i="2"/>
  <c r="AW1418" i="2"/>
  <c r="AW1442" i="2"/>
  <c r="AW1491" i="2"/>
  <c r="AW1507" i="2"/>
  <c r="AW1567" i="2"/>
  <c r="AW1583" i="2"/>
  <c r="AW1661" i="2"/>
  <c r="AW1698" i="2"/>
  <c r="E8" i="4"/>
  <c r="E54" i="4"/>
  <c r="E6" i="4"/>
  <c r="E9" i="4"/>
  <c r="E15" i="4"/>
  <c r="E20" i="4"/>
  <c r="E31" i="4"/>
  <c r="E37" i="4"/>
  <c r="E40" i="4"/>
  <c r="E55" i="4"/>
  <c r="E7" i="4"/>
  <c r="AW59" i="2"/>
  <c r="E4" i="4"/>
  <c r="AW123" i="2"/>
  <c r="AW169" i="2"/>
  <c r="AW193" i="2"/>
  <c r="AW225" i="2"/>
  <c r="AW249" i="2"/>
  <c r="AW322" i="2"/>
  <c r="AW396" i="2"/>
  <c r="AW420" i="2"/>
  <c r="AW462" i="2"/>
  <c r="AW494" i="2"/>
  <c r="AW677" i="2"/>
  <c r="AW750" i="2"/>
  <c r="AW807" i="2"/>
  <c r="AW891" i="2"/>
  <c r="AW956" i="2"/>
  <c r="AW1080" i="2"/>
  <c r="AW1140" i="2"/>
  <c r="AW1190" i="2"/>
  <c r="AW1249" i="2"/>
  <c r="AW1336" i="2"/>
  <c r="AW1410" i="2"/>
  <c r="E46" i="4"/>
  <c r="AW1434" i="2"/>
  <c r="AW1465" i="2"/>
  <c r="AW1515" i="2"/>
  <c r="AW1575" i="2"/>
  <c r="AW1606" i="2"/>
  <c r="AW1717" i="2"/>
  <c r="E18" i="4"/>
  <c r="E52" i="4"/>
  <c r="E22" i="4"/>
  <c r="E25" i="4"/>
  <c r="E30" i="4"/>
  <c r="E41" i="4"/>
  <c r="E43" i="4"/>
  <c r="E44" i="4"/>
  <c r="E45" i="4"/>
  <c r="E49" i="4"/>
  <c r="E36" i="4"/>
  <c r="AW87" i="2"/>
  <c r="E5" i="4"/>
  <c r="AW36" i="2"/>
  <c r="AW67" i="2"/>
  <c r="AW153" i="2"/>
  <c r="AW185" i="2"/>
  <c r="AW209" i="2"/>
  <c r="AW233" i="2"/>
  <c r="AW264" i="2"/>
  <c r="AW380" i="2"/>
  <c r="AW404" i="2"/>
  <c r="AW443" i="2"/>
  <c r="AW478" i="2"/>
  <c r="AW531" i="2"/>
  <c r="AW619" i="2"/>
  <c r="AW742" i="2"/>
  <c r="AW773" i="2"/>
  <c r="AW855" i="2"/>
  <c r="E27" i="4"/>
  <c r="AW919" i="2"/>
  <c r="AW1003" i="2"/>
  <c r="AW1106" i="2"/>
  <c r="AW1167" i="2"/>
  <c r="AW1221" i="2"/>
  <c r="AW1300" i="2"/>
  <c r="AW1363" i="2"/>
  <c r="AW1426" i="2"/>
  <c r="AW1450" i="2"/>
  <c r="AW1499" i="2"/>
  <c r="AW1523" i="2"/>
  <c r="AW1591" i="2"/>
  <c r="AW1690" i="2"/>
  <c r="E17" i="4"/>
  <c r="E28" i="4"/>
  <c r="E47" i="4"/>
  <c r="E51" i="4"/>
  <c r="E3" i="4"/>
  <c r="E10" i="4"/>
  <c r="E11" i="4"/>
  <c r="E16" i="4"/>
  <c r="E26" i="4"/>
  <c r="E33" i="4"/>
  <c r="E39" i="4"/>
  <c r="E48" i="4"/>
  <c r="E53" i="4"/>
  <c r="AW1429" i="2"/>
  <c r="AW125" i="2"/>
  <c r="AW33" i="2"/>
  <c r="AW41" i="2"/>
  <c r="AW49" i="2"/>
  <c r="AW64" i="2"/>
  <c r="AW72" i="2"/>
  <c r="AW120" i="2"/>
  <c r="AW150" i="2"/>
  <c r="AW158" i="2"/>
  <c r="AW166" i="2"/>
  <c r="AW174" i="2"/>
  <c r="AW182" i="2"/>
  <c r="AW190" i="2"/>
  <c r="AW198" i="2"/>
  <c r="AW206" i="2"/>
  <c r="AW214" i="2"/>
  <c r="AW222" i="2"/>
  <c r="AW230" i="2"/>
  <c r="AW238" i="2"/>
  <c r="AW246" i="2"/>
  <c r="AW261" i="2"/>
  <c r="AW291" i="2"/>
  <c r="AW319" i="2"/>
  <c r="AW347" i="2"/>
  <c r="AW385" i="2"/>
  <c r="AW393" i="2"/>
  <c r="AW401" i="2"/>
  <c r="AW409" i="2"/>
  <c r="AW417" i="2"/>
  <c r="AW425" i="2"/>
  <c r="AW440" i="2"/>
  <c r="AW448" i="2"/>
  <c r="AW467" i="2"/>
  <c r="AW475" i="2"/>
  <c r="AW483" i="2"/>
  <c r="AW491" i="2"/>
  <c r="AW528" i="2"/>
  <c r="AW562" i="2"/>
  <c r="AW594" i="2"/>
  <c r="AW649" i="2"/>
  <c r="AW682" i="2"/>
  <c r="AW705" i="2"/>
  <c r="AW739" i="2"/>
  <c r="AW747" i="2"/>
  <c r="AW755" i="2"/>
  <c r="AW770" i="2"/>
  <c r="AW796" i="2"/>
  <c r="AW804" i="2"/>
  <c r="AW824" i="2"/>
  <c r="AW860" i="2"/>
  <c r="AW888" i="2"/>
  <c r="AW896" i="2"/>
  <c r="AW945" i="2"/>
  <c r="AW953" i="2"/>
  <c r="AW961" i="2"/>
  <c r="AW976" i="2"/>
  <c r="AW1035" i="2"/>
  <c r="AW1077" i="2"/>
  <c r="AW1085" i="2"/>
  <c r="AW1129" i="2"/>
  <c r="AW1137" i="2"/>
  <c r="AW1164" i="2"/>
  <c r="AW1172" i="2"/>
  <c r="AW1180" i="2"/>
  <c r="AW1195" i="2"/>
  <c r="AW1218" i="2"/>
  <c r="AW1246" i="2"/>
  <c r="AW1275" i="2"/>
  <c r="AW1283" i="2"/>
  <c r="AW1333" i="2"/>
  <c r="AW1341" i="2"/>
  <c r="AW1360" i="2"/>
  <c r="AW1388" i="2"/>
  <c r="AW1415" i="2"/>
  <c r="AW1423" i="2"/>
  <c r="AW1431" i="2"/>
  <c r="AW1439" i="2"/>
  <c r="AW1447" i="2"/>
  <c r="AW1462" i="2"/>
  <c r="AW1488" i="2"/>
  <c r="AW1496" i="2"/>
  <c r="AW1504" i="2"/>
  <c r="AW1512" i="2"/>
  <c r="AW1520" i="2"/>
  <c r="AW1535" i="2"/>
  <c r="AW1572" i="2"/>
  <c r="AW1580" i="2"/>
  <c r="AW1588" i="2"/>
  <c r="AW1603" i="2"/>
  <c r="AW1658" i="2"/>
  <c r="AW1687" i="2"/>
  <c r="AW1695" i="2"/>
  <c r="AW1714" i="2"/>
  <c r="AW60" i="2"/>
  <c r="AW124" i="2"/>
  <c r="AW162" i="2"/>
  <c r="AW186" i="2"/>
  <c r="AW210" i="2"/>
  <c r="AW234" i="2"/>
  <c r="AW265" i="2"/>
  <c r="AW381" i="2"/>
  <c r="AW405" i="2"/>
  <c r="AW444" i="2"/>
  <c r="AW487" i="2"/>
  <c r="AW590" i="2"/>
  <c r="AW686" i="2"/>
  <c r="AW751" i="2"/>
  <c r="AW774" i="2"/>
  <c r="AW808" i="2"/>
  <c r="AW856" i="2"/>
  <c r="AW884" i="2"/>
  <c r="AW892" i="2"/>
  <c r="AW920" i="2"/>
  <c r="AW957" i="2"/>
  <c r="AW1004" i="2"/>
  <c r="AW1073" i="2"/>
  <c r="AW1081" i="2"/>
  <c r="AW1107" i="2"/>
  <c r="AW1133" i="2"/>
  <c r="AW1141" i="2"/>
  <c r="AW1168" i="2"/>
  <c r="AW1176" i="2"/>
  <c r="AW1191" i="2"/>
  <c r="AW1199" i="2"/>
  <c r="AW1222" i="2"/>
  <c r="AW1250" i="2"/>
  <c r="AW1279" i="2"/>
  <c r="AW1301" i="2"/>
  <c r="AW1337" i="2"/>
  <c r="AW1345" i="2"/>
  <c r="AW1364" i="2"/>
  <c r="AW1411" i="2"/>
  <c r="AW1419" i="2"/>
  <c r="AW1427" i="2"/>
  <c r="AW1435" i="2"/>
  <c r="AW1443" i="2"/>
  <c r="AW1458" i="2"/>
  <c r="AW1466" i="2"/>
  <c r="AW1492" i="2"/>
  <c r="AW1500" i="2"/>
  <c r="AW1508" i="2"/>
  <c r="AW1516" i="2"/>
  <c r="AW1524" i="2"/>
  <c r="AW1568" i="2"/>
  <c r="AW1576" i="2"/>
  <c r="AW1584" i="2"/>
  <c r="AW1599" i="2"/>
  <c r="AW1631" i="2"/>
  <c r="AW1683" i="2"/>
  <c r="AW1691" i="2"/>
  <c r="AW1699" i="2"/>
  <c r="AW37" i="2"/>
  <c r="AW68" i="2"/>
  <c r="AW154" i="2"/>
  <c r="AW178" i="2"/>
  <c r="AW202" i="2"/>
  <c r="AW226" i="2"/>
  <c r="AW257" i="2"/>
  <c r="AW323" i="2"/>
  <c r="AW397" i="2"/>
  <c r="AW421" i="2"/>
  <c r="AW463" i="2"/>
  <c r="AW479" i="2"/>
  <c r="AW558" i="2"/>
  <c r="AW678" i="2"/>
  <c r="AW743" i="2"/>
  <c r="AW800" i="2"/>
  <c r="AW965" i="2"/>
  <c r="AW46" i="2"/>
  <c r="AW69" i="2"/>
  <c r="AW39" i="2"/>
  <c r="AW62" i="2"/>
  <c r="AW118" i="2"/>
  <c r="AW156" i="2"/>
  <c r="AW172" i="2"/>
  <c r="AW188" i="2"/>
  <c r="AW204" i="2"/>
  <c r="AW220" i="2"/>
  <c r="AW236" i="2"/>
  <c r="AW259" i="2"/>
  <c r="AW297" i="2"/>
  <c r="AW325" i="2"/>
  <c r="AW391" i="2"/>
  <c r="AW407" i="2"/>
  <c r="AW423" i="2"/>
  <c r="AW446" i="2"/>
  <c r="AW473" i="2"/>
  <c r="AW489" i="2"/>
  <c r="AW560" i="2"/>
  <c r="AW647" i="2"/>
  <c r="AW703" i="2"/>
  <c r="AW745" i="2"/>
  <c r="AW768" i="2"/>
  <c r="AW802" i="2"/>
  <c r="AW858" i="2"/>
  <c r="AW894" i="2"/>
  <c r="AW951" i="2"/>
  <c r="AW974" i="2"/>
  <c r="AW1075" i="2"/>
  <c r="AW1109" i="2"/>
  <c r="AW1162" i="2"/>
  <c r="AW1178" i="2"/>
  <c r="AW1201" i="2"/>
  <c r="AW1273" i="2"/>
  <c r="AW1331" i="2"/>
  <c r="AW1358" i="2"/>
  <c r="AW1413" i="2"/>
  <c r="AW32" i="2"/>
  <c r="AW40" i="2"/>
  <c r="AW48" i="2"/>
  <c r="AW63" i="2"/>
  <c r="AW71" i="2"/>
  <c r="AW119" i="2"/>
  <c r="AW127" i="2"/>
  <c r="AW157" i="2"/>
  <c r="AW165" i="2"/>
  <c r="AW173" i="2"/>
  <c r="AW181" i="2"/>
  <c r="AW189" i="2"/>
  <c r="AW197" i="2"/>
  <c r="AW205" i="2"/>
  <c r="AW45" i="2"/>
  <c r="AW90" i="2"/>
  <c r="AW170" i="2"/>
  <c r="AW194" i="2"/>
  <c r="AW218" i="2"/>
  <c r="AW242" i="2"/>
  <c r="AW295" i="2"/>
  <c r="AW389" i="2"/>
  <c r="AW413" i="2"/>
  <c r="AW436" i="2"/>
  <c r="AW471" i="2"/>
  <c r="AW495" i="2"/>
  <c r="AW620" i="2"/>
  <c r="AW735" i="2"/>
  <c r="AW766" i="2"/>
  <c r="AW949" i="2"/>
  <c r="AW38" i="2"/>
  <c r="AW61" i="2"/>
  <c r="AW117" i="2"/>
  <c r="AW47" i="2"/>
  <c r="AW70" i="2"/>
  <c r="AW126" i="2"/>
  <c r="AW164" i="2"/>
  <c r="AW180" i="2"/>
  <c r="AW196" i="2"/>
  <c r="AW212" i="2"/>
  <c r="AW228" i="2"/>
  <c r="AW244" i="2"/>
  <c r="AW289" i="2"/>
  <c r="AW383" i="2"/>
  <c r="AW399" i="2"/>
  <c r="AW415" i="2"/>
  <c r="AW438" i="2"/>
  <c r="AW465" i="2"/>
  <c r="AW481" i="2"/>
  <c r="AW504" i="2"/>
  <c r="AW592" i="2"/>
  <c r="AW680" i="2"/>
  <c r="AW737" i="2"/>
  <c r="AW753" i="2"/>
  <c r="AW794" i="2"/>
  <c r="AW810" i="2"/>
  <c r="AW886" i="2"/>
  <c r="AW943" i="2"/>
  <c r="AW959" i="2"/>
  <c r="AW1006" i="2"/>
  <c r="AW1083" i="2"/>
  <c r="AW1135" i="2"/>
  <c r="AW1170" i="2"/>
  <c r="AW1193" i="2"/>
  <c r="AW1244" i="2"/>
  <c r="AW1281" i="2"/>
  <c r="AW1339" i="2"/>
  <c r="AW1386" i="2"/>
  <c r="AW1421" i="2"/>
  <c r="AW155" i="2"/>
  <c r="AW163" i="2"/>
  <c r="AW171" i="2"/>
  <c r="AW179" i="2"/>
  <c r="AW187" i="2"/>
  <c r="AW195" i="2"/>
  <c r="AW203" i="2"/>
  <c r="AW211" i="2"/>
  <c r="AW219" i="2"/>
  <c r="AW227" i="2"/>
  <c r="AW235" i="2"/>
  <c r="AW243" i="2"/>
  <c r="AW258" i="2"/>
  <c r="AW288" i="2"/>
  <c r="AW296" i="2"/>
  <c r="AW324" i="2"/>
  <c r="AW382" i="2"/>
  <c r="AW390" i="2"/>
  <c r="AW398" i="2"/>
  <c r="AW406" i="2"/>
  <c r="AW414" i="2"/>
  <c r="AW422" i="2"/>
  <c r="AW437" i="2"/>
  <c r="AW445" i="2"/>
  <c r="AW464" i="2"/>
  <c r="AW472" i="2"/>
  <c r="AW480" i="2"/>
  <c r="AW488" i="2"/>
  <c r="AW503" i="2"/>
  <c r="AW559" i="2"/>
  <c r="AW591" i="2"/>
  <c r="AW646" i="2"/>
  <c r="AW679" i="2"/>
  <c r="AW687" i="2"/>
  <c r="AW736" i="2"/>
  <c r="AW744" i="2"/>
  <c r="AW752" i="2"/>
  <c r="AW767" i="2"/>
  <c r="AW775" i="2"/>
  <c r="AW801" i="2"/>
  <c r="AW809" i="2"/>
  <c r="AW857" i="2"/>
  <c r="AW885" i="2"/>
  <c r="AW893" i="2"/>
  <c r="AW921" i="2"/>
  <c r="AW950" i="2"/>
  <c r="AW958" i="2"/>
  <c r="AW973" i="2"/>
  <c r="AW1005" i="2"/>
  <c r="AW1074" i="2"/>
  <c r="AW1082" i="2"/>
  <c r="AW1108" i="2"/>
  <c r="AW1134" i="2"/>
  <c r="AW1161" i="2"/>
  <c r="AW1169" i="2"/>
  <c r="AW1177" i="2"/>
  <c r="AW1192" i="2"/>
  <c r="AW1200" i="2"/>
  <c r="AW1243" i="2"/>
  <c r="AW1251" i="2"/>
  <c r="AW1280" i="2"/>
  <c r="AW1302" i="2"/>
  <c r="AW1338" i="2"/>
  <c r="AW1346" i="2"/>
  <c r="AW1365" i="2"/>
  <c r="AW1412" i="2"/>
  <c r="AW1420" i="2"/>
  <c r="AW1428" i="2"/>
  <c r="AW1436" i="2"/>
  <c r="AW1444" i="2"/>
  <c r="AW1459" i="2"/>
  <c r="AW1467" i="2"/>
  <c r="AW1493" i="2"/>
  <c r="AW1501" i="2"/>
  <c r="AW1509" i="2"/>
  <c r="AW1517" i="2"/>
  <c r="AW1525" i="2"/>
  <c r="AW1569" i="2"/>
  <c r="AW1577" i="2"/>
  <c r="AW1585" i="2"/>
  <c r="AW1600" i="2"/>
  <c r="AW1632" i="2"/>
  <c r="AW1684" i="2"/>
  <c r="AW1692" i="2"/>
  <c r="AW1711" i="2"/>
  <c r="AW1437" i="2"/>
  <c r="AW1445" i="2"/>
  <c r="AW1460" i="2"/>
  <c r="AW1468" i="2"/>
  <c r="AW1494" i="2"/>
  <c r="AW1502" i="2"/>
  <c r="AW1510" i="2"/>
  <c r="AW1518" i="2"/>
  <c r="AW1533" i="2"/>
  <c r="AW1570" i="2"/>
  <c r="AW1578" i="2"/>
  <c r="AW1586" i="2"/>
  <c r="AW1601" i="2"/>
  <c r="AW1633" i="2"/>
  <c r="AW1685" i="2"/>
  <c r="AW1693" i="2"/>
  <c r="AW1712" i="2"/>
  <c r="AW213" i="2"/>
  <c r="AW221" i="2"/>
  <c r="AW229" i="2"/>
  <c r="AW237" i="2"/>
  <c r="AW245" i="2"/>
  <c r="AW260" i="2"/>
  <c r="AW290" i="2"/>
  <c r="AW318" i="2"/>
  <c r="AW346" i="2"/>
  <c r="AW384" i="2"/>
  <c r="AW392" i="2"/>
  <c r="AW400" i="2"/>
  <c r="AW408" i="2"/>
  <c r="AW416" i="2"/>
  <c r="AW424" i="2"/>
  <c r="AW439" i="2"/>
  <c r="AW447" i="2"/>
  <c r="AW466" i="2"/>
  <c r="AW474" i="2"/>
  <c r="AW482" i="2"/>
  <c r="AW490" i="2"/>
  <c r="AW527" i="2"/>
  <c r="AW561" i="2"/>
  <c r="AW593" i="2"/>
  <c r="AW648" i="2"/>
  <c r="AW681" i="2"/>
  <c r="AW704" i="2"/>
  <c r="AW738" i="2"/>
  <c r="AW746" i="2"/>
  <c r="AW754" i="2"/>
  <c r="AW769" i="2"/>
  <c r="AW795" i="2"/>
  <c r="AW803" i="2"/>
  <c r="AW823" i="2"/>
  <c r="AW859" i="2"/>
  <c r="AW887" i="2"/>
  <c r="AW895" i="2"/>
  <c r="AW944" i="2"/>
  <c r="AW952" i="2"/>
  <c r="AW960" i="2"/>
  <c r="AW975" i="2"/>
  <c r="AW1034" i="2"/>
  <c r="AW1076" i="2"/>
  <c r="AW1084" i="2"/>
  <c r="AW1110" i="2"/>
  <c r="AW1136" i="2"/>
  <c r="AW1163" i="2"/>
  <c r="AW1171" i="2"/>
  <c r="AW1179" i="2"/>
  <c r="AW1194" i="2"/>
  <c r="AW1217" i="2"/>
  <c r="AW1245" i="2"/>
  <c r="AW1274" i="2"/>
  <c r="AW1282" i="2"/>
  <c r="AW1332" i="2"/>
  <c r="AW1340" i="2"/>
  <c r="AW1359" i="2"/>
  <c r="AW1387" i="2"/>
  <c r="AW1414" i="2"/>
  <c r="AW1422" i="2"/>
  <c r="AW1430" i="2"/>
  <c r="AW1438" i="2"/>
  <c r="AW1446" i="2"/>
  <c r="AW1461" i="2"/>
  <c r="AW1487" i="2"/>
  <c r="AW1495" i="2"/>
  <c r="AW1503" i="2"/>
  <c r="AW1511" i="2"/>
  <c r="AW1519" i="2"/>
  <c r="AW1534" i="2"/>
  <c r="AW1571" i="2"/>
  <c r="AW1579" i="2"/>
  <c r="AW1587" i="2"/>
  <c r="AW1602" i="2"/>
  <c r="AW1657" i="2"/>
  <c r="AW1686" i="2"/>
  <c r="AW1694" i="2"/>
  <c r="AW1713" i="2"/>
  <c r="N1710" i="2"/>
  <c r="N1682" i="2"/>
  <c r="N1656" i="2"/>
  <c r="N1630" i="2"/>
  <c r="N1598" i="2"/>
  <c r="N1564" i="2"/>
  <c r="N1532" i="2"/>
  <c r="N1486" i="2"/>
  <c r="N1457" i="2"/>
  <c r="N1409" i="2"/>
  <c r="N1385" i="2"/>
  <c r="N1357" i="2"/>
  <c r="N1330" i="2"/>
  <c r="N1298" i="2"/>
  <c r="N1272" i="2"/>
  <c r="N1242" i="2"/>
  <c r="N1216" i="2"/>
  <c r="N1188" i="2"/>
  <c r="N1160" i="2"/>
  <c r="N1128" i="2"/>
  <c r="N1103" i="2"/>
  <c r="N1070" i="2"/>
  <c r="N1033" i="2"/>
  <c r="N1001" i="2"/>
  <c r="N972" i="2"/>
  <c r="N942" i="2"/>
  <c r="N917" i="2"/>
  <c r="N883" i="2"/>
  <c r="N854" i="2"/>
  <c r="N822" i="2"/>
  <c r="N793" i="2"/>
  <c r="N764" i="2"/>
  <c r="N733" i="2"/>
  <c r="N702" i="2"/>
  <c r="N674" i="2"/>
  <c r="N645" i="2"/>
  <c r="N616" i="2"/>
  <c r="N589" i="2"/>
  <c r="N557" i="2"/>
  <c r="N526" i="2"/>
  <c r="N502" i="2"/>
  <c r="N459" i="2"/>
  <c r="N432" i="2"/>
  <c r="N377" i="2"/>
  <c r="N345" i="2"/>
  <c r="N317" i="2"/>
  <c r="N287" i="2"/>
  <c r="N256" i="2"/>
  <c r="N149" i="2"/>
  <c r="N116" i="2"/>
  <c r="N86" i="2"/>
  <c r="N58" i="2"/>
  <c r="N31" i="2"/>
  <c r="E56" i="4" l="1"/>
  <c r="F56" i="4"/>
  <c r="M1710" i="2"/>
  <c r="M1682" i="2"/>
  <c r="M1656" i="2"/>
  <c r="M1630" i="2"/>
  <c r="M1598" i="2"/>
  <c r="M1564" i="2"/>
  <c r="M1532" i="2"/>
  <c r="M1486" i="2"/>
  <c r="M1457" i="2"/>
  <c r="M1409" i="2"/>
  <c r="M1385" i="2"/>
  <c r="M1357" i="2"/>
  <c r="M1330" i="2"/>
  <c r="M1298" i="2"/>
  <c r="M1272" i="2"/>
  <c r="M1242" i="2"/>
  <c r="M1216" i="2"/>
  <c r="M1188" i="2"/>
  <c r="M1160" i="2"/>
  <c r="M1128" i="2"/>
  <c r="M1103" i="2"/>
  <c r="M1070" i="2"/>
  <c r="M1033" i="2"/>
  <c r="M1001" i="2"/>
  <c r="M972" i="2"/>
  <c r="M942" i="2"/>
  <c r="M917" i="2"/>
  <c r="M883" i="2"/>
  <c r="M854" i="2"/>
  <c r="M822" i="2"/>
  <c r="M793" i="2"/>
  <c r="M764" i="2"/>
  <c r="M733" i="2"/>
  <c r="M702" i="2"/>
  <c r="M674" i="2"/>
  <c r="M645" i="2"/>
  <c r="M616" i="2"/>
  <c r="M589" i="2"/>
  <c r="M557" i="2"/>
  <c r="M526" i="2"/>
  <c r="M502" i="2"/>
  <c r="M459" i="2"/>
  <c r="M432" i="2"/>
  <c r="M377" i="2"/>
  <c r="M345" i="2"/>
  <c r="M317" i="2"/>
  <c r="M287" i="2"/>
  <c r="M256" i="2"/>
  <c r="M149" i="2"/>
  <c r="M116" i="2"/>
  <c r="M86" i="2"/>
  <c r="M58" i="2"/>
  <c r="M31" i="2"/>
  <c r="L1710" i="2"/>
  <c r="L1682" i="2"/>
  <c r="L1656" i="2"/>
  <c r="L1630" i="2"/>
  <c r="L1598" i="2"/>
  <c r="L1564" i="2"/>
  <c r="L1532" i="2"/>
  <c r="L1486" i="2"/>
  <c r="L1457" i="2"/>
  <c r="L1409" i="2"/>
  <c r="L1385" i="2"/>
  <c r="L1357" i="2"/>
  <c r="L1330" i="2"/>
  <c r="L1298" i="2"/>
  <c r="L1272" i="2"/>
  <c r="L1242" i="2"/>
  <c r="L1216" i="2"/>
  <c r="L1188" i="2"/>
  <c r="L1160" i="2"/>
  <c r="L1128" i="2"/>
  <c r="L1103" i="2"/>
  <c r="L1070" i="2"/>
  <c r="L1033" i="2"/>
  <c r="L1001" i="2"/>
  <c r="L972" i="2"/>
  <c r="L942" i="2"/>
  <c r="L917" i="2"/>
  <c r="L883" i="2"/>
  <c r="L854" i="2"/>
  <c r="L822" i="2"/>
  <c r="L793" i="2"/>
  <c r="L764" i="2"/>
  <c r="L733" i="2"/>
  <c r="L702" i="2"/>
  <c r="L674" i="2"/>
  <c r="L645" i="2"/>
  <c r="L616" i="2"/>
  <c r="L589" i="2"/>
  <c r="L557" i="2"/>
  <c r="L526" i="2"/>
  <c r="L502" i="2"/>
  <c r="L459" i="2"/>
  <c r="L432" i="2"/>
  <c r="L377" i="2"/>
  <c r="L345" i="2"/>
  <c r="L317" i="2"/>
  <c r="L287" i="2"/>
  <c r="L256" i="2"/>
  <c r="L149" i="2"/>
  <c r="L116" i="2"/>
  <c r="L86" i="2"/>
  <c r="L58" i="2"/>
  <c r="L31" i="2"/>
  <c r="F1710" i="2"/>
  <c r="F1682" i="2"/>
  <c r="F1656" i="2"/>
  <c r="F1630" i="2"/>
  <c r="F1598" i="2"/>
  <c r="F1564" i="2"/>
  <c r="F1532" i="2"/>
  <c r="F1486" i="2"/>
  <c r="F1457" i="2"/>
  <c r="F1409" i="2"/>
  <c r="F1385" i="2"/>
  <c r="F1357" i="2"/>
  <c r="F1330" i="2"/>
  <c r="F1298" i="2"/>
  <c r="F1272" i="2"/>
  <c r="F1242" i="2"/>
  <c r="F1216" i="2"/>
  <c r="F1188" i="2"/>
  <c r="F1160" i="2"/>
  <c r="F1128" i="2"/>
  <c r="F1103" i="2"/>
  <c r="F1070" i="2"/>
  <c r="F1033" i="2"/>
  <c r="F1001" i="2"/>
  <c r="F972" i="2"/>
  <c r="F942" i="2"/>
  <c r="F917" i="2"/>
  <c r="F883" i="2"/>
  <c r="F854" i="2"/>
  <c r="F822" i="2"/>
  <c r="F793" i="2"/>
  <c r="F764" i="2"/>
  <c r="F733" i="2"/>
  <c r="F702" i="2"/>
  <c r="F674" i="2"/>
  <c r="F645" i="2"/>
  <c r="F616" i="2"/>
  <c r="F589" i="2"/>
  <c r="F557" i="2"/>
  <c r="F526" i="2"/>
  <c r="F502" i="2"/>
  <c r="F459" i="2"/>
  <c r="F432" i="2"/>
  <c r="F377" i="2"/>
  <c r="F345" i="2"/>
  <c r="F317" i="2"/>
  <c r="F287" i="2"/>
  <c r="F256" i="2"/>
  <c r="F149" i="2"/>
  <c r="F116" i="2"/>
  <c r="F86" i="2"/>
  <c r="F58" i="2"/>
  <c r="F31" i="2"/>
  <c r="H14" i="1" l="1"/>
  <c r="J14" i="1"/>
  <c r="I14" i="1"/>
  <c r="G14" i="1"/>
  <c r="J46" i="1"/>
  <c r="I46" i="1"/>
  <c r="H46" i="1"/>
  <c r="G46" i="1"/>
  <c r="J78" i="1"/>
  <c r="I78" i="1"/>
  <c r="H78" i="1"/>
  <c r="G78" i="1"/>
  <c r="J118" i="1"/>
  <c r="I118" i="1"/>
  <c r="H118" i="1"/>
  <c r="G118" i="1"/>
  <c r="J142" i="1"/>
  <c r="I142" i="1"/>
  <c r="H142" i="1"/>
  <c r="G142" i="1"/>
  <c r="J166" i="1"/>
  <c r="I166" i="1"/>
  <c r="G166" i="1"/>
  <c r="H166" i="1"/>
  <c r="J190" i="1"/>
  <c r="I190" i="1"/>
  <c r="H190" i="1"/>
  <c r="G190" i="1"/>
  <c r="J222" i="1"/>
  <c r="I222" i="1"/>
  <c r="H222" i="1"/>
  <c r="G222" i="1"/>
  <c r="J262" i="1"/>
  <c r="I262" i="1"/>
  <c r="G262" i="1"/>
  <c r="H262" i="1"/>
  <c r="J294" i="1"/>
  <c r="I294" i="1"/>
  <c r="G294" i="1"/>
  <c r="H294" i="1"/>
  <c r="J326" i="1"/>
  <c r="I326" i="1"/>
  <c r="G326" i="1"/>
  <c r="H326" i="1"/>
  <c r="J358" i="1"/>
  <c r="I358" i="1"/>
  <c r="H358" i="1"/>
  <c r="G358" i="1"/>
  <c r="J390" i="1"/>
  <c r="I390" i="1"/>
  <c r="H390" i="1"/>
  <c r="G390" i="1"/>
  <c r="J422" i="1"/>
  <c r="I422" i="1"/>
  <c r="H422" i="1"/>
  <c r="G422" i="1"/>
  <c r="J454" i="1"/>
  <c r="I454" i="1"/>
  <c r="G454" i="1"/>
  <c r="H454" i="1"/>
  <c r="J486" i="1"/>
  <c r="I486" i="1"/>
  <c r="G486" i="1"/>
  <c r="H486" i="1"/>
  <c r="J518" i="1"/>
  <c r="I518" i="1"/>
  <c r="G518" i="1"/>
  <c r="H518" i="1"/>
  <c r="J542" i="1"/>
  <c r="I542" i="1"/>
  <c r="H542" i="1"/>
  <c r="G542" i="1"/>
  <c r="J574" i="1"/>
  <c r="I574" i="1"/>
  <c r="H574" i="1"/>
  <c r="G574" i="1"/>
  <c r="J606" i="1"/>
  <c r="I606" i="1"/>
  <c r="H606" i="1"/>
  <c r="G606" i="1"/>
  <c r="J638" i="1"/>
  <c r="I638" i="1"/>
  <c r="H638" i="1"/>
  <c r="G638" i="1"/>
  <c r="J670" i="1"/>
  <c r="I670" i="1"/>
  <c r="H670" i="1"/>
  <c r="G670" i="1"/>
  <c r="J710" i="1"/>
  <c r="I710" i="1"/>
  <c r="H710" i="1"/>
  <c r="G710" i="1"/>
  <c r="J31" i="1"/>
  <c r="H31" i="1"/>
  <c r="G31" i="1"/>
  <c r="I31" i="1"/>
  <c r="J55" i="1"/>
  <c r="I55" i="1"/>
  <c r="H55" i="1"/>
  <c r="G55" i="1"/>
  <c r="H87" i="1"/>
  <c r="G87" i="1"/>
  <c r="J87" i="1"/>
  <c r="I87" i="1"/>
  <c r="J119" i="1"/>
  <c r="I119" i="1"/>
  <c r="H119" i="1"/>
  <c r="G119" i="1"/>
  <c r="J151" i="1"/>
  <c r="I151" i="1"/>
  <c r="H151" i="1"/>
  <c r="G151" i="1"/>
  <c r="H183" i="1"/>
  <c r="G183" i="1"/>
  <c r="I183" i="1"/>
  <c r="J183" i="1"/>
  <c r="J215" i="1"/>
  <c r="H215" i="1"/>
  <c r="G215" i="1"/>
  <c r="I215" i="1"/>
  <c r="J247" i="1"/>
  <c r="I247" i="1"/>
  <c r="H247" i="1"/>
  <c r="G247" i="1"/>
  <c r="H279" i="1"/>
  <c r="G279" i="1"/>
  <c r="J279" i="1"/>
  <c r="I279" i="1"/>
  <c r="J311" i="1"/>
  <c r="I311" i="1"/>
  <c r="H311" i="1"/>
  <c r="G311" i="1"/>
  <c r="J343" i="1"/>
  <c r="I343" i="1"/>
  <c r="H343" i="1"/>
  <c r="G343" i="1"/>
  <c r="J383" i="1"/>
  <c r="I383" i="1"/>
  <c r="G383" i="1"/>
  <c r="H383" i="1"/>
  <c r="J407" i="1"/>
  <c r="I407" i="1"/>
  <c r="H407" i="1"/>
  <c r="G407" i="1"/>
  <c r="J439" i="1"/>
  <c r="I439" i="1"/>
  <c r="H439" i="1"/>
  <c r="G439" i="1"/>
  <c r="J463" i="1"/>
  <c r="I463" i="1"/>
  <c r="H463" i="1"/>
  <c r="G463" i="1"/>
  <c r="J487" i="1"/>
  <c r="I487" i="1"/>
  <c r="H487" i="1"/>
  <c r="G487" i="1"/>
  <c r="J511" i="1"/>
  <c r="H511" i="1"/>
  <c r="G511" i="1"/>
  <c r="I511" i="1"/>
  <c r="I543" i="1"/>
  <c r="J543" i="1"/>
  <c r="H543" i="1"/>
  <c r="G543" i="1"/>
  <c r="J567" i="1"/>
  <c r="I567" i="1"/>
  <c r="H567" i="1"/>
  <c r="G567" i="1"/>
  <c r="J599" i="1"/>
  <c r="I599" i="1"/>
  <c r="H599" i="1"/>
  <c r="G599" i="1"/>
  <c r="J623" i="1"/>
  <c r="I623" i="1"/>
  <c r="H623" i="1"/>
  <c r="G623" i="1"/>
  <c r="J647" i="1"/>
  <c r="I647" i="1"/>
  <c r="H647" i="1"/>
  <c r="G647" i="1"/>
  <c r="J679" i="1"/>
  <c r="I679" i="1"/>
  <c r="H679" i="1"/>
  <c r="G679" i="1"/>
  <c r="J712" i="1"/>
  <c r="I712" i="1"/>
  <c r="H712" i="1"/>
  <c r="G712" i="1"/>
  <c r="J32" i="1"/>
  <c r="I32" i="1"/>
  <c r="H32" i="1"/>
  <c r="G32" i="1"/>
  <c r="J64" i="1"/>
  <c r="I64" i="1"/>
  <c r="G64" i="1"/>
  <c r="H64" i="1"/>
  <c r="J104" i="1"/>
  <c r="I104" i="1"/>
  <c r="H104" i="1"/>
  <c r="G104" i="1"/>
  <c r="J136" i="1"/>
  <c r="I136" i="1"/>
  <c r="H136" i="1"/>
  <c r="G136" i="1"/>
  <c r="J168" i="1"/>
  <c r="I168" i="1"/>
  <c r="H168" i="1"/>
  <c r="G168" i="1"/>
  <c r="J200" i="1"/>
  <c r="I200" i="1"/>
  <c r="H200" i="1"/>
  <c r="G200" i="1"/>
  <c r="J232" i="1"/>
  <c r="I232" i="1"/>
  <c r="H232" i="1"/>
  <c r="G232" i="1"/>
  <c r="J264" i="1"/>
  <c r="I264" i="1"/>
  <c r="H264" i="1"/>
  <c r="G264" i="1"/>
  <c r="J304" i="1"/>
  <c r="I304" i="1"/>
  <c r="H304" i="1"/>
  <c r="G304" i="1"/>
  <c r="I336" i="1"/>
  <c r="J336" i="1"/>
  <c r="H336" i="1"/>
  <c r="G336" i="1"/>
  <c r="I368" i="1"/>
  <c r="H368" i="1"/>
  <c r="J368" i="1"/>
  <c r="G368" i="1"/>
  <c r="J400" i="1"/>
  <c r="I400" i="1"/>
  <c r="H400" i="1"/>
  <c r="G400" i="1"/>
  <c r="J432" i="1"/>
  <c r="I432" i="1"/>
  <c r="H432" i="1"/>
  <c r="G432" i="1"/>
  <c r="I464" i="1"/>
  <c r="H464" i="1"/>
  <c r="J464" i="1"/>
  <c r="G464" i="1"/>
  <c r="J488" i="1"/>
  <c r="I488" i="1"/>
  <c r="H488" i="1"/>
  <c r="G488" i="1"/>
  <c r="J520" i="1"/>
  <c r="I520" i="1"/>
  <c r="H520" i="1"/>
  <c r="G520" i="1"/>
  <c r="J544" i="1"/>
  <c r="I544" i="1"/>
  <c r="H544" i="1"/>
  <c r="G544" i="1"/>
  <c r="J568" i="1"/>
  <c r="H568" i="1"/>
  <c r="G568" i="1"/>
  <c r="I568" i="1"/>
  <c r="H600" i="1"/>
  <c r="J600" i="1"/>
  <c r="G600" i="1"/>
  <c r="I600" i="1"/>
  <c r="J632" i="1"/>
  <c r="I632" i="1"/>
  <c r="H632" i="1"/>
  <c r="G632" i="1"/>
  <c r="J664" i="1"/>
  <c r="I664" i="1"/>
  <c r="H664" i="1"/>
  <c r="G664" i="1"/>
  <c r="J704" i="1"/>
  <c r="H704" i="1"/>
  <c r="I704" i="1"/>
  <c r="G704" i="1"/>
  <c r="J17" i="1"/>
  <c r="I17" i="1"/>
  <c r="H17" i="1"/>
  <c r="G17" i="1"/>
  <c r="J49" i="1"/>
  <c r="I49" i="1"/>
  <c r="H49" i="1"/>
  <c r="G49" i="1"/>
  <c r="J81" i="1"/>
  <c r="I81" i="1"/>
  <c r="H81" i="1"/>
  <c r="G81" i="1"/>
  <c r="J113" i="1"/>
  <c r="I113" i="1"/>
  <c r="H113" i="1"/>
  <c r="G113" i="1"/>
  <c r="J145" i="1"/>
  <c r="I145" i="1"/>
  <c r="G145" i="1"/>
  <c r="H145" i="1"/>
  <c r="G177" i="1"/>
  <c r="J177" i="1"/>
  <c r="I177" i="1"/>
  <c r="H177" i="1"/>
  <c r="J209" i="1"/>
  <c r="I209" i="1"/>
  <c r="G209" i="1"/>
  <c r="H209" i="1"/>
  <c r="I241" i="1"/>
  <c r="G241" i="1"/>
  <c r="J241" i="1"/>
  <c r="H241" i="1"/>
  <c r="J273" i="1"/>
  <c r="I273" i="1"/>
  <c r="G273" i="1"/>
  <c r="H273" i="1"/>
  <c r="G305" i="1"/>
  <c r="J305" i="1"/>
  <c r="I305" i="1"/>
  <c r="H305" i="1"/>
  <c r="G337" i="1"/>
  <c r="J337" i="1"/>
  <c r="I337" i="1"/>
  <c r="H337" i="1"/>
  <c r="G369" i="1"/>
  <c r="J369" i="1"/>
  <c r="I369" i="1"/>
  <c r="H369" i="1"/>
  <c r="G401" i="1"/>
  <c r="H401" i="1"/>
  <c r="J401" i="1"/>
  <c r="I401" i="1"/>
  <c r="J433" i="1"/>
  <c r="I433" i="1"/>
  <c r="G433" i="1"/>
  <c r="H433" i="1"/>
  <c r="J465" i="1"/>
  <c r="I465" i="1"/>
  <c r="G465" i="1"/>
  <c r="H465" i="1"/>
  <c r="J497" i="1"/>
  <c r="I497" i="1"/>
  <c r="G497" i="1"/>
  <c r="H497" i="1"/>
  <c r="J529" i="1"/>
  <c r="I529" i="1"/>
  <c r="G529" i="1"/>
  <c r="H529" i="1"/>
  <c r="J561" i="1"/>
  <c r="I561" i="1"/>
  <c r="H561" i="1"/>
  <c r="G561" i="1"/>
  <c r="J593" i="1"/>
  <c r="I593" i="1"/>
  <c r="G593" i="1"/>
  <c r="H593" i="1"/>
  <c r="J625" i="1"/>
  <c r="I625" i="1"/>
  <c r="G625" i="1"/>
  <c r="H625" i="1"/>
  <c r="J649" i="1"/>
  <c r="I649" i="1"/>
  <c r="G649" i="1"/>
  <c r="H649" i="1"/>
  <c r="G681" i="1"/>
  <c r="J681" i="1"/>
  <c r="I681" i="1"/>
  <c r="H681" i="1"/>
  <c r="J705" i="1"/>
  <c r="I705" i="1"/>
  <c r="H705" i="1"/>
  <c r="G705" i="1"/>
  <c r="J2" i="1"/>
  <c r="I2" i="1"/>
  <c r="H2" i="1"/>
  <c r="G2" i="1"/>
  <c r="J10" i="1"/>
  <c r="I10" i="1"/>
  <c r="H10" i="1"/>
  <c r="G10" i="1"/>
  <c r="J18" i="1"/>
  <c r="I18" i="1"/>
  <c r="H18" i="1"/>
  <c r="G18" i="1"/>
  <c r="J26" i="1"/>
  <c r="I26" i="1"/>
  <c r="H26" i="1"/>
  <c r="G26" i="1"/>
  <c r="J34" i="1"/>
  <c r="I34" i="1"/>
  <c r="H34" i="1"/>
  <c r="G34" i="1"/>
  <c r="J42" i="1"/>
  <c r="I42" i="1"/>
  <c r="H42" i="1"/>
  <c r="G42" i="1"/>
  <c r="J50" i="1"/>
  <c r="I50" i="1"/>
  <c r="H50" i="1"/>
  <c r="G50" i="1"/>
  <c r="J58" i="1"/>
  <c r="I58" i="1"/>
  <c r="H58" i="1"/>
  <c r="G58" i="1"/>
  <c r="J66" i="1"/>
  <c r="I66" i="1"/>
  <c r="H66" i="1"/>
  <c r="G66" i="1"/>
  <c r="J74" i="1"/>
  <c r="I74" i="1"/>
  <c r="H74" i="1"/>
  <c r="G74" i="1"/>
  <c r="J82" i="1"/>
  <c r="I82" i="1"/>
  <c r="H82" i="1"/>
  <c r="G82" i="1"/>
  <c r="J90" i="1"/>
  <c r="I90" i="1"/>
  <c r="H90" i="1"/>
  <c r="G90" i="1"/>
  <c r="J98" i="1"/>
  <c r="I98" i="1"/>
  <c r="H98" i="1"/>
  <c r="G98" i="1"/>
  <c r="J106" i="1"/>
  <c r="I106" i="1"/>
  <c r="H106" i="1"/>
  <c r="G106" i="1"/>
  <c r="J114" i="1"/>
  <c r="I114" i="1"/>
  <c r="H114" i="1"/>
  <c r="G114" i="1"/>
  <c r="J122" i="1"/>
  <c r="H122" i="1"/>
  <c r="I122" i="1"/>
  <c r="G122" i="1"/>
  <c r="J130" i="1"/>
  <c r="I130" i="1"/>
  <c r="H130" i="1"/>
  <c r="G130" i="1"/>
  <c r="J138" i="1"/>
  <c r="I138" i="1"/>
  <c r="H138" i="1"/>
  <c r="G138" i="1"/>
  <c r="J146" i="1"/>
  <c r="H146" i="1"/>
  <c r="I146" i="1"/>
  <c r="G146" i="1"/>
  <c r="J154" i="1"/>
  <c r="I154" i="1"/>
  <c r="H154" i="1"/>
  <c r="G154" i="1"/>
  <c r="J162" i="1"/>
  <c r="I162" i="1"/>
  <c r="H162" i="1"/>
  <c r="G162" i="1"/>
  <c r="J170" i="1"/>
  <c r="H170" i="1"/>
  <c r="G170" i="1"/>
  <c r="I170" i="1"/>
  <c r="J178" i="1"/>
  <c r="I178" i="1"/>
  <c r="H178" i="1"/>
  <c r="G178" i="1"/>
  <c r="J186" i="1"/>
  <c r="I186" i="1"/>
  <c r="G186" i="1"/>
  <c r="H186" i="1"/>
  <c r="J194" i="1"/>
  <c r="I194" i="1"/>
  <c r="H194" i="1"/>
  <c r="G194" i="1"/>
  <c r="J202" i="1"/>
  <c r="I202" i="1"/>
  <c r="H202" i="1"/>
  <c r="G202" i="1"/>
  <c r="J210" i="1"/>
  <c r="I210" i="1"/>
  <c r="H210" i="1"/>
  <c r="G210" i="1"/>
  <c r="J218" i="1"/>
  <c r="I218" i="1"/>
  <c r="G218" i="1"/>
  <c r="H218" i="1"/>
  <c r="J226" i="1"/>
  <c r="I226" i="1"/>
  <c r="G226" i="1"/>
  <c r="H226" i="1"/>
  <c r="J234" i="1"/>
  <c r="I234" i="1"/>
  <c r="H234" i="1"/>
  <c r="G234" i="1"/>
  <c r="J242" i="1"/>
  <c r="H242" i="1"/>
  <c r="G242" i="1"/>
  <c r="I242" i="1"/>
  <c r="J250" i="1"/>
  <c r="I250" i="1"/>
  <c r="G250" i="1"/>
  <c r="H250" i="1"/>
  <c r="J258" i="1"/>
  <c r="I258" i="1"/>
  <c r="H258" i="1"/>
  <c r="G258" i="1"/>
  <c r="J266" i="1"/>
  <c r="I266" i="1"/>
  <c r="H266" i="1"/>
  <c r="G266" i="1"/>
  <c r="J274" i="1"/>
  <c r="I274" i="1"/>
  <c r="H274" i="1"/>
  <c r="G274" i="1"/>
  <c r="J282" i="1"/>
  <c r="I282" i="1"/>
  <c r="G282" i="1"/>
  <c r="H282" i="1"/>
  <c r="J290" i="1"/>
  <c r="I290" i="1"/>
  <c r="H290" i="1"/>
  <c r="G290" i="1"/>
  <c r="J298" i="1"/>
  <c r="I298" i="1"/>
  <c r="H298" i="1"/>
  <c r="G298" i="1"/>
  <c r="J306" i="1"/>
  <c r="I306" i="1"/>
  <c r="H306" i="1"/>
  <c r="G306" i="1"/>
  <c r="J314" i="1"/>
  <c r="I314" i="1"/>
  <c r="G314" i="1"/>
  <c r="H314" i="1"/>
  <c r="J322" i="1"/>
  <c r="I322" i="1"/>
  <c r="H322" i="1"/>
  <c r="G322" i="1"/>
  <c r="J330" i="1"/>
  <c r="I330" i="1"/>
  <c r="H330" i="1"/>
  <c r="G330" i="1"/>
  <c r="J338" i="1"/>
  <c r="I338" i="1"/>
  <c r="H338" i="1"/>
  <c r="G338" i="1"/>
  <c r="J346" i="1"/>
  <c r="I346" i="1"/>
  <c r="G346" i="1"/>
  <c r="H346" i="1"/>
  <c r="J354" i="1"/>
  <c r="I354" i="1"/>
  <c r="H354" i="1"/>
  <c r="G354" i="1"/>
  <c r="J362" i="1"/>
  <c r="I362" i="1"/>
  <c r="G362" i="1"/>
  <c r="H362" i="1"/>
  <c r="J370" i="1"/>
  <c r="I370" i="1"/>
  <c r="H370" i="1"/>
  <c r="G370" i="1"/>
  <c r="J378" i="1"/>
  <c r="I378" i="1"/>
  <c r="G378" i="1"/>
  <c r="H378" i="1"/>
  <c r="J386" i="1"/>
  <c r="I386" i="1"/>
  <c r="H386" i="1"/>
  <c r="G386" i="1"/>
  <c r="J394" i="1"/>
  <c r="I394" i="1"/>
  <c r="G394" i="1"/>
  <c r="H394" i="1"/>
  <c r="J402" i="1"/>
  <c r="H402" i="1"/>
  <c r="G402" i="1"/>
  <c r="I402" i="1"/>
  <c r="J410" i="1"/>
  <c r="I410" i="1"/>
  <c r="G410" i="1"/>
  <c r="H410" i="1"/>
  <c r="J418" i="1"/>
  <c r="I418" i="1"/>
  <c r="H418" i="1"/>
  <c r="G418" i="1"/>
  <c r="J426" i="1"/>
  <c r="I426" i="1"/>
  <c r="G426" i="1"/>
  <c r="H426" i="1"/>
  <c r="J434" i="1"/>
  <c r="I434" i="1"/>
  <c r="H434" i="1"/>
  <c r="G434" i="1"/>
  <c r="J442" i="1"/>
  <c r="I442" i="1"/>
  <c r="G442" i="1"/>
  <c r="H442" i="1"/>
  <c r="J450" i="1"/>
  <c r="I450" i="1"/>
  <c r="H450" i="1"/>
  <c r="G450" i="1"/>
  <c r="J458" i="1"/>
  <c r="I458" i="1"/>
  <c r="H458" i="1"/>
  <c r="G458" i="1"/>
  <c r="J466" i="1"/>
  <c r="I466" i="1"/>
  <c r="H466" i="1"/>
  <c r="G466" i="1"/>
  <c r="J474" i="1"/>
  <c r="I474" i="1"/>
  <c r="H474" i="1"/>
  <c r="G474" i="1"/>
  <c r="J482" i="1"/>
  <c r="I482" i="1"/>
  <c r="H482" i="1"/>
  <c r="G482" i="1"/>
  <c r="J490" i="1"/>
  <c r="I490" i="1"/>
  <c r="H490" i="1"/>
  <c r="G490" i="1"/>
  <c r="J498" i="1"/>
  <c r="I498" i="1"/>
  <c r="H498" i="1"/>
  <c r="G498" i="1"/>
  <c r="J506" i="1"/>
  <c r="I506" i="1"/>
  <c r="G506" i="1"/>
  <c r="H506" i="1"/>
  <c r="J514" i="1"/>
  <c r="I514" i="1"/>
  <c r="H514" i="1"/>
  <c r="G514" i="1"/>
  <c r="J522" i="1"/>
  <c r="I522" i="1"/>
  <c r="H522" i="1"/>
  <c r="G522" i="1"/>
  <c r="J530" i="1"/>
  <c r="I530" i="1"/>
  <c r="H530" i="1"/>
  <c r="G530" i="1"/>
  <c r="J538" i="1"/>
  <c r="I538" i="1"/>
  <c r="H538" i="1"/>
  <c r="G538" i="1"/>
  <c r="J546" i="1"/>
  <c r="I546" i="1"/>
  <c r="G546" i="1"/>
  <c r="H546" i="1"/>
  <c r="J554" i="1"/>
  <c r="I554" i="1"/>
  <c r="H554" i="1"/>
  <c r="G554" i="1"/>
  <c r="J562" i="1"/>
  <c r="I562" i="1"/>
  <c r="H562" i="1"/>
  <c r="G562" i="1"/>
  <c r="J570" i="1"/>
  <c r="I570" i="1"/>
  <c r="H570" i="1"/>
  <c r="G570" i="1"/>
  <c r="J578" i="1"/>
  <c r="I578" i="1"/>
  <c r="H578" i="1"/>
  <c r="G578" i="1"/>
  <c r="J586" i="1"/>
  <c r="I586" i="1"/>
  <c r="H586" i="1"/>
  <c r="G586" i="1"/>
  <c r="J594" i="1"/>
  <c r="I594" i="1"/>
  <c r="H594" i="1"/>
  <c r="G594" i="1"/>
  <c r="J602" i="1"/>
  <c r="I602" i="1"/>
  <c r="H602" i="1"/>
  <c r="G602" i="1"/>
  <c r="J610" i="1"/>
  <c r="I610" i="1"/>
  <c r="H610" i="1"/>
  <c r="G610" i="1"/>
  <c r="J618" i="1"/>
  <c r="I618" i="1"/>
  <c r="H618" i="1"/>
  <c r="G618" i="1"/>
  <c r="J626" i="1"/>
  <c r="I626" i="1"/>
  <c r="H626" i="1"/>
  <c r="G626" i="1"/>
  <c r="J634" i="1"/>
  <c r="I634" i="1"/>
  <c r="H634" i="1"/>
  <c r="G634" i="1"/>
  <c r="J642" i="1"/>
  <c r="I642" i="1"/>
  <c r="H642" i="1"/>
  <c r="G642" i="1"/>
  <c r="J650" i="1"/>
  <c r="I650" i="1"/>
  <c r="H650" i="1"/>
  <c r="G650" i="1"/>
  <c r="J658" i="1"/>
  <c r="I658" i="1"/>
  <c r="H658" i="1"/>
  <c r="G658" i="1"/>
  <c r="J666" i="1"/>
  <c r="I666" i="1"/>
  <c r="H666" i="1"/>
  <c r="G666" i="1"/>
  <c r="J674" i="1"/>
  <c r="I674" i="1"/>
  <c r="H674" i="1"/>
  <c r="G674" i="1"/>
  <c r="J682" i="1"/>
  <c r="I682" i="1"/>
  <c r="H682" i="1"/>
  <c r="G682" i="1"/>
  <c r="J690" i="1"/>
  <c r="I690" i="1"/>
  <c r="H690" i="1"/>
  <c r="G690" i="1"/>
  <c r="J698" i="1"/>
  <c r="I698" i="1"/>
  <c r="H698" i="1"/>
  <c r="G698" i="1"/>
  <c r="J706" i="1"/>
  <c r="I706" i="1"/>
  <c r="H706" i="1"/>
  <c r="G706" i="1"/>
  <c r="J715" i="1"/>
  <c r="I715" i="1"/>
  <c r="H715" i="1"/>
  <c r="G715" i="1"/>
  <c r="J723" i="1"/>
  <c r="I723" i="1"/>
  <c r="H723" i="1"/>
  <c r="G723" i="1"/>
  <c r="J731" i="1"/>
  <c r="I731" i="1"/>
  <c r="H731" i="1"/>
  <c r="G731" i="1"/>
  <c r="H22" i="1"/>
  <c r="G22" i="1"/>
  <c r="J22" i="1"/>
  <c r="I22" i="1"/>
  <c r="J54" i="1"/>
  <c r="I54" i="1"/>
  <c r="H54" i="1"/>
  <c r="G54" i="1"/>
  <c r="J86" i="1"/>
  <c r="H86" i="1"/>
  <c r="G86" i="1"/>
  <c r="I86" i="1"/>
  <c r="J110" i="1"/>
  <c r="H110" i="1"/>
  <c r="G110" i="1"/>
  <c r="I110" i="1"/>
  <c r="J150" i="1"/>
  <c r="I150" i="1"/>
  <c r="H150" i="1"/>
  <c r="G150" i="1"/>
  <c r="J182" i="1"/>
  <c r="I182" i="1"/>
  <c r="H182" i="1"/>
  <c r="G182" i="1"/>
  <c r="J214" i="1"/>
  <c r="H214" i="1"/>
  <c r="G214" i="1"/>
  <c r="I214" i="1"/>
  <c r="J246" i="1"/>
  <c r="I246" i="1"/>
  <c r="H246" i="1"/>
  <c r="G246" i="1"/>
  <c r="J278" i="1"/>
  <c r="H278" i="1"/>
  <c r="I278" i="1"/>
  <c r="G278" i="1"/>
  <c r="J310" i="1"/>
  <c r="I310" i="1"/>
  <c r="H310" i="1"/>
  <c r="G310" i="1"/>
  <c r="J342" i="1"/>
  <c r="I342" i="1"/>
  <c r="H342" i="1"/>
  <c r="G342" i="1"/>
  <c r="J382" i="1"/>
  <c r="I382" i="1"/>
  <c r="H382" i="1"/>
  <c r="G382" i="1"/>
  <c r="J406" i="1"/>
  <c r="I406" i="1"/>
  <c r="H406" i="1"/>
  <c r="G406" i="1"/>
  <c r="J430" i="1"/>
  <c r="I430" i="1"/>
  <c r="G430" i="1"/>
  <c r="H430" i="1"/>
  <c r="J462" i="1"/>
  <c r="I462" i="1"/>
  <c r="H462" i="1"/>
  <c r="G462" i="1"/>
  <c r="J494" i="1"/>
  <c r="I494" i="1"/>
  <c r="G494" i="1"/>
  <c r="H494" i="1"/>
  <c r="J526" i="1"/>
  <c r="I526" i="1"/>
  <c r="G526" i="1"/>
  <c r="H526" i="1"/>
  <c r="J558" i="1"/>
  <c r="I558" i="1"/>
  <c r="H558" i="1"/>
  <c r="G558" i="1"/>
  <c r="J590" i="1"/>
  <c r="I590" i="1"/>
  <c r="H590" i="1"/>
  <c r="G590" i="1"/>
  <c r="J622" i="1"/>
  <c r="I622" i="1"/>
  <c r="H622" i="1"/>
  <c r="G622" i="1"/>
  <c r="J654" i="1"/>
  <c r="I654" i="1"/>
  <c r="H654" i="1"/>
  <c r="G654" i="1"/>
  <c r="J686" i="1"/>
  <c r="I686" i="1"/>
  <c r="H686" i="1"/>
  <c r="G686" i="1"/>
  <c r="J719" i="1"/>
  <c r="I719" i="1"/>
  <c r="H719" i="1"/>
  <c r="G719" i="1"/>
  <c r="H23" i="1"/>
  <c r="G23" i="1"/>
  <c r="J23" i="1"/>
  <c r="I23" i="1"/>
  <c r="H63" i="1"/>
  <c r="G63" i="1"/>
  <c r="J63" i="1"/>
  <c r="I63" i="1"/>
  <c r="J95" i="1"/>
  <c r="I95" i="1"/>
  <c r="H95" i="1"/>
  <c r="G95" i="1"/>
  <c r="J127" i="1"/>
  <c r="I127" i="1"/>
  <c r="H127" i="1"/>
  <c r="G127" i="1"/>
  <c r="H159" i="1"/>
  <c r="G159" i="1"/>
  <c r="J159" i="1"/>
  <c r="I159" i="1"/>
  <c r="J199" i="1"/>
  <c r="I199" i="1"/>
  <c r="G199" i="1"/>
  <c r="H199" i="1"/>
  <c r="J231" i="1"/>
  <c r="I231" i="1"/>
  <c r="H231" i="1"/>
  <c r="G231" i="1"/>
  <c r="J263" i="1"/>
  <c r="I263" i="1"/>
  <c r="G263" i="1"/>
  <c r="H263" i="1"/>
  <c r="J295" i="1"/>
  <c r="I295" i="1"/>
  <c r="H295" i="1"/>
  <c r="G295" i="1"/>
  <c r="J327" i="1"/>
  <c r="I327" i="1"/>
  <c r="H327" i="1"/>
  <c r="G327" i="1"/>
  <c r="J351" i="1"/>
  <c r="I351" i="1"/>
  <c r="G351" i="1"/>
  <c r="H351" i="1"/>
  <c r="J375" i="1"/>
  <c r="I375" i="1"/>
  <c r="H375" i="1"/>
  <c r="G375" i="1"/>
  <c r="J415" i="1"/>
  <c r="I415" i="1"/>
  <c r="G415" i="1"/>
  <c r="H415" i="1"/>
  <c r="J447" i="1"/>
  <c r="I447" i="1"/>
  <c r="H447" i="1"/>
  <c r="G447" i="1"/>
  <c r="I479" i="1"/>
  <c r="H479" i="1"/>
  <c r="G479" i="1"/>
  <c r="J479" i="1"/>
  <c r="J519" i="1"/>
  <c r="I519" i="1"/>
  <c r="H519" i="1"/>
  <c r="G519" i="1"/>
  <c r="J551" i="1"/>
  <c r="I551" i="1"/>
  <c r="H551" i="1"/>
  <c r="G551" i="1"/>
  <c r="J583" i="1"/>
  <c r="I583" i="1"/>
  <c r="H583" i="1"/>
  <c r="G583" i="1"/>
  <c r="J615" i="1"/>
  <c r="I615" i="1"/>
  <c r="H615" i="1"/>
  <c r="G615" i="1"/>
  <c r="J655" i="1"/>
  <c r="I655" i="1"/>
  <c r="H655" i="1"/>
  <c r="G655" i="1"/>
  <c r="J687" i="1"/>
  <c r="I687" i="1"/>
  <c r="H687" i="1"/>
  <c r="G687" i="1"/>
  <c r="J720" i="1"/>
  <c r="I720" i="1"/>
  <c r="H720" i="1"/>
  <c r="G720" i="1"/>
  <c r="J24" i="1"/>
  <c r="I24" i="1"/>
  <c r="G24" i="1"/>
  <c r="H24" i="1"/>
  <c r="J56" i="1"/>
  <c r="I56" i="1"/>
  <c r="G56" i="1"/>
  <c r="H56" i="1"/>
  <c r="J88" i="1"/>
  <c r="I88" i="1"/>
  <c r="H88" i="1"/>
  <c r="G88" i="1"/>
  <c r="J120" i="1"/>
  <c r="I120" i="1"/>
  <c r="H120" i="1"/>
  <c r="G120" i="1"/>
  <c r="J152" i="1"/>
  <c r="I152" i="1"/>
  <c r="G152" i="1"/>
  <c r="H152" i="1"/>
  <c r="I184" i="1"/>
  <c r="G184" i="1"/>
  <c r="H184" i="1"/>
  <c r="J184" i="1"/>
  <c r="I216" i="1"/>
  <c r="J216" i="1"/>
  <c r="G216" i="1"/>
  <c r="H216" i="1"/>
  <c r="J248" i="1"/>
  <c r="I248" i="1"/>
  <c r="G248" i="1"/>
  <c r="H248" i="1"/>
  <c r="J280" i="1"/>
  <c r="I280" i="1"/>
  <c r="G280" i="1"/>
  <c r="H280" i="1"/>
  <c r="J296" i="1"/>
  <c r="I296" i="1"/>
  <c r="H296" i="1"/>
  <c r="G296" i="1"/>
  <c r="J328" i="1"/>
  <c r="I328" i="1"/>
  <c r="H328" i="1"/>
  <c r="G328" i="1"/>
  <c r="J360" i="1"/>
  <c r="H360" i="1"/>
  <c r="I360" i="1"/>
  <c r="G360" i="1"/>
  <c r="I384" i="1"/>
  <c r="J384" i="1"/>
  <c r="H384" i="1"/>
  <c r="G384" i="1"/>
  <c r="I408" i="1"/>
  <c r="J408" i="1"/>
  <c r="H408" i="1"/>
  <c r="G408" i="1"/>
  <c r="I440" i="1"/>
  <c r="J440" i="1"/>
  <c r="H440" i="1"/>
  <c r="G440" i="1"/>
  <c r="I472" i="1"/>
  <c r="J472" i="1"/>
  <c r="H472" i="1"/>
  <c r="G472" i="1"/>
  <c r="J504" i="1"/>
  <c r="I504" i="1"/>
  <c r="H504" i="1"/>
  <c r="G504" i="1"/>
  <c r="I528" i="1"/>
  <c r="J528" i="1"/>
  <c r="H528" i="1"/>
  <c r="G528" i="1"/>
  <c r="J560" i="1"/>
  <c r="I560" i="1"/>
  <c r="H560" i="1"/>
  <c r="G560" i="1"/>
  <c r="I592" i="1"/>
  <c r="J592" i="1"/>
  <c r="G592" i="1"/>
  <c r="H592" i="1"/>
  <c r="J624" i="1"/>
  <c r="I624" i="1"/>
  <c r="H624" i="1"/>
  <c r="G624" i="1"/>
  <c r="J656" i="1"/>
  <c r="I656" i="1"/>
  <c r="H656" i="1"/>
  <c r="G656" i="1"/>
  <c r="J680" i="1"/>
  <c r="I680" i="1"/>
  <c r="G680" i="1"/>
  <c r="H680" i="1"/>
  <c r="J696" i="1"/>
  <c r="I696" i="1"/>
  <c r="H696" i="1"/>
  <c r="G696" i="1"/>
  <c r="J729" i="1"/>
  <c r="I729" i="1"/>
  <c r="H729" i="1"/>
  <c r="G729" i="1"/>
  <c r="J25" i="1"/>
  <c r="I25" i="1"/>
  <c r="H25" i="1"/>
  <c r="G25" i="1"/>
  <c r="J57" i="1"/>
  <c r="I57" i="1"/>
  <c r="G57" i="1"/>
  <c r="H57" i="1"/>
  <c r="J89" i="1"/>
  <c r="I89" i="1"/>
  <c r="H89" i="1"/>
  <c r="G89" i="1"/>
  <c r="J121" i="1"/>
  <c r="I121" i="1"/>
  <c r="H121" i="1"/>
  <c r="G121" i="1"/>
  <c r="J153" i="1"/>
  <c r="I153" i="1"/>
  <c r="G153" i="1"/>
  <c r="H153" i="1"/>
  <c r="J185" i="1"/>
  <c r="I185" i="1"/>
  <c r="G185" i="1"/>
  <c r="H185" i="1"/>
  <c r="J217" i="1"/>
  <c r="I217" i="1"/>
  <c r="G217" i="1"/>
  <c r="H217" i="1"/>
  <c r="J249" i="1"/>
  <c r="I249" i="1"/>
  <c r="G249" i="1"/>
  <c r="H249" i="1"/>
  <c r="J281" i="1"/>
  <c r="I281" i="1"/>
  <c r="G281" i="1"/>
  <c r="H281" i="1"/>
  <c r="J313" i="1"/>
  <c r="I313" i="1"/>
  <c r="G313" i="1"/>
  <c r="H313" i="1"/>
  <c r="J345" i="1"/>
  <c r="I345" i="1"/>
  <c r="G345" i="1"/>
  <c r="H345" i="1"/>
  <c r="J377" i="1"/>
  <c r="I377" i="1"/>
  <c r="G377" i="1"/>
  <c r="H377" i="1"/>
  <c r="J409" i="1"/>
  <c r="I409" i="1"/>
  <c r="G409" i="1"/>
  <c r="H409" i="1"/>
  <c r="J441" i="1"/>
  <c r="I441" i="1"/>
  <c r="G441" i="1"/>
  <c r="H441" i="1"/>
  <c r="J473" i="1"/>
  <c r="I473" i="1"/>
  <c r="G473" i="1"/>
  <c r="H473" i="1"/>
  <c r="J505" i="1"/>
  <c r="I505" i="1"/>
  <c r="G505" i="1"/>
  <c r="H505" i="1"/>
  <c r="G537" i="1"/>
  <c r="H537" i="1"/>
  <c r="J537" i="1"/>
  <c r="I537" i="1"/>
  <c r="J569" i="1"/>
  <c r="I569" i="1"/>
  <c r="H569" i="1"/>
  <c r="G569" i="1"/>
  <c r="J609" i="1"/>
  <c r="I609" i="1"/>
  <c r="G609" i="1"/>
  <c r="H609" i="1"/>
  <c r="J657" i="1"/>
  <c r="I657" i="1"/>
  <c r="G657" i="1"/>
  <c r="H657" i="1"/>
  <c r="J714" i="1"/>
  <c r="I714" i="1"/>
  <c r="H714" i="1"/>
  <c r="G714" i="1"/>
  <c r="J3" i="1"/>
  <c r="I3" i="1"/>
  <c r="H3" i="1"/>
  <c r="G3" i="1"/>
  <c r="J11" i="1"/>
  <c r="I11" i="1"/>
  <c r="H11" i="1"/>
  <c r="G11" i="1"/>
  <c r="J19" i="1"/>
  <c r="I19" i="1"/>
  <c r="H19" i="1"/>
  <c r="G19" i="1"/>
  <c r="J27" i="1"/>
  <c r="I27" i="1"/>
  <c r="H27" i="1"/>
  <c r="G27" i="1"/>
  <c r="J35" i="1"/>
  <c r="I35" i="1"/>
  <c r="H35" i="1"/>
  <c r="G35" i="1"/>
  <c r="J43" i="1"/>
  <c r="I43" i="1"/>
  <c r="H43" i="1"/>
  <c r="G43" i="1"/>
  <c r="H51" i="1"/>
  <c r="G51" i="1"/>
  <c r="J51" i="1"/>
  <c r="I51" i="1"/>
  <c r="J59" i="1"/>
  <c r="I59" i="1"/>
  <c r="H59" i="1"/>
  <c r="G59" i="1"/>
  <c r="I67" i="1"/>
  <c r="J67" i="1"/>
  <c r="H67" i="1"/>
  <c r="G67" i="1"/>
  <c r="J75" i="1"/>
  <c r="I75" i="1"/>
  <c r="H75" i="1"/>
  <c r="G75" i="1"/>
  <c r="J83" i="1"/>
  <c r="I83" i="1"/>
  <c r="H83" i="1"/>
  <c r="G83" i="1"/>
  <c r="I91" i="1"/>
  <c r="J91" i="1"/>
  <c r="H91" i="1"/>
  <c r="G91" i="1"/>
  <c r="I99" i="1"/>
  <c r="H99" i="1"/>
  <c r="J99" i="1"/>
  <c r="G99" i="1"/>
  <c r="J107" i="1"/>
  <c r="I107" i="1"/>
  <c r="H107" i="1"/>
  <c r="G107" i="1"/>
  <c r="I115" i="1"/>
  <c r="J115" i="1"/>
  <c r="H115" i="1"/>
  <c r="G115" i="1"/>
  <c r="H123" i="1"/>
  <c r="G123" i="1"/>
  <c r="J123" i="1"/>
  <c r="I123" i="1"/>
  <c r="I131" i="1"/>
  <c r="J131" i="1"/>
  <c r="H131" i="1"/>
  <c r="G131" i="1"/>
  <c r="J139" i="1"/>
  <c r="I139" i="1"/>
  <c r="H139" i="1"/>
  <c r="G139" i="1"/>
  <c r="H147" i="1"/>
  <c r="G147" i="1"/>
  <c r="J147" i="1"/>
  <c r="I147" i="1"/>
  <c r="J155" i="1"/>
  <c r="I155" i="1"/>
  <c r="H155" i="1"/>
  <c r="G155" i="1"/>
  <c r="I163" i="1"/>
  <c r="J163" i="1"/>
  <c r="G163" i="1"/>
  <c r="H163" i="1"/>
  <c r="J171" i="1"/>
  <c r="I171" i="1"/>
  <c r="H171" i="1"/>
  <c r="G171" i="1"/>
  <c r="J179" i="1"/>
  <c r="I179" i="1"/>
  <c r="H179" i="1"/>
  <c r="G179" i="1"/>
  <c r="J187" i="1"/>
  <c r="I187" i="1"/>
  <c r="H187" i="1"/>
  <c r="G187" i="1"/>
  <c r="I195" i="1"/>
  <c r="J195" i="1"/>
  <c r="G195" i="1"/>
  <c r="H195" i="1"/>
  <c r="J203" i="1"/>
  <c r="I203" i="1"/>
  <c r="G203" i="1"/>
  <c r="H203" i="1"/>
  <c r="J211" i="1"/>
  <c r="I211" i="1"/>
  <c r="H211" i="1"/>
  <c r="G211" i="1"/>
  <c r="I219" i="1"/>
  <c r="J219" i="1"/>
  <c r="H219" i="1"/>
  <c r="G219" i="1"/>
  <c r="I227" i="1"/>
  <c r="J227" i="1"/>
  <c r="H227" i="1"/>
  <c r="G227" i="1"/>
  <c r="J235" i="1"/>
  <c r="I235" i="1"/>
  <c r="H235" i="1"/>
  <c r="G235" i="1"/>
  <c r="J243" i="1"/>
  <c r="H243" i="1"/>
  <c r="G243" i="1"/>
  <c r="I243" i="1"/>
  <c r="J251" i="1"/>
  <c r="I251" i="1"/>
  <c r="H251" i="1"/>
  <c r="G251" i="1"/>
  <c r="I259" i="1"/>
  <c r="J259" i="1"/>
  <c r="G259" i="1"/>
  <c r="H259" i="1"/>
  <c r="J267" i="1"/>
  <c r="I267" i="1"/>
  <c r="H267" i="1"/>
  <c r="G267" i="1"/>
  <c r="J275" i="1"/>
  <c r="I275" i="1"/>
  <c r="H275" i="1"/>
  <c r="G275" i="1"/>
  <c r="J283" i="1"/>
  <c r="I283" i="1"/>
  <c r="H283" i="1"/>
  <c r="G283" i="1"/>
  <c r="I291" i="1"/>
  <c r="J291" i="1"/>
  <c r="G291" i="1"/>
  <c r="H291" i="1"/>
  <c r="J299" i="1"/>
  <c r="I299" i="1"/>
  <c r="G299" i="1"/>
  <c r="H299" i="1"/>
  <c r="J307" i="1"/>
  <c r="I307" i="1"/>
  <c r="H307" i="1"/>
  <c r="G307" i="1"/>
  <c r="I315" i="1"/>
  <c r="H315" i="1"/>
  <c r="G315" i="1"/>
  <c r="J315" i="1"/>
  <c r="J323" i="1"/>
  <c r="I323" i="1"/>
  <c r="G323" i="1"/>
  <c r="H323" i="1"/>
  <c r="I331" i="1"/>
  <c r="J331" i="1"/>
  <c r="H331" i="1"/>
  <c r="G331" i="1"/>
  <c r="J339" i="1"/>
  <c r="I339" i="1"/>
  <c r="H339" i="1"/>
  <c r="G339" i="1"/>
  <c r="I347" i="1"/>
  <c r="J347" i="1"/>
  <c r="H347" i="1"/>
  <c r="G347" i="1"/>
  <c r="J355" i="1"/>
  <c r="I355" i="1"/>
  <c r="H355" i="1"/>
  <c r="G355" i="1"/>
  <c r="I363" i="1"/>
  <c r="J363" i="1"/>
  <c r="H363" i="1"/>
  <c r="G363" i="1"/>
  <c r="J371" i="1"/>
  <c r="I371" i="1"/>
  <c r="H371" i="1"/>
  <c r="G371" i="1"/>
  <c r="I379" i="1"/>
  <c r="H379" i="1"/>
  <c r="J379" i="1"/>
  <c r="G379" i="1"/>
  <c r="J387" i="1"/>
  <c r="I387" i="1"/>
  <c r="H387" i="1"/>
  <c r="G387" i="1"/>
  <c r="I395" i="1"/>
  <c r="J395" i="1"/>
  <c r="H395" i="1"/>
  <c r="G395" i="1"/>
  <c r="J403" i="1"/>
  <c r="I403" i="1"/>
  <c r="H403" i="1"/>
  <c r="G403" i="1"/>
  <c r="J411" i="1"/>
  <c r="I411" i="1"/>
  <c r="H411" i="1"/>
  <c r="G411" i="1"/>
  <c r="I419" i="1"/>
  <c r="J419" i="1"/>
  <c r="H419" i="1"/>
  <c r="G419" i="1"/>
  <c r="J427" i="1"/>
  <c r="I427" i="1"/>
  <c r="H427" i="1"/>
  <c r="G427" i="1"/>
  <c r="J435" i="1"/>
  <c r="I435" i="1"/>
  <c r="H435" i="1"/>
  <c r="G435" i="1"/>
  <c r="I443" i="1"/>
  <c r="J443" i="1"/>
  <c r="H443" i="1"/>
  <c r="G443" i="1"/>
  <c r="I451" i="1"/>
  <c r="H451" i="1"/>
  <c r="G451" i="1"/>
  <c r="J451" i="1"/>
  <c r="J459" i="1"/>
  <c r="I459" i="1"/>
  <c r="H459" i="1"/>
  <c r="G459" i="1"/>
  <c r="J467" i="1"/>
  <c r="I467" i="1"/>
  <c r="H467" i="1"/>
  <c r="G467" i="1"/>
  <c r="J475" i="1"/>
  <c r="I475" i="1"/>
  <c r="H475" i="1"/>
  <c r="G475" i="1"/>
  <c r="J483" i="1"/>
  <c r="H483" i="1"/>
  <c r="I483" i="1"/>
  <c r="G483" i="1"/>
  <c r="J491" i="1"/>
  <c r="I491" i="1"/>
  <c r="H491" i="1"/>
  <c r="G491" i="1"/>
  <c r="J499" i="1"/>
  <c r="I499" i="1"/>
  <c r="H499" i="1"/>
  <c r="G499" i="1"/>
  <c r="I507" i="1"/>
  <c r="H507" i="1"/>
  <c r="J507" i="1"/>
  <c r="G507" i="1"/>
  <c r="I515" i="1"/>
  <c r="J515" i="1"/>
  <c r="H515" i="1"/>
  <c r="G515" i="1"/>
  <c r="J523" i="1"/>
  <c r="I523" i="1"/>
  <c r="H523" i="1"/>
  <c r="G523" i="1"/>
  <c r="J531" i="1"/>
  <c r="I531" i="1"/>
  <c r="H531" i="1"/>
  <c r="G531" i="1"/>
  <c r="J539" i="1"/>
  <c r="H539" i="1"/>
  <c r="I539" i="1"/>
  <c r="G539" i="1"/>
  <c r="J547" i="1"/>
  <c r="I547" i="1"/>
  <c r="H547" i="1"/>
  <c r="G547" i="1"/>
  <c r="J555" i="1"/>
  <c r="I555" i="1"/>
  <c r="H555" i="1"/>
  <c r="G555" i="1"/>
  <c r="J563" i="1"/>
  <c r="I563" i="1"/>
  <c r="H563" i="1"/>
  <c r="G563" i="1"/>
  <c r="I571" i="1"/>
  <c r="J571" i="1"/>
  <c r="G571" i="1"/>
  <c r="H571" i="1"/>
  <c r="J579" i="1"/>
  <c r="I579" i="1"/>
  <c r="H579" i="1"/>
  <c r="G579" i="1"/>
  <c r="I587" i="1"/>
  <c r="J587" i="1"/>
  <c r="G587" i="1"/>
  <c r="H587" i="1"/>
  <c r="J595" i="1"/>
  <c r="I595" i="1"/>
  <c r="H595" i="1"/>
  <c r="G595" i="1"/>
  <c r="I603" i="1"/>
  <c r="J603" i="1"/>
  <c r="G603" i="1"/>
  <c r="H603" i="1"/>
  <c r="J611" i="1"/>
  <c r="I611" i="1"/>
  <c r="H611" i="1"/>
  <c r="G611" i="1"/>
  <c r="J619" i="1"/>
  <c r="I619" i="1"/>
  <c r="H619" i="1"/>
  <c r="G619" i="1"/>
  <c r="J627" i="1"/>
  <c r="I627" i="1"/>
  <c r="H627" i="1"/>
  <c r="G627" i="1"/>
  <c r="J635" i="1"/>
  <c r="I635" i="1"/>
  <c r="G635" i="1"/>
  <c r="H635" i="1"/>
  <c r="J643" i="1"/>
  <c r="I643" i="1"/>
  <c r="H643" i="1"/>
  <c r="G643" i="1"/>
  <c r="J651" i="1"/>
  <c r="I651" i="1"/>
  <c r="H651" i="1"/>
  <c r="G651" i="1"/>
  <c r="H659" i="1"/>
  <c r="J659" i="1"/>
  <c r="G659" i="1"/>
  <c r="I659" i="1"/>
  <c r="J667" i="1"/>
  <c r="I667" i="1"/>
  <c r="G667" i="1"/>
  <c r="H667" i="1"/>
  <c r="J675" i="1"/>
  <c r="I675" i="1"/>
  <c r="H675" i="1"/>
  <c r="G675" i="1"/>
  <c r="J683" i="1"/>
  <c r="I683" i="1"/>
  <c r="H683" i="1"/>
  <c r="G683" i="1"/>
  <c r="J691" i="1"/>
  <c r="I691" i="1"/>
  <c r="H691" i="1"/>
  <c r="G691" i="1"/>
  <c r="J699" i="1"/>
  <c r="I699" i="1"/>
  <c r="G699" i="1"/>
  <c r="H699" i="1"/>
  <c r="J707" i="1"/>
  <c r="I707" i="1"/>
  <c r="H707" i="1"/>
  <c r="G707" i="1"/>
  <c r="J716" i="1"/>
  <c r="I716" i="1"/>
  <c r="H716" i="1"/>
  <c r="G716" i="1"/>
  <c r="J724" i="1"/>
  <c r="I724" i="1"/>
  <c r="H724" i="1"/>
  <c r="G724" i="1"/>
  <c r="J732" i="1"/>
  <c r="I732" i="1"/>
  <c r="H732" i="1"/>
  <c r="G732" i="1"/>
  <c r="H30" i="1"/>
  <c r="J30" i="1"/>
  <c r="I30" i="1"/>
  <c r="G30" i="1"/>
  <c r="J62" i="1"/>
  <c r="I62" i="1"/>
  <c r="H62" i="1"/>
  <c r="G62" i="1"/>
  <c r="J94" i="1"/>
  <c r="I94" i="1"/>
  <c r="H94" i="1"/>
  <c r="G94" i="1"/>
  <c r="J126" i="1"/>
  <c r="I126" i="1"/>
  <c r="H126" i="1"/>
  <c r="G126" i="1"/>
  <c r="J158" i="1"/>
  <c r="I158" i="1"/>
  <c r="H158" i="1"/>
  <c r="G158" i="1"/>
  <c r="J198" i="1"/>
  <c r="G198" i="1"/>
  <c r="I198" i="1"/>
  <c r="H198" i="1"/>
  <c r="J238" i="1"/>
  <c r="I238" i="1"/>
  <c r="H238" i="1"/>
  <c r="G238" i="1"/>
  <c r="J270" i="1"/>
  <c r="I270" i="1"/>
  <c r="H270" i="1"/>
  <c r="G270" i="1"/>
  <c r="J302" i="1"/>
  <c r="I302" i="1"/>
  <c r="H302" i="1"/>
  <c r="G302" i="1"/>
  <c r="J334" i="1"/>
  <c r="I334" i="1"/>
  <c r="H334" i="1"/>
  <c r="G334" i="1"/>
  <c r="J366" i="1"/>
  <c r="I366" i="1"/>
  <c r="G366" i="1"/>
  <c r="H366" i="1"/>
  <c r="J398" i="1"/>
  <c r="I398" i="1"/>
  <c r="G398" i="1"/>
  <c r="H398" i="1"/>
  <c r="J438" i="1"/>
  <c r="I438" i="1"/>
  <c r="G438" i="1"/>
  <c r="H438" i="1"/>
  <c r="J470" i="1"/>
  <c r="I470" i="1"/>
  <c r="G470" i="1"/>
  <c r="H470" i="1"/>
  <c r="J510" i="1"/>
  <c r="I510" i="1"/>
  <c r="H510" i="1"/>
  <c r="G510" i="1"/>
  <c r="J550" i="1"/>
  <c r="I550" i="1"/>
  <c r="H550" i="1"/>
  <c r="G550" i="1"/>
  <c r="J582" i="1"/>
  <c r="I582" i="1"/>
  <c r="H582" i="1"/>
  <c r="G582" i="1"/>
  <c r="J614" i="1"/>
  <c r="I614" i="1"/>
  <c r="H614" i="1"/>
  <c r="G614" i="1"/>
  <c r="J646" i="1"/>
  <c r="I646" i="1"/>
  <c r="H646" i="1"/>
  <c r="G646" i="1"/>
  <c r="J678" i="1"/>
  <c r="I678" i="1"/>
  <c r="H678" i="1"/>
  <c r="G678" i="1"/>
  <c r="J702" i="1"/>
  <c r="I702" i="1"/>
  <c r="H702" i="1"/>
  <c r="G702" i="1"/>
  <c r="J735" i="1"/>
  <c r="I735" i="1"/>
  <c r="H735" i="1"/>
  <c r="G735" i="1"/>
  <c r="H7" i="1"/>
  <c r="G7" i="1"/>
  <c r="J7" i="1"/>
  <c r="I7" i="1"/>
  <c r="J39" i="1"/>
  <c r="I39" i="1"/>
  <c r="H39" i="1"/>
  <c r="G39" i="1"/>
  <c r="J71" i="1"/>
  <c r="I71" i="1"/>
  <c r="H71" i="1"/>
  <c r="G71" i="1"/>
  <c r="J103" i="1"/>
  <c r="I103" i="1"/>
  <c r="H103" i="1"/>
  <c r="G103" i="1"/>
  <c r="J135" i="1"/>
  <c r="I135" i="1"/>
  <c r="H135" i="1"/>
  <c r="G135" i="1"/>
  <c r="J167" i="1"/>
  <c r="I167" i="1"/>
  <c r="H167" i="1"/>
  <c r="G167" i="1"/>
  <c r="J191" i="1"/>
  <c r="I191" i="1"/>
  <c r="H191" i="1"/>
  <c r="G191" i="1"/>
  <c r="J223" i="1"/>
  <c r="I223" i="1"/>
  <c r="H223" i="1"/>
  <c r="G223" i="1"/>
  <c r="J255" i="1"/>
  <c r="I255" i="1"/>
  <c r="H255" i="1"/>
  <c r="G255" i="1"/>
  <c r="J287" i="1"/>
  <c r="I287" i="1"/>
  <c r="H287" i="1"/>
  <c r="G287" i="1"/>
  <c r="J319" i="1"/>
  <c r="I319" i="1"/>
  <c r="H319" i="1"/>
  <c r="G319" i="1"/>
  <c r="H359" i="1"/>
  <c r="G359" i="1"/>
  <c r="I359" i="1"/>
  <c r="J359" i="1"/>
  <c r="J391" i="1"/>
  <c r="I391" i="1"/>
  <c r="H391" i="1"/>
  <c r="G391" i="1"/>
  <c r="J423" i="1"/>
  <c r="I423" i="1"/>
  <c r="H423" i="1"/>
  <c r="G423" i="1"/>
  <c r="J455" i="1"/>
  <c r="I455" i="1"/>
  <c r="H455" i="1"/>
  <c r="G455" i="1"/>
  <c r="J495" i="1"/>
  <c r="I495" i="1"/>
  <c r="H495" i="1"/>
  <c r="G495" i="1"/>
  <c r="J527" i="1"/>
  <c r="I527" i="1"/>
  <c r="H527" i="1"/>
  <c r="G527" i="1"/>
  <c r="J559" i="1"/>
  <c r="I559" i="1"/>
  <c r="H559" i="1"/>
  <c r="G559" i="1"/>
  <c r="J591" i="1"/>
  <c r="I591" i="1"/>
  <c r="H591" i="1"/>
  <c r="G591" i="1"/>
  <c r="J631" i="1"/>
  <c r="I631" i="1"/>
  <c r="H631" i="1"/>
  <c r="G631" i="1"/>
  <c r="J663" i="1"/>
  <c r="I663" i="1"/>
  <c r="H663" i="1"/>
  <c r="G663" i="1"/>
  <c r="J695" i="1"/>
  <c r="I695" i="1"/>
  <c r="H695" i="1"/>
  <c r="G695" i="1"/>
  <c r="J728" i="1"/>
  <c r="I728" i="1"/>
  <c r="H728" i="1"/>
  <c r="G728" i="1"/>
  <c r="J16" i="1"/>
  <c r="I16" i="1"/>
  <c r="H16" i="1"/>
  <c r="G16" i="1"/>
  <c r="J48" i="1"/>
  <c r="I48" i="1"/>
  <c r="H48" i="1"/>
  <c r="G48" i="1"/>
  <c r="J80" i="1"/>
  <c r="I80" i="1"/>
  <c r="H80" i="1"/>
  <c r="G80" i="1"/>
  <c r="J112" i="1"/>
  <c r="I112" i="1"/>
  <c r="H112" i="1"/>
  <c r="G112" i="1"/>
  <c r="J144" i="1"/>
  <c r="I144" i="1"/>
  <c r="H144" i="1"/>
  <c r="G144" i="1"/>
  <c r="J176" i="1"/>
  <c r="I176" i="1"/>
  <c r="H176" i="1"/>
  <c r="G176" i="1"/>
  <c r="J208" i="1"/>
  <c r="I208" i="1"/>
  <c r="G208" i="1"/>
  <c r="H208" i="1"/>
  <c r="J240" i="1"/>
  <c r="I240" i="1"/>
  <c r="H240" i="1"/>
  <c r="G240" i="1"/>
  <c r="J272" i="1"/>
  <c r="I272" i="1"/>
  <c r="H272" i="1"/>
  <c r="G272" i="1"/>
  <c r="J312" i="1"/>
  <c r="I312" i="1"/>
  <c r="G312" i="1"/>
  <c r="H312" i="1"/>
  <c r="J344" i="1"/>
  <c r="I344" i="1"/>
  <c r="G344" i="1"/>
  <c r="H344" i="1"/>
  <c r="J392" i="1"/>
  <c r="I392" i="1"/>
  <c r="H392" i="1"/>
  <c r="G392" i="1"/>
  <c r="J424" i="1"/>
  <c r="I424" i="1"/>
  <c r="H424" i="1"/>
  <c r="G424" i="1"/>
  <c r="J456" i="1"/>
  <c r="I456" i="1"/>
  <c r="H456" i="1"/>
  <c r="G456" i="1"/>
  <c r="J496" i="1"/>
  <c r="I496" i="1"/>
  <c r="H496" i="1"/>
  <c r="G496" i="1"/>
  <c r="I536" i="1"/>
  <c r="H536" i="1"/>
  <c r="G536" i="1"/>
  <c r="J536" i="1"/>
  <c r="I576" i="1"/>
  <c r="J576" i="1"/>
  <c r="G576" i="1"/>
  <c r="H576" i="1"/>
  <c r="I608" i="1"/>
  <c r="J608" i="1"/>
  <c r="H608" i="1"/>
  <c r="G608" i="1"/>
  <c r="J640" i="1"/>
  <c r="I640" i="1"/>
  <c r="H640" i="1"/>
  <c r="G640" i="1"/>
  <c r="J672" i="1"/>
  <c r="I672" i="1"/>
  <c r="H672" i="1"/>
  <c r="G672" i="1"/>
  <c r="J713" i="1"/>
  <c r="I713" i="1"/>
  <c r="H713" i="1"/>
  <c r="G713" i="1"/>
  <c r="J9" i="1"/>
  <c r="I9" i="1"/>
  <c r="G9" i="1"/>
  <c r="H9" i="1"/>
  <c r="J41" i="1"/>
  <c r="I41" i="1"/>
  <c r="H41" i="1"/>
  <c r="G41" i="1"/>
  <c r="J73" i="1"/>
  <c r="I73" i="1"/>
  <c r="H73" i="1"/>
  <c r="G73" i="1"/>
  <c r="J105" i="1"/>
  <c r="I105" i="1"/>
  <c r="G105" i="1"/>
  <c r="H105" i="1"/>
  <c r="J137" i="1"/>
  <c r="I137" i="1"/>
  <c r="G137" i="1"/>
  <c r="H137" i="1"/>
  <c r="J169" i="1"/>
  <c r="I169" i="1"/>
  <c r="G169" i="1"/>
  <c r="H169" i="1"/>
  <c r="J201" i="1"/>
  <c r="I201" i="1"/>
  <c r="G201" i="1"/>
  <c r="H201" i="1"/>
  <c r="I233" i="1"/>
  <c r="G233" i="1"/>
  <c r="J233" i="1"/>
  <c r="H233" i="1"/>
  <c r="J265" i="1"/>
  <c r="I265" i="1"/>
  <c r="G265" i="1"/>
  <c r="H265" i="1"/>
  <c r="J289" i="1"/>
  <c r="I289" i="1"/>
  <c r="G289" i="1"/>
  <c r="H289" i="1"/>
  <c r="J321" i="1"/>
  <c r="I321" i="1"/>
  <c r="G321" i="1"/>
  <c r="H321" i="1"/>
  <c r="J353" i="1"/>
  <c r="I353" i="1"/>
  <c r="G353" i="1"/>
  <c r="H353" i="1"/>
  <c r="J385" i="1"/>
  <c r="I385" i="1"/>
  <c r="G385" i="1"/>
  <c r="H385" i="1"/>
  <c r="I417" i="1"/>
  <c r="J417" i="1"/>
  <c r="G417" i="1"/>
  <c r="H417" i="1"/>
  <c r="J449" i="1"/>
  <c r="I449" i="1"/>
  <c r="G449" i="1"/>
  <c r="H449" i="1"/>
  <c r="J481" i="1"/>
  <c r="I481" i="1"/>
  <c r="G481" i="1"/>
  <c r="H481" i="1"/>
  <c r="I521" i="1"/>
  <c r="G521" i="1"/>
  <c r="J521" i="1"/>
  <c r="H521" i="1"/>
  <c r="J553" i="1"/>
  <c r="I553" i="1"/>
  <c r="G553" i="1"/>
  <c r="H553" i="1"/>
  <c r="J585" i="1"/>
  <c r="I585" i="1"/>
  <c r="H585" i="1"/>
  <c r="G585" i="1"/>
  <c r="G617" i="1"/>
  <c r="J617" i="1"/>
  <c r="I617" i="1"/>
  <c r="H617" i="1"/>
  <c r="J641" i="1"/>
  <c r="I641" i="1"/>
  <c r="G641" i="1"/>
  <c r="H641" i="1"/>
  <c r="J673" i="1"/>
  <c r="I673" i="1"/>
  <c r="G673" i="1"/>
  <c r="H673" i="1"/>
  <c r="I697" i="1"/>
  <c r="J697" i="1"/>
  <c r="G697" i="1"/>
  <c r="H697" i="1"/>
  <c r="J730" i="1"/>
  <c r="I730" i="1"/>
  <c r="H730" i="1"/>
  <c r="G730" i="1"/>
  <c r="J4" i="1"/>
  <c r="I4" i="1"/>
  <c r="H4" i="1"/>
  <c r="G4" i="1"/>
  <c r="J12" i="1"/>
  <c r="I12" i="1"/>
  <c r="H12" i="1"/>
  <c r="G12" i="1"/>
  <c r="J20" i="1"/>
  <c r="I20" i="1"/>
  <c r="G20" i="1"/>
  <c r="H20" i="1"/>
  <c r="J28" i="1"/>
  <c r="I28" i="1"/>
  <c r="H28" i="1"/>
  <c r="G28" i="1"/>
  <c r="J36" i="1"/>
  <c r="I36" i="1"/>
  <c r="H36" i="1"/>
  <c r="G36" i="1"/>
  <c r="J44" i="1"/>
  <c r="I44" i="1"/>
  <c r="H44" i="1"/>
  <c r="G44" i="1"/>
  <c r="J52" i="1"/>
  <c r="I52" i="1"/>
  <c r="H52" i="1"/>
  <c r="G52" i="1"/>
  <c r="J60" i="1"/>
  <c r="I60" i="1"/>
  <c r="H60" i="1"/>
  <c r="G60" i="1"/>
  <c r="J68" i="1"/>
  <c r="I68" i="1"/>
  <c r="G68" i="1"/>
  <c r="H68" i="1"/>
  <c r="I76" i="1"/>
  <c r="J76" i="1"/>
  <c r="H76" i="1"/>
  <c r="G76" i="1"/>
  <c r="J84" i="1"/>
  <c r="I84" i="1"/>
  <c r="H84" i="1"/>
  <c r="G84" i="1"/>
  <c r="J92" i="1"/>
  <c r="I92" i="1"/>
  <c r="H92" i="1"/>
  <c r="G92" i="1"/>
  <c r="J100" i="1"/>
  <c r="I100" i="1"/>
  <c r="H100" i="1"/>
  <c r="G100" i="1"/>
  <c r="I108" i="1"/>
  <c r="J108" i="1"/>
  <c r="H108" i="1"/>
  <c r="G108" i="1"/>
  <c r="J116" i="1"/>
  <c r="I116" i="1"/>
  <c r="H116" i="1"/>
  <c r="G116" i="1"/>
  <c r="J124" i="1"/>
  <c r="I124" i="1"/>
  <c r="H124" i="1"/>
  <c r="G124" i="1"/>
  <c r="J132" i="1"/>
  <c r="I132" i="1"/>
  <c r="G132" i="1"/>
  <c r="H132" i="1"/>
  <c r="I140" i="1"/>
  <c r="J140" i="1"/>
  <c r="H140" i="1"/>
  <c r="G140" i="1"/>
  <c r="J148" i="1"/>
  <c r="I148" i="1"/>
  <c r="H148" i="1"/>
  <c r="G148" i="1"/>
  <c r="J156" i="1"/>
  <c r="I156" i="1"/>
  <c r="H156" i="1"/>
  <c r="G156" i="1"/>
  <c r="I164" i="1"/>
  <c r="J164" i="1"/>
  <c r="H164" i="1"/>
  <c r="G164" i="1"/>
  <c r="I172" i="1"/>
  <c r="J172" i="1"/>
  <c r="H172" i="1"/>
  <c r="G172" i="1"/>
  <c r="J180" i="1"/>
  <c r="I180" i="1"/>
  <c r="H180" i="1"/>
  <c r="G180" i="1"/>
  <c r="J188" i="1"/>
  <c r="I188" i="1"/>
  <c r="H188" i="1"/>
  <c r="G188" i="1"/>
  <c r="J196" i="1"/>
  <c r="I196" i="1"/>
  <c r="H196" i="1"/>
  <c r="G196" i="1"/>
  <c r="I204" i="1"/>
  <c r="J204" i="1"/>
  <c r="G204" i="1"/>
  <c r="H204" i="1"/>
  <c r="J212" i="1"/>
  <c r="H212" i="1"/>
  <c r="G212" i="1"/>
  <c r="I212" i="1"/>
  <c r="J220" i="1"/>
  <c r="I220" i="1"/>
  <c r="H220" i="1"/>
  <c r="G220" i="1"/>
  <c r="J228" i="1"/>
  <c r="H228" i="1"/>
  <c r="I228" i="1"/>
  <c r="G228" i="1"/>
  <c r="I236" i="1"/>
  <c r="J236" i="1"/>
  <c r="G236" i="1"/>
  <c r="H236" i="1"/>
  <c r="J244" i="1"/>
  <c r="I244" i="1"/>
  <c r="G244" i="1"/>
  <c r="H244" i="1"/>
  <c r="J252" i="1"/>
  <c r="I252" i="1"/>
  <c r="H252" i="1"/>
  <c r="G252" i="1"/>
  <c r="J260" i="1"/>
  <c r="I260" i="1"/>
  <c r="H260" i="1"/>
  <c r="G260" i="1"/>
  <c r="I268" i="1"/>
  <c r="J268" i="1"/>
  <c r="G268" i="1"/>
  <c r="H268" i="1"/>
  <c r="J276" i="1"/>
  <c r="I276" i="1"/>
  <c r="H276" i="1"/>
  <c r="G276" i="1"/>
  <c r="J284" i="1"/>
  <c r="I284" i="1"/>
  <c r="H284" i="1"/>
  <c r="G284" i="1"/>
  <c r="J292" i="1"/>
  <c r="I292" i="1"/>
  <c r="H292" i="1"/>
  <c r="G292" i="1"/>
  <c r="I300" i="1"/>
  <c r="J300" i="1"/>
  <c r="G300" i="1"/>
  <c r="H300" i="1"/>
  <c r="J308" i="1"/>
  <c r="I308" i="1"/>
  <c r="H308" i="1"/>
  <c r="G308" i="1"/>
  <c r="H316" i="1"/>
  <c r="G316" i="1"/>
  <c r="J316" i="1"/>
  <c r="I316" i="1"/>
  <c r="J324" i="1"/>
  <c r="I324" i="1"/>
  <c r="H324" i="1"/>
  <c r="G324" i="1"/>
  <c r="J332" i="1"/>
  <c r="I332" i="1"/>
  <c r="G332" i="1"/>
  <c r="H332" i="1"/>
  <c r="J340" i="1"/>
  <c r="I340" i="1"/>
  <c r="H340" i="1"/>
  <c r="G340" i="1"/>
  <c r="J348" i="1"/>
  <c r="H348" i="1"/>
  <c r="I348" i="1"/>
  <c r="G348" i="1"/>
  <c r="J356" i="1"/>
  <c r="I356" i="1"/>
  <c r="H356" i="1"/>
  <c r="G356" i="1"/>
  <c r="J364" i="1"/>
  <c r="I364" i="1"/>
  <c r="H364" i="1"/>
  <c r="G364" i="1"/>
  <c r="J372" i="1"/>
  <c r="I372" i="1"/>
  <c r="H372" i="1"/>
  <c r="G372" i="1"/>
  <c r="H380" i="1"/>
  <c r="J380" i="1"/>
  <c r="G380" i="1"/>
  <c r="I380" i="1"/>
  <c r="J388" i="1"/>
  <c r="I388" i="1"/>
  <c r="H388" i="1"/>
  <c r="G388" i="1"/>
  <c r="J396" i="1"/>
  <c r="I396" i="1"/>
  <c r="H396" i="1"/>
  <c r="G396" i="1"/>
  <c r="J404" i="1"/>
  <c r="H404" i="1"/>
  <c r="I404" i="1"/>
  <c r="G404" i="1"/>
  <c r="J412" i="1"/>
  <c r="I412" i="1"/>
  <c r="H412" i="1"/>
  <c r="G412" i="1"/>
  <c r="J420" i="1"/>
  <c r="I420" i="1"/>
  <c r="H420" i="1"/>
  <c r="G420" i="1"/>
  <c r="J428" i="1"/>
  <c r="H428" i="1"/>
  <c r="I428" i="1"/>
  <c r="G428" i="1"/>
  <c r="J436" i="1"/>
  <c r="I436" i="1"/>
  <c r="H436" i="1"/>
  <c r="G436" i="1"/>
  <c r="J444" i="1"/>
  <c r="I444" i="1"/>
  <c r="H444" i="1"/>
  <c r="G444" i="1"/>
  <c r="H452" i="1"/>
  <c r="G452" i="1"/>
  <c r="J452" i="1"/>
  <c r="I452" i="1"/>
  <c r="J460" i="1"/>
  <c r="I460" i="1"/>
  <c r="H460" i="1"/>
  <c r="G460" i="1"/>
  <c r="J468" i="1"/>
  <c r="I468" i="1"/>
  <c r="H468" i="1"/>
  <c r="G468" i="1"/>
  <c r="J476" i="1"/>
  <c r="I476" i="1"/>
  <c r="H476" i="1"/>
  <c r="G476" i="1"/>
  <c r="J484" i="1"/>
  <c r="I484" i="1"/>
  <c r="H484" i="1"/>
  <c r="G484" i="1"/>
  <c r="J492" i="1"/>
  <c r="I492" i="1"/>
  <c r="H492" i="1"/>
  <c r="G492" i="1"/>
  <c r="I500" i="1"/>
  <c r="J500" i="1"/>
  <c r="H500" i="1"/>
  <c r="G500" i="1"/>
  <c r="J508" i="1"/>
  <c r="I508" i="1"/>
  <c r="H508" i="1"/>
  <c r="G508" i="1"/>
  <c r="J516" i="1"/>
  <c r="I516" i="1"/>
  <c r="H516" i="1"/>
  <c r="G516" i="1"/>
  <c r="J524" i="1"/>
  <c r="I524" i="1"/>
  <c r="H524" i="1"/>
  <c r="G524" i="1"/>
  <c r="J532" i="1"/>
  <c r="I532" i="1"/>
  <c r="H532" i="1"/>
  <c r="G532" i="1"/>
  <c r="J540" i="1"/>
  <c r="I540" i="1"/>
  <c r="H540" i="1"/>
  <c r="G540" i="1"/>
  <c r="J548" i="1"/>
  <c r="I548" i="1"/>
  <c r="H548" i="1"/>
  <c r="G548" i="1"/>
  <c r="J556" i="1"/>
  <c r="I556" i="1"/>
  <c r="H556" i="1"/>
  <c r="G556" i="1"/>
  <c r="I564" i="1"/>
  <c r="H564" i="1"/>
  <c r="G564" i="1"/>
  <c r="J564" i="1"/>
  <c r="J572" i="1"/>
  <c r="I572" i="1"/>
  <c r="H572" i="1"/>
  <c r="G572" i="1"/>
  <c r="H580" i="1"/>
  <c r="J580" i="1"/>
  <c r="G580" i="1"/>
  <c r="I580" i="1"/>
  <c r="J588" i="1"/>
  <c r="I588" i="1"/>
  <c r="H588" i="1"/>
  <c r="G588" i="1"/>
  <c r="I596" i="1"/>
  <c r="H596" i="1"/>
  <c r="G596" i="1"/>
  <c r="J596" i="1"/>
  <c r="J604" i="1"/>
  <c r="I604" i="1"/>
  <c r="H604" i="1"/>
  <c r="G604" i="1"/>
  <c r="J612" i="1"/>
  <c r="I612" i="1"/>
  <c r="H612" i="1"/>
  <c r="G612" i="1"/>
  <c r="J620" i="1"/>
  <c r="I620" i="1"/>
  <c r="H620" i="1"/>
  <c r="G620" i="1"/>
  <c r="J628" i="1"/>
  <c r="I628" i="1"/>
  <c r="G628" i="1"/>
  <c r="H628" i="1"/>
  <c r="J636" i="1"/>
  <c r="I636" i="1"/>
  <c r="H636" i="1"/>
  <c r="G636" i="1"/>
  <c r="J644" i="1"/>
  <c r="I644" i="1"/>
  <c r="H644" i="1"/>
  <c r="G644" i="1"/>
  <c r="J652" i="1"/>
  <c r="I652" i="1"/>
  <c r="H652" i="1"/>
  <c r="G652" i="1"/>
  <c r="J660" i="1"/>
  <c r="G660" i="1"/>
  <c r="I660" i="1"/>
  <c r="H660" i="1"/>
  <c r="J668" i="1"/>
  <c r="I668" i="1"/>
  <c r="G668" i="1"/>
  <c r="H668" i="1"/>
  <c r="J676" i="1"/>
  <c r="I676" i="1"/>
  <c r="H676" i="1"/>
  <c r="G676" i="1"/>
  <c r="J684" i="1"/>
  <c r="I684" i="1"/>
  <c r="H684" i="1"/>
  <c r="G684" i="1"/>
  <c r="J692" i="1"/>
  <c r="I692" i="1"/>
  <c r="G692" i="1"/>
  <c r="H692" i="1"/>
  <c r="J700" i="1"/>
  <c r="I700" i="1"/>
  <c r="H700" i="1"/>
  <c r="G700" i="1"/>
  <c r="J708" i="1"/>
  <c r="I708" i="1"/>
  <c r="H708" i="1"/>
  <c r="G708" i="1"/>
  <c r="J717" i="1"/>
  <c r="I717" i="1"/>
  <c r="H717" i="1"/>
  <c r="G717" i="1"/>
  <c r="J725" i="1"/>
  <c r="I725" i="1"/>
  <c r="H725" i="1"/>
  <c r="G725" i="1"/>
  <c r="J733" i="1"/>
  <c r="I733" i="1"/>
  <c r="H733" i="1"/>
  <c r="G733" i="1"/>
  <c r="G6" i="1"/>
  <c r="H6" i="1"/>
  <c r="I6" i="1"/>
  <c r="J6" i="1"/>
  <c r="J38" i="1"/>
  <c r="I38" i="1"/>
  <c r="G38" i="1"/>
  <c r="H38" i="1"/>
  <c r="J70" i="1"/>
  <c r="I70" i="1"/>
  <c r="H70" i="1"/>
  <c r="G70" i="1"/>
  <c r="J102" i="1"/>
  <c r="I102" i="1"/>
  <c r="H102" i="1"/>
  <c r="G102" i="1"/>
  <c r="J134" i="1"/>
  <c r="H134" i="1"/>
  <c r="G134" i="1"/>
  <c r="I134" i="1"/>
  <c r="J174" i="1"/>
  <c r="I174" i="1"/>
  <c r="H174" i="1"/>
  <c r="G174" i="1"/>
  <c r="J206" i="1"/>
  <c r="I206" i="1"/>
  <c r="H206" i="1"/>
  <c r="G206" i="1"/>
  <c r="J230" i="1"/>
  <c r="I230" i="1"/>
  <c r="G230" i="1"/>
  <c r="H230" i="1"/>
  <c r="J254" i="1"/>
  <c r="I254" i="1"/>
  <c r="H254" i="1"/>
  <c r="G254" i="1"/>
  <c r="J286" i="1"/>
  <c r="I286" i="1"/>
  <c r="H286" i="1"/>
  <c r="G286" i="1"/>
  <c r="J318" i="1"/>
  <c r="I318" i="1"/>
  <c r="H318" i="1"/>
  <c r="G318" i="1"/>
  <c r="J350" i="1"/>
  <c r="I350" i="1"/>
  <c r="H350" i="1"/>
  <c r="G350" i="1"/>
  <c r="J374" i="1"/>
  <c r="I374" i="1"/>
  <c r="H374" i="1"/>
  <c r="G374" i="1"/>
  <c r="J414" i="1"/>
  <c r="I414" i="1"/>
  <c r="H414" i="1"/>
  <c r="G414" i="1"/>
  <c r="J446" i="1"/>
  <c r="I446" i="1"/>
  <c r="H446" i="1"/>
  <c r="G446" i="1"/>
  <c r="J478" i="1"/>
  <c r="I478" i="1"/>
  <c r="H478" i="1"/>
  <c r="G478" i="1"/>
  <c r="J502" i="1"/>
  <c r="I502" i="1"/>
  <c r="G502" i="1"/>
  <c r="H502" i="1"/>
  <c r="J534" i="1"/>
  <c r="I534" i="1"/>
  <c r="H534" i="1"/>
  <c r="G534" i="1"/>
  <c r="J566" i="1"/>
  <c r="I566" i="1"/>
  <c r="H566" i="1"/>
  <c r="G566" i="1"/>
  <c r="J598" i="1"/>
  <c r="I598" i="1"/>
  <c r="H598" i="1"/>
  <c r="G598" i="1"/>
  <c r="J630" i="1"/>
  <c r="I630" i="1"/>
  <c r="H630" i="1"/>
  <c r="G630" i="1"/>
  <c r="J662" i="1"/>
  <c r="I662" i="1"/>
  <c r="H662" i="1"/>
  <c r="G662" i="1"/>
  <c r="J694" i="1"/>
  <c r="I694" i="1"/>
  <c r="H694" i="1"/>
  <c r="G694" i="1"/>
  <c r="J727" i="1"/>
  <c r="I727" i="1"/>
  <c r="H727" i="1"/>
  <c r="G727" i="1"/>
  <c r="J15" i="1"/>
  <c r="H15" i="1"/>
  <c r="I15" i="1"/>
  <c r="G15" i="1"/>
  <c r="J47" i="1"/>
  <c r="I47" i="1"/>
  <c r="H47" i="1"/>
  <c r="G47" i="1"/>
  <c r="J79" i="1"/>
  <c r="I79" i="1"/>
  <c r="H79" i="1"/>
  <c r="G79" i="1"/>
  <c r="H111" i="1"/>
  <c r="G111" i="1"/>
  <c r="J111" i="1"/>
  <c r="I111" i="1"/>
  <c r="J143" i="1"/>
  <c r="I143" i="1"/>
  <c r="H143" i="1"/>
  <c r="G143" i="1"/>
  <c r="J175" i="1"/>
  <c r="I175" i="1"/>
  <c r="G175" i="1"/>
  <c r="H175" i="1"/>
  <c r="I207" i="1"/>
  <c r="J207" i="1"/>
  <c r="G207" i="1"/>
  <c r="H207" i="1"/>
  <c r="I239" i="1"/>
  <c r="J239" i="1"/>
  <c r="G239" i="1"/>
  <c r="H239" i="1"/>
  <c r="J271" i="1"/>
  <c r="I271" i="1"/>
  <c r="G271" i="1"/>
  <c r="H271" i="1"/>
  <c r="J303" i="1"/>
  <c r="I303" i="1"/>
  <c r="G303" i="1"/>
  <c r="H303" i="1"/>
  <c r="J335" i="1"/>
  <c r="I335" i="1"/>
  <c r="G335" i="1"/>
  <c r="H335" i="1"/>
  <c r="J367" i="1"/>
  <c r="I367" i="1"/>
  <c r="H367" i="1"/>
  <c r="G367" i="1"/>
  <c r="I399" i="1"/>
  <c r="J399" i="1"/>
  <c r="H399" i="1"/>
  <c r="G399" i="1"/>
  <c r="I431" i="1"/>
  <c r="J431" i="1"/>
  <c r="H431" i="1"/>
  <c r="G431" i="1"/>
  <c r="J471" i="1"/>
  <c r="I471" i="1"/>
  <c r="H471" i="1"/>
  <c r="G471" i="1"/>
  <c r="J503" i="1"/>
  <c r="I503" i="1"/>
  <c r="H503" i="1"/>
  <c r="G503" i="1"/>
  <c r="J535" i="1"/>
  <c r="I535" i="1"/>
  <c r="H535" i="1"/>
  <c r="G535" i="1"/>
  <c r="J575" i="1"/>
  <c r="I575" i="1"/>
  <c r="H575" i="1"/>
  <c r="G575" i="1"/>
  <c r="J607" i="1"/>
  <c r="I607" i="1"/>
  <c r="H607" i="1"/>
  <c r="G607" i="1"/>
  <c r="H639" i="1"/>
  <c r="G639" i="1"/>
  <c r="J639" i="1"/>
  <c r="I639" i="1"/>
  <c r="J671" i="1"/>
  <c r="I671" i="1"/>
  <c r="H671" i="1"/>
  <c r="G671" i="1"/>
  <c r="J703" i="1"/>
  <c r="H703" i="1"/>
  <c r="I703" i="1"/>
  <c r="G703" i="1"/>
  <c r="J8" i="1"/>
  <c r="I8" i="1"/>
  <c r="G8" i="1"/>
  <c r="H8" i="1"/>
  <c r="J40" i="1"/>
  <c r="I40" i="1"/>
  <c r="H40" i="1"/>
  <c r="G40" i="1"/>
  <c r="J72" i="1"/>
  <c r="I72" i="1"/>
  <c r="H72" i="1"/>
  <c r="G72" i="1"/>
  <c r="J96" i="1"/>
  <c r="I96" i="1"/>
  <c r="H96" i="1"/>
  <c r="G96" i="1"/>
  <c r="J128" i="1"/>
  <c r="I128" i="1"/>
  <c r="G128" i="1"/>
  <c r="H128" i="1"/>
  <c r="H160" i="1"/>
  <c r="G160" i="1"/>
  <c r="J160" i="1"/>
  <c r="I160" i="1"/>
  <c r="J192" i="1"/>
  <c r="I192" i="1"/>
  <c r="G192" i="1"/>
  <c r="H192" i="1"/>
  <c r="J224" i="1"/>
  <c r="I224" i="1"/>
  <c r="H224" i="1"/>
  <c r="G224" i="1"/>
  <c r="J256" i="1"/>
  <c r="I256" i="1"/>
  <c r="G256" i="1"/>
  <c r="H256" i="1"/>
  <c r="J288" i="1"/>
  <c r="I288" i="1"/>
  <c r="G288" i="1"/>
  <c r="H288" i="1"/>
  <c r="I320" i="1"/>
  <c r="J320" i="1"/>
  <c r="H320" i="1"/>
  <c r="G320" i="1"/>
  <c r="I352" i="1"/>
  <c r="J352" i="1"/>
  <c r="H352" i="1"/>
  <c r="G352" i="1"/>
  <c r="J376" i="1"/>
  <c r="I376" i="1"/>
  <c r="H376" i="1"/>
  <c r="G376" i="1"/>
  <c r="J416" i="1"/>
  <c r="I416" i="1"/>
  <c r="H416" i="1"/>
  <c r="G416" i="1"/>
  <c r="J448" i="1"/>
  <c r="I448" i="1"/>
  <c r="H448" i="1"/>
  <c r="G448" i="1"/>
  <c r="H480" i="1"/>
  <c r="J480" i="1"/>
  <c r="I480" i="1"/>
  <c r="G480" i="1"/>
  <c r="J512" i="1"/>
  <c r="I512" i="1"/>
  <c r="H512" i="1"/>
  <c r="G512" i="1"/>
  <c r="J552" i="1"/>
  <c r="H552" i="1"/>
  <c r="I552" i="1"/>
  <c r="G552" i="1"/>
  <c r="J584" i="1"/>
  <c r="I584" i="1"/>
  <c r="H584" i="1"/>
  <c r="G584" i="1"/>
  <c r="J616" i="1"/>
  <c r="I616" i="1"/>
  <c r="H616" i="1"/>
  <c r="G616" i="1"/>
  <c r="J648" i="1"/>
  <c r="I648" i="1"/>
  <c r="H648" i="1"/>
  <c r="G648" i="1"/>
  <c r="J688" i="1"/>
  <c r="I688" i="1"/>
  <c r="H688" i="1"/>
  <c r="G688" i="1"/>
  <c r="J721" i="1"/>
  <c r="I721" i="1"/>
  <c r="H721" i="1"/>
  <c r="G721" i="1"/>
  <c r="J33" i="1"/>
  <c r="I33" i="1"/>
  <c r="G33" i="1"/>
  <c r="H33" i="1"/>
  <c r="J65" i="1"/>
  <c r="I65" i="1"/>
  <c r="H65" i="1"/>
  <c r="G65" i="1"/>
  <c r="J97" i="1"/>
  <c r="I97" i="1"/>
  <c r="H97" i="1"/>
  <c r="G97" i="1"/>
  <c r="J129" i="1"/>
  <c r="I129" i="1"/>
  <c r="G129" i="1"/>
  <c r="H129" i="1"/>
  <c r="J161" i="1"/>
  <c r="I161" i="1"/>
  <c r="G161" i="1"/>
  <c r="H161" i="1"/>
  <c r="I193" i="1"/>
  <c r="J193" i="1"/>
  <c r="G193" i="1"/>
  <c r="H193" i="1"/>
  <c r="I225" i="1"/>
  <c r="J225" i="1"/>
  <c r="G225" i="1"/>
  <c r="H225" i="1"/>
  <c r="J257" i="1"/>
  <c r="I257" i="1"/>
  <c r="G257" i="1"/>
  <c r="H257" i="1"/>
  <c r="G297" i="1"/>
  <c r="J297" i="1"/>
  <c r="I297" i="1"/>
  <c r="H297" i="1"/>
  <c r="J329" i="1"/>
  <c r="I329" i="1"/>
  <c r="G329" i="1"/>
  <c r="H329" i="1"/>
  <c r="J361" i="1"/>
  <c r="I361" i="1"/>
  <c r="G361" i="1"/>
  <c r="H361" i="1"/>
  <c r="J393" i="1"/>
  <c r="I393" i="1"/>
  <c r="G393" i="1"/>
  <c r="H393" i="1"/>
  <c r="J425" i="1"/>
  <c r="G425" i="1"/>
  <c r="I425" i="1"/>
  <c r="H425" i="1"/>
  <c r="I457" i="1"/>
  <c r="J457" i="1"/>
  <c r="G457" i="1"/>
  <c r="H457" i="1"/>
  <c r="J489" i="1"/>
  <c r="I489" i="1"/>
  <c r="G489" i="1"/>
  <c r="H489" i="1"/>
  <c r="J513" i="1"/>
  <c r="I513" i="1"/>
  <c r="G513" i="1"/>
  <c r="H513" i="1"/>
  <c r="J545" i="1"/>
  <c r="I545" i="1"/>
  <c r="G545" i="1"/>
  <c r="H545" i="1"/>
  <c r="J577" i="1"/>
  <c r="I577" i="1"/>
  <c r="H577" i="1"/>
  <c r="G577" i="1"/>
  <c r="J601" i="1"/>
  <c r="I601" i="1"/>
  <c r="H601" i="1"/>
  <c r="G601" i="1"/>
  <c r="J633" i="1"/>
  <c r="I633" i="1"/>
  <c r="G633" i="1"/>
  <c r="H633" i="1"/>
  <c r="J665" i="1"/>
  <c r="I665" i="1"/>
  <c r="G665" i="1"/>
  <c r="H665" i="1"/>
  <c r="J689" i="1"/>
  <c r="I689" i="1"/>
  <c r="G689" i="1"/>
  <c r="H689" i="1"/>
  <c r="J722" i="1"/>
  <c r="I722" i="1"/>
  <c r="H722" i="1"/>
  <c r="G722" i="1"/>
  <c r="J5" i="1"/>
  <c r="I5" i="1"/>
  <c r="G5" i="1"/>
  <c r="H5" i="1"/>
  <c r="J13" i="1"/>
  <c r="I13" i="1"/>
  <c r="G13" i="1"/>
  <c r="H13" i="1"/>
  <c r="J21" i="1"/>
  <c r="I21" i="1"/>
  <c r="G21" i="1"/>
  <c r="H21" i="1"/>
  <c r="J29" i="1"/>
  <c r="I29" i="1"/>
  <c r="G29" i="1"/>
  <c r="H29" i="1"/>
  <c r="J37" i="1"/>
  <c r="I37" i="1"/>
  <c r="G37" i="1"/>
  <c r="H37" i="1"/>
  <c r="J45" i="1"/>
  <c r="I45" i="1"/>
  <c r="G45" i="1"/>
  <c r="H45" i="1"/>
  <c r="J53" i="1"/>
  <c r="I53" i="1"/>
  <c r="G53" i="1"/>
  <c r="H53" i="1"/>
  <c r="G61" i="1"/>
  <c r="J61" i="1"/>
  <c r="I61" i="1"/>
  <c r="H61" i="1"/>
  <c r="J69" i="1"/>
  <c r="I69" i="1"/>
  <c r="G69" i="1"/>
  <c r="H69" i="1"/>
  <c r="J77" i="1"/>
  <c r="I77" i="1"/>
  <c r="G77" i="1"/>
  <c r="H77" i="1"/>
  <c r="I85" i="1"/>
  <c r="G85" i="1"/>
  <c r="J85" i="1"/>
  <c r="H85" i="1"/>
  <c r="J93" i="1"/>
  <c r="I93" i="1"/>
  <c r="G93" i="1"/>
  <c r="H93" i="1"/>
  <c r="J101" i="1"/>
  <c r="I101" i="1"/>
  <c r="G101" i="1"/>
  <c r="H101" i="1"/>
  <c r="I109" i="1"/>
  <c r="G109" i="1"/>
  <c r="J109" i="1"/>
  <c r="H109" i="1"/>
  <c r="I117" i="1"/>
  <c r="J117" i="1"/>
  <c r="G117" i="1"/>
  <c r="H117" i="1"/>
  <c r="J125" i="1"/>
  <c r="I125" i="1"/>
  <c r="G125" i="1"/>
  <c r="H125" i="1"/>
  <c r="I133" i="1"/>
  <c r="G133" i="1"/>
  <c r="H133" i="1"/>
  <c r="J133" i="1"/>
  <c r="J141" i="1"/>
  <c r="I141" i="1"/>
  <c r="G141" i="1"/>
  <c r="H141" i="1"/>
  <c r="I149" i="1"/>
  <c r="J149" i="1"/>
  <c r="G149" i="1"/>
  <c r="H149" i="1"/>
  <c r="J157" i="1"/>
  <c r="I157" i="1"/>
  <c r="G157" i="1"/>
  <c r="H157" i="1"/>
  <c r="G165" i="1"/>
  <c r="J165" i="1"/>
  <c r="I165" i="1"/>
  <c r="H165" i="1"/>
  <c r="J173" i="1"/>
  <c r="G173" i="1"/>
  <c r="I173" i="1"/>
  <c r="H173" i="1"/>
  <c r="I181" i="1"/>
  <c r="J181" i="1"/>
  <c r="G181" i="1"/>
  <c r="H181" i="1"/>
  <c r="J189" i="1"/>
  <c r="I189" i="1"/>
  <c r="G189" i="1"/>
  <c r="H189" i="1"/>
  <c r="J197" i="1"/>
  <c r="G197" i="1"/>
  <c r="H197" i="1"/>
  <c r="I197" i="1"/>
  <c r="G205" i="1"/>
  <c r="J205" i="1"/>
  <c r="I205" i="1"/>
  <c r="H205" i="1"/>
  <c r="I213" i="1"/>
  <c r="G213" i="1"/>
  <c r="H213" i="1"/>
  <c r="J213" i="1"/>
  <c r="J221" i="1"/>
  <c r="G221" i="1"/>
  <c r="I221" i="1"/>
  <c r="H221" i="1"/>
  <c r="J229" i="1"/>
  <c r="G229" i="1"/>
  <c r="I229" i="1"/>
  <c r="H229" i="1"/>
  <c r="J237" i="1"/>
  <c r="I237" i="1"/>
  <c r="G237" i="1"/>
  <c r="H237" i="1"/>
  <c r="I245" i="1"/>
  <c r="J245" i="1"/>
  <c r="G245" i="1"/>
  <c r="H245" i="1"/>
  <c r="J253" i="1"/>
  <c r="I253" i="1"/>
  <c r="G253" i="1"/>
  <c r="H253" i="1"/>
  <c r="J261" i="1"/>
  <c r="G261" i="1"/>
  <c r="I261" i="1"/>
  <c r="H261" i="1"/>
  <c r="G269" i="1"/>
  <c r="J269" i="1"/>
  <c r="I269" i="1"/>
  <c r="H269" i="1"/>
  <c r="I277" i="1"/>
  <c r="G277" i="1"/>
  <c r="H277" i="1"/>
  <c r="J277" i="1"/>
  <c r="J285" i="1"/>
  <c r="I285" i="1"/>
  <c r="G285" i="1"/>
  <c r="H285" i="1"/>
  <c r="J293" i="1"/>
  <c r="I293" i="1"/>
  <c r="G293" i="1"/>
  <c r="H293" i="1"/>
  <c r="J301" i="1"/>
  <c r="I301" i="1"/>
  <c r="G301" i="1"/>
  <c r="H301" i="1"/>
  <c r="I309" i="1"/>
  <c r="J309" i="1"/>
  <c r="G309" i="1"/>
  <c r="H309" i="1"/>
  <c r="J317" i="1"/>
  <c r="G317" i="1"/>
  <c r="I317" i="1"/>
  <c r="H317" i="1"/>
  <c r="I325" i="1"/>
  <c r="G325" i="1"/>
  <c r="J325" i="1"/>
  <c r="H325" i="1"/>
  <c r="J333" i="1"/>
  <c r="I333" i="1"/>
  <c r="G333" i="1"/>
  <c r="H333" i="1"/>
  <c r="I341" i="1"/>
  <c r="J341" i="1"/>
  <c r="G341" i="1"/>
  <c r="H341" i="1"/>
  <c r="J349" i="1"/>
  <c r="I349" i="1"/>
  <c r="G349" i="1"/>
  <c r="H349" i="1"/>
  <c r="I357" i="1"/>
  <c r="G357" i="1"/>
  <c r="J357" i="1"/>
  <c r="H357" i="1"/>
  <c r="J365" i="1"/>
  <c r="I365" i="1"/>
  <c r="G365" i="1"/>
  <c r="H365" i="1"/>
  <c r="I373" i="1"/>
  <c r="J373" i="1"/>
  <c r="G373" i="1"/>
  <c r="H373" i="1"/>
  <c r="J381" i="1"/>
  <c r="G381" i="1"/>
  <c r="I381" i="1"/>
  <c r="H381" i="1"/>
  <c r="I389" i="1"/>
  <c r="G389" i="1"/>
  <c r="J389" i="1"/>
  <c r="H389" i="1"/>
  <c r="J397" i="1"/>
  <c r="I397" i="1"/>
  <c r="G397" i="1"/>
  <c r="H397" i="1"/>
  <c r="J405" i="1"/>
  <c r="I405" i="1"/>
  <c r="G405" i="1"/>
  <c r="H405" i="1"/>
  <c r="I413" i="1"/>
  <c r="G413" i="1"/>
  <c r="J413" i="1"/>
  <c r="H413" i="1"/>
  <c r="J421" i="1"/>
  <c r="I421" i="1"/>
  <c r="G421" i="1"/>
  <c r="H421" i="1"/>
  <c r="J429" i="1"/>
  <c r="I429" i="1"/>
  <c r="G429" i="1"/>
  <c r="H429" i="1"/>
  <c r="I437" i="1"/>
  <c r="G437" i="1"/>
  <c r="J437" i="1"/>
  <c r="H437" i="1"/>
  <c r="J445" i="1"/>
  <c r="I445" i="1"/>
  <c r="G445" i="1"/>
  <c r="H445" i="1"/>
  <c r="J453" i="1"/>
  <c r="G453" i="1"/>
  <c r="H453" i="1"/>
  <c r="I453" i="1"/>
  <c r="J461" i="1"/>
  <c r="I461" i="1"/>
  <c r="G461" i="1"/>
  <c r="H461" i="1"/>
  <c r="J469" i="1"/>
  <c r="I469" i="1"/>
  <c r="G469" i="1"/>
  <c r="H469" i="1"/>
  <c r="J477" i="1"/>
  <c r="I477" i="1"/>
  <c r="G477" i="1"/>
  <c r="H477" i="1"/>
  <c r="I485" i="1"/>
  <c r="J485" i="1"/>
  <c r="G485" i="1"/>
  <c r="H485" i="1"/>
  <c r="I493" i="1"/>
  <c r="G493" i="1"/>
  <c r="J493" i="1"/>
  <c r="H493" i="1"/>
  <c r="J501" i="1"/>
  <c r="I501" i="1"/>
  <c r="G501" i="1"/>
  <c r="H501" i="1"/>
  <c r="G509" i="1"/>
  <c r="H509" i="1"/>
  <c r="J509" i="1"/>
  <c r="I509" i="1"/>
  <c r="J517" i="1"/>
  <c r="I517" i="1"/>
  <c r="G517" i="1"/>
  <c r="H517" i="1"/>
  <c r="J525" i="1"/>
  <c r="I525" i="1"/>
  <c r="G525" i="1"/>
  <c r="H525" i="1"/>
  <c r="J533" i="1"/>
  <c r="I533" i="1"/>
  <c r="G533" i="1"/>
  <c r="H533" i="1"/>
  <c r="J541" i="1"/>
  <c r="I541" i="1"/>
  <c r="G541" i="1"/>
  <c r="H541" i="1"/>
  <c r="I549" i="1"/>
  <c r="G549" i="1"/>
  <c r="J549" i="1"/>
  <c r="H549" i="1"/>
  <c r="I557" i="1"/>
  <c r="J557" i="1"/>
  <c r="G557" i="1"/>
  <c r="H557" i="1"/>
  <c r="H565" i="1"/>
  <c r="G565" i="1"/>
  <c r="I565" i="1"/>
  <c r="J565" i="1"/>
  <c r="J573" i="1"/>
  <c r="I573" i="1"/>
  <c r="H573" i="1"/>
  <c r="G573" i="1"/>
  <c r="I581" i="1"/>
  <c r="G581" i="1"/>
  <c r="J581" i="1"/>
  <c r="H581" i="1"/>
  <c r="J589" i="1"/>
  <c r="I589" i="1"/>
  <c r="H589" i="1"/>
  <c r="G589" i="1"/>
  <c r="I597" i="1"/>
  <c r="G597" i="1"/>
  <c r="J597" i="1"/>
  <c r="H597" i="1"/>
  <c r="I605" i="1"/>
  <c r="J605" i="1"/>
  <c r="G605" i="1"/>
  <c r="H605" i="1"/>
  <c r="J613" i="1"/>
  <c r="I613" i="1"/>
  <c r="G613" i="1"/>
  <c r="H613" i="1"/>
  <c r="J621" i="1"/>
  <c r="I621" i="1"/>
  <c r="G621" i="1"/>
  <c r="H621" i="1"/>
  <c r="J629" i="1"/>
  <c r="I629" i="1"/>
  <c r="G629" i="1"/>
  <c r="H629" i="1"/>
  <c r="G637" i="1"/>
  <c r="H637" i="1"/>
  <c r="J637" i="1"/>
  <c r="I637" i="1"/>
  <c r="J645" i="1"/>
  <c r="I645" i="1"/>
  <c r="G645" i="1"/>
  <c r="H645" i="1"/>
  <c r="J653" i="1"/>
  <c r="I653" i="1"/>
  <c r="G653" i="1"/>
  <c r="H653" i="1"/>
  <c r="J661" i="1"/>
  <c r="I661" i="1"/>
  <c r="G661" i="1"/>
  <c r="H661" i="1"/>
  <c r="J669" i="1"/>
  <c r="I669" i="1"/>
  <c r="G669" i="1"/>
  <c r="H669" i="1"/>
  <c r="J677" i="1"/>
  <c r="I677" i="1"/>
  <c r="G677" i="1"/>
  <c r="H677" i="1"/>
  <c r="J685" i="1"/>
  <c r="I685" i="1"/>
  <c r="G685" i="1"/>
  <c r="H685" i="1"/>
  <c r="J693" i="1"/>
  <c r="I693" i="1"/>
  <c r="G693" i="1"/>
  <c r="H693" i="1"/>
  <c r="I701" i="1"/>
  <c r="J701" i="1"/>
  <c r="G701" i="1"/>
  <c r="H701" i="1"/>
  <c r="J709" i="1"/>
  <c r="I709" i="1"/>
  <c r="H709" i="1"/>
  <c r="G709" i="1"/>
  <c r="J718" i="1"/>
  <c r="I718" i="1"/>
  <c r="H718" i="1"/>
  <c r="G718" i="1"/>
  <c r="J726" i="1"/>
  <c r="I726" i="1"/>
  <c r="H726" i="1"/>
  <c r="G726" i="1"/>
  <c r="J734" i="1"/>
  <c r="I734" i="1"/>
  <c r="H734" i="1"/>
  <c r="G734" i="1"/>
  <c r="J1712" i="2"/>
  <c r="AY1712" i="2" s="1"/>
  <c r="J1713" i="2"/>
  <c r="AY1713" i="2" s="1"/>
  <c r="J1714" i="2"/>
  <c r="AY1714" i="2" s="1"/>
  <c r="J1715" i="2"/>
  <c r="AY1715" i="2" s="1"/>
  <c r="J1716" i="2"/>
  <c r="AY1716" i="2" s="1"/>
  <c r="J1717" i="2"/>
  <c r="AY1717" i="2" s="1"/>
  <c r="J1711" i="2"/>
  <c r="AY1711" i="2" s="1"/>
  <c r="H1712" i="2"/>
  <c r="AX1712" i="2" s="1"/>
  <c r="H1713" i="2"/>
  <c r="AX1713" i="2" s="1"/>
  <c r="H1714" i="2"/>
  <c r="AX1714" i="2" s="1"/>
  <c r="H1715" i="2"/>
  <c r="AX1715" i="2" s="1"/>
  <c r="H1716" i="2"/>
  <c r="AX1716" i="2" s="1"/>
  <c r="AZ1716" i="2" s="1"/>
  <c r="H1717" i="2"/>
  <c r="AX1717" i="2" s="1"/>
  <c r="H1711" i="2"/>
  <c r="AX1711" i="2" s="1"/>
  <c r="AZ1717" i="2" l="1"/>
  <c r="BB1717" i="2" s="1"/>
  <c r="BA1716" i="2"/>
  <c r="BH1716" i="2" s="1"/>
  <c r="BB1716" i="2"/>
  <c r="BC1716" i="2"/>
  <c r="AZ1712" i="2"/>
  <c r="AZ1711" i="2"/>
  <c r="AZ1715" i="2"/>
  <c r="AZ1714" i="2"/>
  <c r="AZ1713" i="2"/>
  <c r="DL735" i="1"/>
  <c r="DL734" i="1"/>
  <c r="DL733" i="1"/>
  <c r="DL732" i="1"/>
  <c r="DL731" i="1"/>
  <c r="DL730" i="1"/>
  <c r="DL729" i="1"/>
  <c r="DL728" i="1"/>
  <c r="DL727" i="1"/>
  <c r="DL726" i="1"/>
  <c r="DL725" i="1"/>
  <c r="DL724" i="1"/>
  <c r="DL723" i="1"/>
  <c r="DL722" i="1"/>
  <c r="DL721" i="1"/>
  <c r="DL720" i="1"/>
  <c r="DL719" i="1"/>
  <c r="DL718" i="1"/>
  <c r="DL717" i="1"/>
  <c r="DL716" i="1"/>
  <c r="DL715" i="1"/>
  <c r="DL714" i="1"/>
  <c r="DL713" i="1"/>
  <c r="DL712" i="1"/>
  <c r="DL710" i="1"/>
  <c r="DL709" i="1"/>
  <c r="DL708" i="1"/>
  <c r="DL707" i="1"/>
  <c r="DL706" i="1"/>
  <c r="DL705" i="1"/>
  <c r="DL704" i="1"/>
  <c r="DL703" i="1"/>
  <c r="DL702" i="1"/>
  <c r="DL701" i="1"/>
  <c r="DL700" i="1"/>
  <c r="DL699" i="1"/>
  <c r="DL698" i="1"/>
  <c r="DL697" i="1"/>
  <c r="DL696" i="1"/>
  <c r="DL695" i="1"/>
  <c r="DL694" i="1"/>
  <c r="DL693" i="1"/>
  <c r="DL692" i="1"/>
  <c r="DL691" i="1"/>
  <c r="DL690" i="1"/>
  <c r="DL689" i="1"/>
  <c r="DL688" i="1"/>
  <c r="DL687" i="1"/>
  <c r="DL686" i="1"/>
  <c r="DL685" i="1"/>
  <c r="DL684" i="1"/>
  <c r="DL683" i="1"/>
  <c r="DL682" i="1"/>
  <c r="DL681" i="1"/>
  <c r="DL680" i="1"/>
  <c r="DL679" i="1"/>
  <c r="DL678" i="1"/>
  <c r="DL677" i="1"/>
  <c r="DL676" i="1"/>
  <c r="DL675" i="1"/>
  <c r="DL674" i="1"/>
  <c r="DL673" i="1"/>
  <c r="DL672" i="1"/>
  <c r="DL671" i="1"/>
  <c r="DL670" i="1"/>
  <c r="DL669" i="1"/>
  <c r="DL668" i="1"/>
  <c r="DL667" i="1"/>
  <c r="DL666" i="1"/>
  <c r="DL665" i="1"/>
  <c r="DL664" i="1"/>
  <c r="DL663" i="1"/>
  <c r="DL662" i="1"/>
  <c r="DL661" i="1"/>
  <c r="DL660" i="1"/>
  <c r="DL659" i="1"/>
  <c r="DL658" i="1"/>
  <c r="DL657" i="1"/>
  <c r="DL656" i="1"/>
  <c r="DL655" i="1"/>
  <c r="DL654" i="1"/>
  <c r="DL653" i="1"/>
  <c r="DL652" i="1"/>
  <c r="DL651" i="1"/>
  <c r="DL650" i="1"/>
  <c r="DL649" i="1"/>
  <c r="DL648" i="1"/>
  <c r="DL647" i="1"/>
  <c r="DL646" i="1"/>
  <c r="DL645" i="1"/>
  <c r="DL644" i="1"/>
  <c r="DL643" i="1"/>
  <c r="DL642" i="1"/>
  <c r="DL641" i="1"/>
  <c r="DL640" i="1"/>
  <c r="DL639" i="1"/>
  <c r="DL638" i="1"/>
  <c r="DL637" i="1"/>
  <c r="DL636" i="1"/>
  <c r="DL635" i="1"/>
  <c r="DL634" i="1"/>
  <c r="DL633" i="1"/>
  <c r="DL632" i="1"/>
  <c r="DL631" i="1"/>
  <c r="DL630" i="1"/>
  <c r="DL629" i="1"/>
  <c r="DL628" i="1"/>
  <c r="DL627" i="1"/>
  <c r="DL626" i="1"/>
  <c r="DL625" i="1"/>
  <c r="DL624" i="1"/>
  <c r="DL623" i="1"/>
  <c r="DL622" i="1"/>
  <c r="DL621" i="1"/>
  <c r="DL620" i="1"/>
  <c r="DL619" i="1"/>
  <c r="DL618" i="1"/>
  <c r="DL617" i="1"/>
  <c r="DL616" i="1"/>
  <c r="DL615" i="1"/>
  <c r="DL614" i="1"/>
  <c r="DL613" i="1"/>
  <c r="DL612" i="1"/>
  <c r="DL611" i="1"/>
  <c r="DL610" i="1"/>
  <c r="DL609" i="1"/>
  <c r="DL608" i="1"/>
  <c r="DL607" i="1"/>
  <c r="DL606" i="1"/>
  <c r="DL605" i="1"/>
  <c r="DL604" i="1"/>
  <c r="DL603" i="1"/>
  <c r="DL602" i="1"/>
  <c r="DL601" i="1"/>
  <c r="DL600" i="1"/>
  <c r="DL599" i="1"/>
  <c r="DL598" i="1"/>
  <c r="DL597" i="1"/>
  <c r="DL596" i="1"/>
  <c r="DL595" i="1"/>
  <c r="DL594" i="1"/>
  <c r="DL593" i="1"/>
  <c r="DL592" i="1"/>
  <c r="DL591" i="1"/>
  <c r="DL590" i="1"/>
  <c r="DL589" i="1"/>
  <c r="DL588" i="1"/>
  <c r="DL587" i="1"/>
  <c r="DL586" i="1"/>
  <c r="DL585" i="1"/>
  <c r="DL584" i="1"/>
  <c r="DL583" i="1"/>
  <c r="DL582" i="1"/>
  <c r="DL581" i="1"/>
  <c r="DL580" i="1"/>
  <c r="DL579" i="1"/>
  <c r="DL578" i="1"/>
  <c r="DL577" i="1"/>
  <c r="DL576" i="1"/>
  <c r="DL575" i="1"/>
  <c r="DL574" i="1"/>
  <c r="DL573" i="1"/>
  <c r="DL572" i="1"/>
  <c r="DL571" i="1"/>
  <c r="DL570" i="1"/>
  <c r="DL569" i="1"/>
  <c r="DL568" i="1"/>
  <c r="DL567" i="1"/>
  <c r="DL566" i="1"/>
  <c r="DL565" i="1"/>
  <c r="DL564" i="1"/>
  <c r="DL563" i="1"/>
  <c r="DL562" i="1"/>
  <c r="DL561" i="1"/>
  <c r="DL560" i="1"/>
  <c r="DL559" i="1"/>
  <c r="DL558" i="1"/>
  <c r="DL557" i="1"/>
  <c r="DL556" i="1"/>
  <c r="DL555" i="1"/>
  <c r="DL554" i="1"/>
  <c r="DL553" i="1"/>
  <c r="DL552" i="1"/>
  <c r="DL551" i="1"/>
  <c r="DL550" i="1"/>
  <c r="DL549" i="1"/>
  <c r="DL548" i="1"/>
  <c r="DL547" i="1"/>
  <c r="DL546" i="1"/>
  <c r="DL545" i="1"/>
  <c r="DL544" i="1"/>
  <c r="DL543" i="1"/>
  <c r="DL542" i="1"/>
  <c r="DL541" i="1"/>
  <c r="DL540" i="1"/>
  <c r="DL539" i="1"/>
  <c r="DL538" i="1"/>
  <c r="DL537" i="1"/>
  <c r="DL536" i="1"/>
  <c r="DL535" i="1"/>
  <c r="DL534" i="1"/>
  <c r="DL533" i="1"/>
  <c r="DL532" i="1"/>
  <c r="DL531" i="1"/>
  <c r="DL530" i="1"/>
  <c r="DL529" i="1"/>
  <c r="DL528" i="1"/>
  <c r="DL527" i="1"/>
  <c r="DL526" i="1"/>
  <c r="DL525" i="1"/>
  <c r="DL524" i="1"/>
  <c r="DL523" i="1"/>
  <c r="DL522" i="1"/>
  <c r="DL521" i="1"/>
  <c r="DL520" i="1"/>
  <c r="DL519" i="1"/>
  <c r="DL518" i="1"/>
  <c r="DL517" i="1"/>
  <c r="DL516" i="1"/>
  <c r="DL515" i="1"/>
  <c r="DL514" i="1"/>
  <c r="DL513" i="1"/>
  <c r="DL512" i="1"/>
  <c r="DL511" i="1"/>
  <c r="DL510" i="1"/>
  <c r="DL509" i="1"/>
  <c r="DL508" i="1"/>
  <c r="DL507" i="1"/>
  <c r="DL506" i="1"/>
  <c r="DL505" i="1"/>
  <c r="DL504" i="1"/>
  <c r="DL503" i="1"/>
  <c r="DL502" i="1"/>
  <c r="DL501" i="1"/>
  <c r="DL500" i="1"/>
  <c r="DL499" i="1"/>
  <c r="DL498" i="1"/>
  <c r="DL497" i="1"/>
  <c r="DL496" i="1"/>
  <c r="DL495" i="1"/>
  <c r="DL494" i="1"/>
  <c r="DL493" i="1"/>
  <c r="DL492" i="1"/>
  <c r="DL491" i="1"/>
  <c r="DL490" i="1"/>
  <c r="DL489" i="1"/>
  <c r="DL488" i="1"/>
  <c r="DL487" i="1"/>
  <c r="DL486" i="1"/>
  <c r="DL485" i="1"/>
  <c r="DL484" i="1"/>
  <c r="DL483" i="1"/>
  <c r="DL482" i="1"/>
  <c r="DL481" i="1"/>
  <c r="DL480" i="1"/>
  <c r="DL479" i="1"/>
  <c r="DL478" i="1"/>
  <c r="DL477" i="1"/>
  <c r="DL476" i="1"/>
  <c r="DL475" i="1"/>
  <c r="DL474" i="1"/>
  <c r="DL473" i="1"/>
  <c r="DL472" i="1"/>
  <c r="DL471" i="1"/>
  <c r="DL470" i="1"/>
  <c r="DL469" i="1"/>
  <c r="DL468" i="1"/>
  <c r="DL467" i="1"/>
  <c r="DL466" i="1"/>
  <c r="DL465" i="1"/>
  <c r="DL464" i="1"/>
  <c r="DL463" i="1"/>
  <c r="DL462" i="1"/>
  <c r="DL461" i="1"/>
  <c r="DL460" i="1"/>
  <c r="DL459" i="1"/>
  <c r="DL458" i="1"/>
  <c r="DL457" i="1"/>
  <c r="DL456" i="1"/>
  <c r="DL455" i="1"/>
  <c r="DL454" i="1"/>
  <c r="DL453" i="1"/>
  <c r="DL452" i="1"/>
  <c r="DL451" i="1"/>
  <c r="DL450" i="1"/>
  <c r="DL449" i="1"/>
  <c r="DL448" i="1"/>
  <c r="DL447" i="1"/>
  <c r="DL446" i="1"/>
  <c r="DL445" i="1"/>
  <c r="DL444" i="1"/>
  <c r="DL443" i="1"/>
  <c r="DL442" i="1"/>
  <c r="DL441" i="1"/>
  <c r="DL440" i="1"/>
  <c r="DL439" i="1"/>
  <c r="DL438" i="1"/>
  <c r="DL437" i="1"/>
  <c r="DL436" i="1"/>
  <c r="DL435" i="1"/>
  <c r="DL434" i="1"/>
  <c r="DL433" i="1"/>
  <c r="DL432" i="1"/>
  <c r="DL431" i="1"/>
  <c r="DL430" i="1"/>
  <c r="DL429" i="1"/>
  <c r="DL428" i="1"/>
  <c r="DL427" i="1"/>
  <c r="DL426" i="1"/>
  <c r="DL425" i="1"/>
  <c r="DL424" i="1"/>
  <c r="DL423" i="1"/>
  <c r="DL422" i="1"/>
  <c r="DL421" i="1"/>
  <c r="DL420" i="1"/>
  <c r="DL419" i="1"/>
  <c r="DL418" i="1"/>
  <c r="DL417" i="1"/>
  <c r="DL416" i="1"/>
  <c r="DL415" i="1"/>
  <c r="DL414" i="1"/>
  <c r="DL413" i="1"/>
  <c r="DL412" i="1"/>
  <c r="DL411" i="1"/>
  <c r="DL410" i="1"/>
  <c r="DL409" i="1"/>
  <c r="DL408" i="1"/>
  <c r="DL407" i="1"/>
  <c r="DL406" i="1"/>
  <c r="DL405" i="1"/>
  <c r="DL404" i="1"/>
  <c r="DL403" i="1"/>
  <c r="DL402" i="1"/>
  <c r="DL401" i="1"/>
  <c r="DL400" i="1"/>
  <c r="DL399" i="1"/>
  <c r="DL398" i="1"/>
  <c r="DL397" i="1"/>
  <c r="DL396" i="1"/>
  <c r="DL395" i="1"/>
  <c r="DL394" i="1"/>
  <c r="DL393" i="1"/>
  <c r="DL392" i="1"/>
  <c r="DL391" i="1"/>
  <c r="DL390" i="1"/>
  <c r="DL389" i="1"/>
  <c r="DL388" i="1"/>
  <c r="DL387" i="1"/>
  <c r="DL386" i="1"/>
  <c r="DL385" i="1"/>
  <c r="DL384" i="1"/>
  <c r="DL383" i="1"/>
  <c r="DL382" i="1"/>
  <c r="DL381" i="1"/>
  <c r="DL380" i="1"/>
  <c r="DL379" i="1"/>
  <c r="DL378" i="1"/>
  <c r="DL377" i="1"/>
  <c r="DL376" i="1"/>
  <c r="DL375" i="1"/>
  <c r="DL374" i="1"/>
  <c r="DL373" i="1"/>
  <c r="DL372" i="1"/>
  <c r="DL371" i="1"/>
  <c r="DL370" i="1"/>
  <c r="DL369" i="1"/>
  <c r="DL368" i="1"/>
  <c r="DL367" i="1"/>
  <c r="DL366" i="1"/>
  <c r="DL365" i="1"/>
  <c r="DL364" i="1"/>
  <c r="DL363" i="1"/>
  <c r="DL362" i="1"/>
  <c r="DL361" i="1"/>
  <c r="DL360" i="1"/>
  <c r="DL359" i="1"/>
  <c r="DL358" i="1"/>
  <c r="DL357" i="1"/>
  <c r="DL356" i="1"/>
  <c r="DL355" i="1"/>
  <c r="DL354" i="1"/>
  <c r="DL353" i="1"/>
  <c r="DL352" i="1"/>
  <c r="DL351" i="1"/>
  <c r="DL350" i="1"/>
  <c r="DL349" i="1"/>
  <c r="DL348" i="1"/>
  <c r="DL347" i="1"/>
  <c r="DL346" i="1"/>
  <c r="DL345" i="1"/>
  <c r="DL344" i="1"/>
  <c r="DL343" i="1"/>
  <c r="DL342" i="1"/>
  <c r="DL341" i="1"/>
  <c r="DL340" i="1"/>
  <c r="DL339" i="1"/>
  <c r="DL338" i="1"/>
  <c r="DL337" i="1"/>
  <c r="DL336" i="1"/>
  <c r="DL335" i="1"/>
  <c r="DL334" i="1"/>
  <c r="DL333" i="1"/>
  <c r="DL332" i="1"/>
  <c r="DL331" i="1"/>
  <c r="DL330" i="1"/>
  <c r="DL329" i="1"/>
  <c r="DL328" i="1"/>
  <c r="DL327" i="1"/>
  <c r="DL326" i="1"/>
  <c r="DL325" i="1"/>
  <c r="DL324" i="1"/>
  <c r="DL323" i="1"/>
  <c r="DL322" i="1"/>
  <c r="DL321" i="1"/>
  <c r="DL320" i="1"/>
  <c r="DL319" i="1"/>
  <c r="DL318" i="1"/>
  <c r="DL317" i="1"/>
  <c r="DL316" i="1"/>
  <c r="DL315" i="1"/>
  <c r="DL314" i="1"/>
  <c r="DL313" i="1"/>
  <c r="DL312" i="1"/>
  <c r="DL311" i="1"/>
  <c r="DL310" i="1"/>
  <c r="DL309" i="1"/>
  <c r="DL308" i="1"/>
  <c r="DL307" i="1"/>
  <c r="DL306" i="1"/>
  <c r="DL305" i="1"/>
  <c r="DL304" i="1"/>
  <c r="DL303" i="1"/>
  <c r="DL302" i="1"/>
  <c r="DL301" i="1"/>
  <c r="DL300" i="1"/>
  <c r="DL299" i="1"/>
  <c r="DL298" i="1"/>
  <c r="DL297" i="1"/>
  <c r="DL296" i="1"/>
  <c r="DL295" i="1"/>
  <c r="DL294" i="1"/>
  <c r="DL293" i="1"/>
  <c r="DL292" i="1"/>
  <c r="DL291" i="1"/>
  <c r="DL290" i="1"/>
  <c r="DL289" i="1"/>
  <c r="DL288" i="1"/>
  <c r="DL287" i="1"/>
  <c r="DL286" i="1"/>
  <c r="DL285" i="1"/>
  <c r="DL284" i="1"/>
  <c r="DL283" i="1"/>
  <c r="DL282" i="1"/>
  <c r="DL281" i="1"/>
  <c r="DL280" i="1"/>
  <c r="DL279" i="1"/>
  <c r="DL278" i="1"/>
  <c r="DL277" i="1"/>
  <c r="DL276" i="1"/>
  <c r="DL275" i="1"/>
  <c r="DL274" i="1"/>
  <c r="DL273" i="1"/>
  <c r="DL272" i="1"/>
  <c r="DL271" i="1"/>
  <c r="DL270" i="1"/>
  <c r="DL269" i="1"/>
  <c r="DL268" i="1"/>
  <c r="DL267" i="1"/>
  <c r="DL266" i="1"/>
  <c r="DL265" i="1"/>
  <c r="DL264" i="1"/>
  <c r="DL263" i="1"/>
  <c r="DL262" i="1"/>
  <c r="DL261" i="1"/>
  <c r="DL260" i="1"/>
  <c r="DL259" i="1"/>
  <c r="DL258" i="1"/>
  <c r="DL257" i="1"/>
  <c r="DL256" i="1"/>
  <c r="DL255" i="1"/>
  <c r="DL254" i="1"/>
  <c r="DL253" i="1"/>
  <c r="DL252" i="1"/>
  <c r="DL251" i="1"/>
  <c r="DL250" i="1"/>
  <c r="DL249" i="1"/>
  <c r="DL248" i="1"/>
  <c r="DL247" i="1"/>
  <c r="DL246" i="1"/>
  <c r="DL245" i="1"/>
  <c r="DL244" i="1"/>
  <c r="DL243" i="1"/>
  <c r="DL242" i="1"/>
  <c r="DL241" i="1"/>
  <c r="DL240" i="1"/>
  <c r="DL239" i="1"/>
  <c r="DL238" i="1"/>
  <c r="DL237" i="1"/>
  <c r="DL236" i="1"/>
  <c r="DL235" i="1"/>
  <c r="DL234" i="1"/>
  <c r="DL233" i="1"/>
  <c r="DL232" i="1"/>
  <c r="DL231" i="1"/>
  <c r="DL230" i="1"/>
  <c r="DL229" i="1"/>
  <c r="DL228" i="1"/>
  <c r="DL227" i="1"/>
  <c r="DL226" i="1"/>
  <c r="DL225" i="1"/>
  <c r="DL224" i="1"/>
  <c r="DL223" i="1"/>
  <c r="DL222" i="1"/>
  <c r="DL221" i="1"/>
  <c r="DL220" i="1"/>
  <c r="DL219" i="1"/>
  <c r="DL218" i="1"/>
  <c r="DL217" i="1"/>
  <c r="DL216" i="1"/>
  <c r="DL215" i="1"/>
  <c r="DL214" i="1"/>
  <c r="DL213" i="1"/>
  <c r="DL212" i="1"/>
  <c r="DL211" i="1"/>
  <c r="DL210" i="1"/>
  <c r="DL209" i="1"/>
  <c r="DL208" i="1"/>
  <c r="DL207" i="1"/>
  <c r="DL206" i="1"/>
  <c r="DL205" i="1"/>
  <c r="DL204" i="1"/>
  <c r="DL203" i="1"/>
  <c r="DL202" i="1"/>
  <c r="DL201" i="1"/>
  <c r="DL200" i="1"/>
  <c r="DL199" i="1"/>
  <c r="DL198" i="1"/>
  <c r="DL197" i="1"/>
  <c r="DL196" i="1"/>
  <c r="DL195" i="1"/>
  <c r="DL194" i="1"/>
  <c r="DL193" i="1"/>
  <c r="DL192" i="1"/>
  <c r="DL191" i="1"/>
  <c r="DL190" i="1"/>
  <c r="DL189" i="1"/>
  <c r="DL188" i="1"/>
  <c r="DL187" i="1"/>
  <c r="DL186" i="1"/>
  <c r="DL185" i="1"/>
  <c r="DL184" i="1"/>
  <c r="DL183" i="1"/>
  <c r="DL182" i="1"/>
  <c r="DL181" i="1"/>
  <c r="DL180" i="1"/>
  <c r="DL179" i="1"/>
  <c r="DL178" i="1"/>
  <c r="DL177" i="1"/>
  <c r="DL176" i="1"/>
  <c r="DL175" i="1"/>
  <c r="DL174" i="1"/>
  <c r="DL173" i="1"/>
  <c r="DL172" i="1"/>
  <c r="DL171" i="1"/>
  <c r="DL170" i="1"/>
  <c r="DL169" i="1"/>
  <c r="DL168" i="1"/>
  <c r="DL167" i="1"/>
  <c r="DL166" i="1"/>
  <c r="DL165" i="1"/>
  <c r="DL164" i="1"/>
  <c r="DL163" i="1"/>
  <c r="DL162" i="1"/>
  <c r="DL161" i="1"/>
  <c r="DL160" i="1"/>
  <c r="DL159" i="1"/>
  <c r="DL158" i="1"/>
  <c r="DL157" i="1"/>
  <c r="DL156" i="1"/>
  <c r="DL155" i="1"/>
  <c r="DL154" i="1"/>
  <c r="DL153" i="1"/>
  <c r="DL152" i="1"/>
  <c r="DL151" i="1"/>
  <c r="DL150" i="1"/>
  <c r="DL149" i="1"/>
  <c r="DL148" i="1"/>
  <c r="DL147" i="1"/>
  <c r="DL146" i="1"/>
  <c r="DL145" i="1"/>
  <c r="DL144" i="1"/>
  <c r="DL143" i="1"/>
  <c r="DL142" i="1"/>
  <c r="DL141" i="1"/>
  <c r="DL140" i="1"/>
  <c r="DL139" i="1"/>
  <c r="DL138" i="1"/>
  <c r="DL137" i="1"/>
  <c r="DL136" i="1"/>
  <c r="DL135" i="1"/>
  <c r="DL134" i="1"/>
  <c r="DL133" i="1"/>
  <c r="DL132" i="1"/>
  <c r="DL131" i="1"/>
  <c r="DL130" i="1"/>
  <c r="DL129" i="1"/>
  <c r="DL128" i="1"/>
  <c r="DL127" i="1"/>
  <c r="DL126" i="1"/>
  <c r="DL125" i="1"/>
  <c r="DL124" i="1"/>
  <c r="DL123" i="1"/>
  <c r="DL122" i="1"/>
  <c r="DL121" i="1"/>
  <c r="DL120" i="1"/>
  <c r="DL119" i="1"/>
  <c r="DL118" i="1"/>
  <c r="DL117" i="1"/>
  <c r="DL116" i="1"/>
  <c r="DL115" i="1"/>
  <c r="DL114" i="1"/>
  <c r="DL113" i="1"/>
  <c r="DL112" i="1"/>
  <c r="DL111" i="1"/>
  <c r="DL110" i="1"/>
  <c r="DL109" i="1"/>
  <c r="DL108" i="1"/>
  <c r="DL107" i="1"/>
  <c r="DL106" i="1"/>
  <c r="DL105" i="1"/>
  <c r="DL104" i="1"/>
  <c r="DL103" i="1"/>
  <c r="DL102" i="1"/>
  <c r="DL101" i="1"/>
  <c r="DL100" i="1"/>
  <c r="DL99" i="1"/>
  <c r="DL98" i="1"/>
  <c r="DL97" i="1"/>
  <c r="DL96" i="1"/>
  <c r="DL95" i="1"/>
  <c r="DL94" i="1"/>
  <c r="DL93" i="1"/>
  <c r="DL92" i="1"/>
  <c r="DL91" i="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8"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 r="J1710" i="2"/>
  <c r="J1682" i="2"/>
  <c r="J1656" i="2"/>
  <c r="J1630" i="2"/>
  <c r="J1598" i="2"/>
  <c r="J1564" i="2"/>
  <c r="J1532" i="2"/>
  <c r="J1486" i="2"/>
  <c r="J1457" i="2"/>
  <c r="J1409" i="2"/>
  <c r="J1385" i="2"/>
  <c r="J1357" i="2"/>
  <c r="J1330" i="2"/>
  <c r="J1298" i="2"/>
  <c r="J1272" i="2"/>
  <c r="J1242" i="2"/>
  <c r="J1216" i="2"/>
  <c r="J1188" i="2"/>
  <c r="J1160" i="2"/>
  <c r="J1128" i="2"/>
  <c r="J1103" i="2"/>
  <c r="J1070" i="2"/>
  <c r="J1033" i="2"/>
  <c r="J1001" i="2"/>
  <c r="J972" i="2"/>
  <c r="J942" i="2"/>
  <c r="J917" i="2"/>
  <c r="J883" i="2"/>
  <c r="J854" i="2"/>
  <c r="J822" i="2"/>
  <c r="J793" i="2"/>
  <c r="J764" i="2"/>
  <c r="J733" i="2"/>
  <c r="J702" i="2"/>
  <c r="J674" i="2"/>
  <c r="J645" i="2"/>
  <c r="J616" i="2"/>
  <c r="J589" i="2"/>
  <c r="J557" i="2"/>
  <c r="J526" i="2"/>
  <c r="J502" i="2"/>
  <c r="J459" i="2"/>
  <c r="J432" i="2"/>
  <c r="J377" i="2"/>
  <c r="J345" i="2"/>
  <c r="J317" i="2"/>
  <c r="J287" i="2"/>
  <c r="J256" i="2"/>
  <c r="J149" i="2"/>
  <c r="J116" i="2"/>
  <c r="J86" i="2"/>
  <c r="J58" i="2"/>
  <c r="J31" i="2"/>
  <c r="I31" i="2"/>
  <c r="BA1717" i="2" l="1"/>
  <c r="BH1717" i="2" s="1"/>
  <c r="K1717" i="2" s="1"/>
  <c r="BC1717" i="2"/>
  <c r="BI1716" i="2"/>
  <c r="K1716" i="2"/>
  <c r="BB1713" i="2"/>
  <c r="BA1713" i="2"/>
  <c r="BH1713" i="2" s="1"/>
  <c r="BC1713" i="2"/>
  <c r="BC1711" i="2"/>
  <c r="BA1711" i="2"/>
  <c r="BB1711" i="2"/>
  <c r="BC1712" i="2"/>
  <c r="BA1712" i="2"/>
  <c r="BH1712" i="2" s="1"/>
  <c r="BB1712" i="2"/>
  <c r="BA1714" i="2"/>
  <c r="BH1714" i="2" s="1"/>
  <c r="BB1714" i="2"/>
  <c r="BC1714" i="2"/>
  <c r="M1714" i="2" s="1"/>
  <c r="BC1715" i="2"/>
  <c r="M1715" i="2" s="1"/>
  <c r="BA1715" i="2"/>
  <c r="BH1715" i="2" s="1"/>
  <c r="BB1715" i="2"/>
  <c r="F1716" i="2"/>
  <c r="M1716" i="2"/>
  <c r="L1716" i="2"/>
  <c r="M1717" i="2"/>
  <c r="L1717" i="2"/>
  <c r="F1717" i="2"/>
  <c r="BI1717" i="2" l="1"/>
  <c r="K1714" i="2"/>
  <c r="BI1714" i="2"/>
  <c r="K1713" i="2"/>
  <c r="BI1713" i="2"/>
  <c r="K1712" i="2"/>
  <c r="BI1712" i="2"/>
  <c r="K1715" i="2"/>
  <c r="BI1715" i="2"/>
  <c r="B55" i="4"/>
  <c r="C55" i="4"/>
  <c r="BH1711" i="2"/>
  <c r="D55" i="4"/>
  <c r="F1711" i="2"/>
  <c r="F1715" i="2"/>
  <c r="F1712" i="2"/>
  <c r="F1714" i="2"/>
  <c r="F1713" i="2"/>
  <c r="L1715" i="2"/>
  <c r="L1714" i="2"/>
  <c r="J37" i="2"/>
  <c r="AY37" i="2" s="1"/>
  <c r="J90" i="2"/>
  <c r="AY90" i="2" s="1"/>
  <c r="J170" i="2"/>
  <c r="AY170" i="2" s="1"/>
  <c r="J202" i="2"/>
  <c r="AY202" i="2" s="1"/>
  <c r="J242" i="2"/>
  <c r="AY242" i="2" s="1"/>
  <c r="J295" i="2"/>
  <c r="AY295" i="2" s="1"/>
  <c r="J397" i="2"/>
  <c r="AY397" i="2" s="1"/>
  <c r="J436" i="2"/>
  <c r="AY436" i="2" s="1"/>
  <c r="J463" i="2"/>
  <c r="AY463" i="2" s="1"/>
  <c r="J495" i="2"/>
  <c r="AY495" i="2" s="1"/>
  <c r="J558" i="2"/>
  <c r="AY558" i="2" s="1"/>
  <c r="J590" i="2"/>
  <c r="AY590" i="2" s="1"/>
  <c r="J620" i="2"/>
  <c r="AY620" i="2" s="1"/>
  <c r="J678" i="2"/>
  <c r="AY678" i="2" s="1"/>
  <c r="J686" i="2"/>
  <c r="AY686" i="2" s="1"/>
  <c r="J735" i="2"/>
  <c r="AY735" i="2" s="1"/>
  <c r="J743" i="2"/>
  <c r="AY743" i="2" s="1"/>
  <c r="J751" i="2"/>
  <c r="AY751" i="2" s="1"/>
  <c r="J766" i="2"/>
  <c r="AY766" i="2" s="1"/>
  <c r="J774" i="2"/>
  <c r="AY774" i="2" s="1"/>
  <c r="J800" i="2"/>
  <c r="AY800" i="2" s="1"/>
  <c r="J808" i="2"/>
  <c r="AY808" i="2" s="1"/>
  <c r="J856" i="2"/>
  <c r="AY856" i="2" s="1"/>
  <c r="J884" i="2"/>
  <c r="AY884" i="2" s="1"/>
  <c r="J892" i="2"/>
  <c r="AY892" i="2" s="1"/>
  <c r="J920" i="2"/>
  <c r="AY920" i="2" s="1"/>
  <c r="J949" i="2"/>
  <c r="AY949" i="2" s="1"/>
  <c r="J957" i="2"/>
  <c r="AY957" i="2" s="1"/>
  <c r="J1004" i="2"/>
  <c r="AY1004" i="2" s="1"/>
  <c r="J1107" i="2"/>
  <c r="AY1107" i="2" s="1"/>
  <c r="J1133" i="2"/>
  <c r="AY1133" i="2" s="1"/>
  <c r="J1141" i="2"/>
  <c r="AY1141" i="2" s="1"/>
  <c r="J1168" i="2"/>
  <c r="AY1168" i="2" s="1"/>
  <c r="J1176" i="2"/>
  <c r="AY1176" i="2" s="1"/>
  <c r="J1191" i="2"/>
  <c r="AY1191" i="2" s="1"/>
  <c r="J1199" i="2"/>
  <c r="AY1199" i="2" s="1"/>
  <c r="J1222" i="2"/>
  <c r="AY1222" i="2" s="1"/>
  <c r="J1250" i="2"/>
  <c r="AY1250" i="2" s="1"/>
  <c r="J1279" i="2"/>
  <c r="AY1279" i="2" s="1"/>
  <c r="J1301" i="2"/>
  <c r="AY1301" i="2" s="1"/>
  <c r="J1337" i="2"/>
  <c r="AY1337" i="2" s="1"/>
  <c r="J1345" i="2"/>
  <c r="AY1345" i="2" s="1"/>
  <c r="J1364" i="2"/>
  <c r="AY1364" i="2" s="1"/>
  <c r="J1411" i="2"/>
  <c r="AY1411" i="2" s="1"/>
  <c r="J1419" i="2"/>
  <c r="AY1419" i="2" s="1"/>
  <c r="J1427" i="2"/>
  <c r="AY1427" i="2" s="1"/>
  <c r="J1435" i="2"/>
  <c r="AY1435" i="2" s="1"/>
  <c r="J1443" i="2"/>
  <c r="AY1443" i="2" s="1"/>
  <c r="J1458" i="2"/>
  <c r="AY1458" i="2" s="1"/>
  <c r="J1466" i="2"/>
  <c r="AY1466" i="2" s="1"/>
  <c r="J1492" i="2"/>
  <c r="AY1492" i="2" s="1"/>
  <c r="J1500" i="2"/>
  <c r="AY1500" i="2" s="1"/>
  <c r="J1508" i="2"/>
  <c r="AY1508" i="2" s="1"/>
  <c r="J1516" i="2"/>
  <c r="AY1516" i="2" s="1"/>
  <c r="J1524" i="2"/>
  <c r="AY1524" i="2" s="1"/>
  <c r="J1568" i="2"/>
  <c r="AY1568" i="2" s="1"/>
  <c r="J1576" i="2"/>
  <c r="AY1576" i="2" s="1"/>
  <c r="J1584" i="2"/>
  <c r="AY1584" i="2" s="1"/>
  <c r="J1599" i="2"/>
  <c r="AY1599" i="2" s="1"/>
  <c r="J1631" i="2"/>
  <c r="AY1631" i="2" s="1"/>
  <c r="J1683" i="2"/>
  <c r="AY1683" i="2" s="1"/>
  <c r="J1691" i="2"/>
  <c r="AY1691" i="2" s="1"/>
  <c r="J1699" i="2"/>
  <c r="AY1699" i="2" s="1"/>
  <c r="J38" i="2"/>
  <c r="AY38" i="2" s="1"/>
  <c r="J46" i="2"/>
  <c r="AY46" i="2" s="1"/>
  <c r="J61" i="2"/>
  <c r="AY61" i="2" s="1"/>
  <c r="J69" i="2"/>
  <c r="AY69" i="2" s="1"/>
  <c r="J117" i="2"/>
  <c r="AY117" i="2" s="1"/>
  <c r="J125" i="2"/>
  <c r="AY125" i="2" s="1"/>
  <c r="J155" i="2"/>
  <c r="AY155" i="2" s="1"/>
  <c r="J163" i="2"/>
  <c r="AY163" i="2" s="1"/>
  <c r="J171" i="2"/>
  <c r="AY171" i="2" s="1"/>
  <c r="J179" i="2"/>
  <c r="AY179" i="2" s="1"/>
  <c r="J187" i="2"/>
  <c r="AY187" i="2" s="1"/>
  <c r="J195" i="2"/>
  <c r="AY195" i="2" s="1"/>
  <c r="J203" i="2"/>
  <c r="AY203" i="2" s="1"/>
  <c r="J211" i="2"/>
  <c r="AY211" i="2" s="1"/>
  <c r="J219" i="2"/>
  <c r="AY219" i="2" s="1"/>
  <c r="J227" i="2"/>
  <c r="AY227" i="2" s="1"/>
  <c r="J235" i="2"/>
  <c r="AY235" i="2" s="1"/>
  <c r="J243" i="2"/>
  <c r="AY243" i="2" s="1"/>
  <c r="J258" i="2"/>
  <c r="AY258" i="2" s="1"/>
  <c r="J288" i="2"/>
  <c r="AY288" i="2" s="1"/>
  <c r="J296" i="2"/>
  <c r="AY296" i="2" s="1"/>
  <c r="J324" i="2"/>
  <c r="AY324" i="2" s="1"/>
  <c r="J382" i="2"/>
  <c r="AY382" i="2" s="1"/>
  <c r="J390" i="2"/>
  <c r="AY390" i="2" s="1"/>
  <c r="J398" i="2"/>
  <c r="AY398" i="2" s="1"/>
  <c r="J406" i="2"/>
  <c r="AY406" i="2" s="1"/>
  <c r="J414" i="2"/>
  <c r="AY414" i="2" s="1"/>
  <c r="J422" i="2"/>
  <c r="AY422" i="2" s="1"/>
  <c r="J437" i="2"/>
  <c r="AY437" i="2" s="1"/>
  <c r="J445" i="2"/>
  <c r="AY445" i="2" s="1"/>
  <c r="J464" i="2"/>
  <c r="AY464" i="2" s="1"/>
  <c r="J472" i="2"/>
  <c r="AY472" i="2" s="1"/>
  <c r="J480" i="2"/>
  <c r="AY480" i="2" s="1"/>
  <c r="J488" i="2"/>
  <c r="AY488" i="2" s="1"/>
  <c r="J503" i="2"/>
  <c r="AY503" i="2" s="1"/>
  <c r="J559" i="2"/>
  <c r="AY559" i="2" s="1"/>
  <c r="J591" i="2"/>
  <c r="AY591" i="2" s="1"/>
  <c r="J646" i="2"/>
  <c r="AY646" i="2" s="1"/>
  <c r="J679" i="2"/>
  <c r="AY679" i="2" s="1"/>
  <c r="J687" i="2"/>
  <c r="AY687" i="2" s="1"/>
  <c r="J736" i="2"/>
  <c r="AY736" i="2" s="1"/>
  <c r="J744" i="2"/>
  <c r="AY744" i="2" s="1"/>
  <c r="J752" i="2"/>
  <c r="AY752" i="2" s="1"/>
  <c r="J767" i="2"/>
  <c r="AY767" i="2" s="1"/>
  <c r="J775" i="2"/>
  <c r="AY775" i="2" s="1"/>
  <c r="J801" i="2"/>
  <c r="AY801" i="2" s="1"/>
  <c r="J809" i="2"/>
  <c r="AY809" i="2" s="1"/>
  <c r="J857" i="2"/>
  <c r="AY857" i="2" s="1"/>
  <c r="J885" i="2"/>
  <c r="AY885" i="2" s="1"/>
  <c r="J893" i="2"/>
  <c r="AY893" i="2" s="1"/>
  <c r="J921" i="2"/>
  <c r="AY921" i="2" s="1"/>
  <c r="J950" i="2"/>
  <c r="AY950" i="2" s="1"/>
  <c r="J958" i="2"/>
  <c r="AY958" i="2" s="1"/>
  <c r="J973" i="2"/>
  <c r="AY973" i="2" s="1"/>
  <c r="J1005" i="2"/>
  <c r="AY1005" i="2" s="1"/>
  <c r="J1074" i="2"/>
  <c r="AY1074" i="2" s="1"/>
  <c r="J1082" i="2"/>
  <c r="AY1082" i="2" s="1"/>
  <c r="J1108" i="2"/>
  <c r="AY1108" i="2" s="1"/>
  <c r="J1134" i="2"/>
  <c r="AY1134" i="2" s="1"/>
  <c r="J1161" i="2"/>
  <c r="AY1161" i="2" s="1"/>
  <c r="J1169" i="2"/>
  <c r="AY1169" i="2" s="1"/>
  <c r="J1177" i="2"/>
  <c r="AY1177" i="2" s="1"/>
  <c r="J1192" i="2"/>
  <c r="AY1192" i="2" s="1"/>
  <c r="J1200" i="2"/>
  <c r="AY1200" i="2" s="1"/>
  <c r="J1243" i="2"/>
  <c r="AY1243" i="2" s="1"/>
  <c r="J1251" i="2"/>
  <c r="AY1251" i="2" s="1"/>
  <c r="J1280" i="2"/>
  <c r="AY1280" i="2" s="1"/>
  <c r="J1302" i="2"/>
  <c r="AY1302" i="2" s="1"/>
  <c r="J1338" i="2"/>
  <c r="AY1338" i="2" s="1"/>
  <c r="J1346" i="2"/>
  <c r="AY1346" i="2" s="1"/>
  <c r="J1365" i="2"/>
  <c r="AY1365" i="2" s="1"/>
  <c r="J1412" i="2"/>
  <c r="AY1412" i="2" s="1"/>
  <c r="J1420" i="2"/>
  <c r="AY1420" i="2" s="1"/>
  <c r="J1428" i="2"/>
  <c r="AY1428" i="2" s="1"/>
  <c r="J1436" i="2"/>
  <c r="AY1436" i="2" s="1"/>
  <c r="J1444" i="2"/>
  <c r="AY1444" i="2" s="1"/>
  <c r="J1459" i="2"/>
  <c r="AY1459" i="2" s="1"/>
  <c r="J1467" i="2"/>
  <c r="AY1467" i="2" s="1"/>
  <c r="J1493" i="2"/>
  <c r="AY1493" i="2" s="1"/>
  <c r="J1501" i="2"/>
  <c r="AY1501" i="2" s="1"/>
  <c r="J1509" i="2"/>
  <c r="AY1509" i="2" s="1"/>
  <c r="J1517" i="2"/>
  <c r="AY1517" i="2" s="1"/>
  <c r="J1525" i="2"/>
  <c r="AY1525" i="2" s="1"/>
  <c r="J1569" i="2"/>
  <c r="AY1569" i="2" s="1"/>
  <c r="J1577" i="2"/>
  <c r="AY1577" i="2" s="1"/>
  <c r="J1585" i="2"/>
  <c r="AY1585" i="2" s="1"/>
  <c r="J1600" i="2"/>
  <c r="AY1600" i="2" s="1"/>
  <c r="J1632" i="2"/>
  <c r="AY1632" i="2" s="1"/>
  <c r="J1684" i="2"/>
  <c r="AY1684" i="2" s="1"/>
  <c r="J1692" i="2"/>
  <c r="AY1692" i="2" s="1"/>
  <c r="J39" i="2"/>
  <c r="AY39" i="2" s="1"/>
  <c r="J47" i="2"/>
  <c r="AY47" i="2" s="1"/>
  <c r="J62" i="2"/>
  <c r="AY62" i="2" s="1"/>
  <c r="J70" i="2"/>
  <c r="AY70" i="2" s="1"/>
  <c r="J118" i="2"/>
  <c r="AY118" i="2" s="1"/>
  <c r="J126" i="2"/>
  <c r="AY126" i="2" s="1"/>
  <c r="J156" i="2"/>
  <c r="AY156" i="2" s="1"/>
  <c r="J164" i="2"/>
  <c r="AY164" i="2" s="1"/>
  <c r="J172" i="2"/>
  <c r="AY172" i="2" s="1"/>
  <c r="J180" i="2"/>
  <c r="AY180" i="2" s="1"/>
  <c r="J188" i="2"/>
  <c r="AY188" i="2" s="1"/>
  <c r="J196" i="2"/>
  <c r="AY196" i="2" s="1"/>
  <c r="J204" i="2"/>
  <c r="AY204" i="2" s="1"/>
  <c r="J212" i="2"/>
  <c r="AY212" i="2" s="1"/>
  <c r="J220" i="2"/>
  <c r="AY220" i="2" s="1"/>
  <c r="J228" i="2"/>
  <c r="AY228" i="2" s="1"/>
  <c r="J236" i="2"/>
  <c r="AY236" i="2" s="1"/>
  <c r="J244" i="2"/>
  <c r="AY244" i="2" s="1"/>
  <c r="J259" i="2"/>
  <c r="AY259" i="2" s="1"/>
  <c r="J289" i="2"/>
  <c r="AY289" i="2" s="1"/>
  <c r="J297" i="2"/>
  <c r="AY297" i="2" s="1"/>
  <c r="J325" i="2"/>
  <c r="AY325" i="2" s="1"/>
  <c r="J383" i="2"/>
  <c r="AY383" i="2" s="1"/>
  <c r="J391" i="2"/>
  <c r="AY391" i="2" s="1"/>
  <c r="J399" i="2"/>
  <c r="AY399" i="2" s="1"/>
  <c r="J407" i="2"/>
  <c r="AY407" i="2" s="1"/>
  <c r="J415" i="2"/>
  <c r="AY415" i="2" s="1"/>
  <c r="J423" i="2"/>
  <c r="AY423" i="2" s="1"/>
  <c r="J438" i="2"/>
  <c r="AY438" i="2" s="1"/>
  <c r="J446" i="2"/>
  <c r="AY446" i="2" s="1"/>
  <c r="J465" i="2"/>
  <c r="AY465" i="2" s="1"/>
  <c r="J473" i="2"/>
  <c r="AY473" i="2" s="1"/>
  <c r="J481" i="2"/>
  <c r="AY481" i="2" s="1"/>
  <c r="J489" i="2"/>
  <c r="AY489" i="2" s="1"/>
  <c r="J504" i="2"/>
  <c r="AY504" i="2" s="1"/>
  <c r="J560" i="2"/>
  <c r="AY560" i="2" s="1"/>
  <c r="J592" i="2"/>
  <c r="AY592" i="2" s="1"/>
  <c r="J647" i="2"/>
  <c r="AY647" i="2" s="1"/>
  <c r="J680" i="2"/>
  <c r="AY680" i="2" s="1"/>
  <c r="J703" i="2"/>
  <c r="AY703" i="2" s="1"/>
  <c r="J737" i="2"/>
  <c r="AY737" i="2" s="1"/>
  <c r="J745" i="2"/>
  <c r="AY745" i="2" s="1"/>
  <c r="J753" i="2"/>
  <c r="AY753" i="2" s="1"/>
  <c r="J768" i="2"/>
  <c r="AY768" i="2" s="1"/>
  <c r="J794" i="2"/>
  <c r="AY794" i="2" s="1"/>
  <c r="J802" i="2"/>
  <c r="AY802" i="2" s="1"/>
  <c r="J810" i="2"/>
  <c r="AY810" i="2" s="1"/>
  <c r="J858" i="2"/>
  <c r="AY858" i="2" s="1"/>
  <c r="J886" i="2"/>
  <c r="AY886" i="2" s="1"/>
  <c r="J894" i="2"/>
  <c r="AY894" i="2" s="1"/>
  <c r="J943" i="2"/>
  <c r="AY943" i="2" s="1"/>
  <c r="J951" i="2"/>
  <c r="AY951" i="2" s="1"/>
  <c r="J959" i="2"/>
  <c r="AY959" i="2" s="1"/>
  <c r="J974" i="2"/>
  <c r="AY974" i="2" s="1"/>
  <c r="J1006" i="2"/>
  <c r="AY1006" i="2" s="1"/>
  <c r="J1075" i="2"/>
  <c r="AY1075" i="2" s="1"/>
  <c r="J1083" i="2"/>
  <c r="AY1083" i="2" s="1"/>
  <c r="J1109" i="2"/>
  <c r="AY1109" i="2" s="1"/>
  <c r="J1135" i="2"/>
  <c r="AY1135" i="2" s="1"/>
  <c r="J1162" i="2"/>
  <c r="AY1162" i="2" s="1"/>
  <c r="J1170" i="2"/>
  <c r="AY1170" i="2" s="1"/>
  <c r="J1178" i="2"/>
  <c r="AY1178" i="2" s="1"/>
  <c r="J1193" i="2"/>
  <c r="AY1193" i="2" s="1"/>
  <c r="J1201" i="2"/>
  <c r="AY1201" i="2" s="1"/>
  <c r="J1244" i="2"/>
  <c r="AY1244" i="2" s="1"/>
  <c r="J1273" i="2"/>
  <c r="AY1273" i="2" s="1"/>
  <c r="J1281" i="2"/>
  <c r="AY1281" i="2" s="1"/>
  <c r="J1331" i="2"/>
  <c r="AY1331" i="2" s="1"/>
  <c r="J1339" i="2"/>
  <c r="AY1339" i="2" s="1"/>
  <c r="J1358" i="2"/>
  <c r="AY1358" i="2" s="1"/>
  <c r="J1386" i="2"/>
  <c r="AY1386" i="2" s="1"/>
  <c r="J1413" i="2"/>
  <c r="AY1413" i="2" s="1"/>
  <c r="J1421" i="2"/>
  <c r="AY1421" i="2" s="1"/>
  <c r="J1429" i="2"/>
  <c r="AY1429" i="2" s="1"/>
  <c r="J1437" i="2"/>
  <c r="AY1437" i="2" s="1"/>
  <c r="J1445" i="2"/>
  <c r="AY1445" i="2" s="1"/>
  <c r="J1460" i="2"/>
  <c r="AY1460" i="2" s="1"/>
  <c r="J1468" i="2"/>
  <c r="AY1468" i="2" s="1"/>
  <c r="J1494" i="2"/>
  <c r="AY1494" i="2" s="1"/>
  <c r="J1502" i="2"/>
  <c r="AY1502" i="2" s="1"/>
  <c r="J1510" i="2"/>
  <c r="AY1510" i="2" s="1"/>
  <c r="J1518" i="2"/>
  <c r="AY1518" i="2" s="1"/>
  <c r="J1533" i="2"/>
  <c r="AY1533" i="2" s="1"/>
  <c r="J1570" i="2"/>
  <c r="AY1570" i="2" s="1"/>
  <c r="J1578" i="2"/>
  <c r="AY1578" i="2" s="1"/>
  <c r="J1586" i="2"/>
  <c r="AY1586" i="2" s="1"/>
  <c r="J1601" i="2"/>
  <c r="AY1601" i="2" s="1"/>
  <c r="J1633" i="2"/>
  <c r="AY1633" i="2" s="1"/>
  <c r="J1685" i="2"/>
  <c r="AY1685" i="2" s="1"/>
  <c r="J1693" i="2"/>
  <c r="AY1693" i="2" s="1"/>
  <c r="J60" i="2"/>
  <c r="AY60" i="2" s="1"/>
  <c r="J154" i="2"/>
  <c r="AY154" i="2" s="1"/>
  <c r="J186" i="2"/>
  <c r="AY186" i="2" s="1"/>
  <c r="J218" i="2"/>
  <c r="AY218" i="2" s="1"/>
  <c r="J257" i="2"/>
  <c r="AY257" i="2" s="1"/>
  <c r="J381" i="2"/>
  <c r="AY381" i="2" s="1"/>
  <c r="J413" i="2"/>
  <c r="AY413" i="2" s="1"/>
  <c r="J471" i="2"/>
  <c r="AY471" i="2" s="1"/>
  <c r="J1081" i="2"/>
  <c r="AY1081" i="2" s="1"/>
  <c r="J48" i="2"/>
  <c r="AY48" i="2" s="1"/>
  <c r="J1388" i="2"/>
  <c r="AY1388" i="2" s="1"/>
  <c r="J1431" i="2"/>
  <c r="AY1431" i="2" s="1"/>
  <c r="J1488" i="2"/>
  <c r="AY1488" i="2" s="1"/>
  <c r="J1512" i="2"/>
  <c r="AY1512" i="2" s="1"/>
  <c r="J1572" i="2"/>
  <c r="AY1572" i="2" s="1"/>
  <c r="J1603" i="2"/>
  <c r="AY1603" i="2" s="1"/>
  <c r="J1687" i="2"/>
  <c r="AY1687" i="2" s="1"/>
  <c r="J34" i="2"/>
  <c r="AY34" i="2" s="1"/>
  <c r="J42" i="2"/>
  <c r="AY42" i="2" s="1"/>
  <c r="J50" i="2"/>
  <c r="AY50" i="2" s="1"/>
  <c r="J65" i="2"/>
  <c r="AY65" i="2" s="1"/>
  <c r="J87" i="2"/>
  <c r="AY87" i="2" s="1"/>
  <c r="J121" i="2"/>
  <c r="AY121" i="2" s="1"/>
  <c r="J151" i="2"/>
  <c r="AY151" i="2" s="1"/>
  <c r="J159" i="2"/>
  <c r="AY159" i="2" s="1"/>
  <c r="J167" i="2"/>
  <c r="AY167" i="2" s="1"/>
  <c r="J175" i="2"/>
  <c r="AY175" i="2" s="1"/>
  <c r="J183" i="2"/>
  <c r="AY183" i="2" s="1"/>
  <c r="J191" i="2"/>
  <c r="AY191" i="2" s="1"/>
  <c r="J199" i="2"/>
  <c r="AY199" i="2" s="1"/>
  <c r="J207" i="2"/>
  <c r="AY207" i="2" s="1"/>
  <c r="J215" i="2"/>
  <c r="AY215" i="2" s="1"/>
  <c r="J223" i="2"/>
  <c r="AY223" i="2" s="1"/>
  <c r="J231" i="2"/>
  <c r="AY231" i="2" s="1"/>
  <c r="J239" i="2"/>
  <c r="AY239" i="2" s="1"/>
  <c r="J247" i="2"/>
  <c r="AY247" i="2" s="1"/>
  <c r="J262" i="2"/>
  <c r="AY262" i="2" s="1"/>
  <c r="J292" i="2"/>
  <c r="AY292" i="2" s="1"/>
  <c r="J320" i="2"/>
  <c r="AY320" i="2" s="1"/>
  <c r="J378" i="2"/>
  <c r="AY378" i="2" s="1"/>
  <c r="J386" i="2"/>
  <c r="AY386" i="2" s="1"/>
  <c r="J394" i="2"/>
  <c r="AY394" i="2" s="1"/>
  <c r="J402" i="2"/>
  <c r="AY402" i="2" s="1"/>
  <c r="J410" i="2"/>
  <c r="AY410" i="2" s="1"/>
  <c r="J418" i="2"/>
  <c r="AY418" i="2" s="1"/>
  <c r="J433" i="2"/>
  <c r="AY433" i="2" s="1"/>
  <c r="J441" i="2"/>
  <c r="AY441" i="2" s="1"/>
  <c r="J460" i="2"/>
  <c r="AY460" i="2" s="1"/>
  <c r="J468" i="2"/>
  <c r="AY468" i="2" s="1"/>
  <c r="J476" i="2"/>
  <c r="AY476" i="2" s="1"/>
  <c r="J484" i="2"/>
  <c r="AY484" i="2" s="1"/>
  <c r="J492" i="2"/>
  <c r="AY492" i="2" s="1"/>
  <c r="J529" i="2"/>
  <c r="AY529" i="2" s="1"/>
  <c r="J563" i="2"/>
  <c r="AY563" i="2" s="1"/>
  <c r="J617" i="2"/>
  <c r="AY617" i="2" s="1"/>
  <c r="J675" i="2"/>
  <c r="AY675" i="2" s="1"/>
  <c r="J683" i="2"/>
  <c r="AY683" i="2" s="1"/>
  <c r="J706" i="2"/>
  <c r="AY706" i="2" s="1"/>
  <c r="J740" i="2"/>
  <c r="AY740" i="2" s="1"/>
  <c r="J748" i="2"/>
  <c r="AY748" i="2" s="1"/>
  <c r="J756" i="2"/>
  <c r="AY756" i="2" s="1"/>
  <c r="J771" i="2"/>
  <c r="AY771" i="2" s="1"/>
  <c r="J797" i="2"/>
  <c r="AY797" i="2" s="1"/>
  <c r="J805" i="2"/>
  <c r="AY805" i="2" s="1"/>
  <c r="J825" i="2"/>
  <c r="AY825" i="2" s="1"/>
  <c r="J861" i="2"/>
  <c r="AY861" i="2" s="1"/>
  <c r="J889" i="2"/>
  <c r="AY889" i="2" s="1"/>
  <c r="J897" i="2"/>
  <c r="AY897" i="2" s="1"/>
  <c r="J946" i="2"/>
  <c r="AY946" i="2" s="1"/>
  <c r="J954" i="2"/>
  <c r="AY954" i="2" s="1"/>
  <c r="J962" i="2"/>
  <c r="AY962" i="2" s="1"/>
  <c r="J977" i="2"/>
  <c r="AY977" i="2" s="1"/>
  <c r="J1036" i="2"/>
  <c r="AY1036" i="2" s="1"/>
  <c r="J1078" i="2"/>
  <c r="AY1078" i="2" s="1"/>
  <c r="J1104" i="2"/>
  <c r="AY1104" i="2" s="1"/>
  <c r="J1130" i="2"/>
  <c r="AY1130" i="2" s="1"/>
  <c r="J1138" i="2"/>
  <c r="AY1138" i="2" s="1"/>
  <c r="J1165" i="2"/>
  <c r="AY1165" i="2" s="1"/>
  <c r="J1173" i="2"/>
  <c r="AY1173" i="2" s="1"/>
  <c r="J1181" i="2"/>
  <c r="AY1181" i="2" s="1"/>
  <c r="J1196" i="2"/>
  <c r="AY1196" i="2" s="1"/>
  <c r="J1219" i="2"/>
  <c r="AY1219" i="2" s="1"/>
  <c r="J1247" i="2"/>
  <c r="AY1247" i="2" s="1"/>
  <c r="J1276" i="2"/>
  <c r="AY1276" i="2" s="1"/>
  <c r="J1284" i="2"/>
  <c r="AY1284" i="2" s="1"/>
  <c r="J1334" i="2"/>
  <c r="AY1334" i="2" s="1"/>
  <c r="J1342" i="2"/>
  <c r="AY1342" i="2" s="1"/>
  <c r="J1361" i="2"/>
  <c r="AY1361" i="2" s="1"/>
  <c r="J1389" i="2"/>
  <c r="AY1389" i="2" s="1"/>
  <c r="J1416" i="2"/>
  <c r="AY1416" i="2" s="1"/>
  <c r="J1424" i="2"/>
  <c r="AY1424" i="2" s="1"/>
  <c r="J1432" i="2"/>
  <c r="AY1432" i="2" s="1"/>
  <c r="J1440" i="2"/>
  <c r="AY1440" i="2" s="1"/>
  <c r="J1448" i="2"/>
  <c r="AY1448" i="2" s="1"/>
  <c r="J1463" i="2"/>
  <c r="AY1463" i="2" s="1"/>
  <c r="J1489" i="2"/>
  <c r="AY1489" i="2" s="1"/>
  <c r="J1497" i="2"/>
  <c r="AY1497" i="2" s="1"/>
  <c r="J1505" i="2"/>
  <c r="AY1505" i="2" s="1"/>
  <c r="J1513" i="2"/>
  <c r="AY1513" i="2" s="1"/>
  <c r="J1521" i="2"/>
  <c r="AY1521" i="2" s="1"/>
  <c r="J1565" i="2"/>
  <c r="AY1565" i="2" s="1"/>
  <c r="J1573" i="2"/>
  <c r="AY1573" i="2" s="1"/>
  <c r="J1581" i="2"/>
  <c r="AY1581" i="2" s="1"/>
  <c r="J1589" i="2"/>
  <c r="AY1589" i="2" s="1"/>
  <c r="J1604" i="2"/>
  <c r="AY1604" i="2" s="1"/>
  <c r="J1659" i="2"/>
  <c r="AY1659" i="2" s="1"/>
  <c r="J1688" i="2"/>
  <c r="AY1688" i="2" s="1"/>
  <c r="J1696" i="2"/>
  <c r="AY1696" i="2" s="1"/>
  <c r="J45" i="2"/>
  <c r="AY45" i="2" s="1"/>
  <c r="J124" i="2"/>
  <c r="AY124" i="2" s="1"/>
  <c r="J178" i="2"/>
  <c r="AY178" i="2" s="1"/>
  <c r="J210" i="2"/>
  <c r="AY210" i="2" s="1"/>
  <c r="J234" i="2"/>
  <c r="AY234" i="2" s="1"/>
  <c r="J323" i="2"/>
  <c r="AY323" i="2" s="1"/>
  <c r="J405" i="2"/>
  <c r="AY405" i="2" s="1"/>
  <c r="J444" i="2"/>
  <c r="AY444" i="2" s="1"/>
  <c r="J487" i="2"/>
  <c r="AY487" i="2" s="1"/>
  <c r="J965" i="2"/>
  <c r="AY965" i="2" s="1"/>
  <c r="J40" i="2"/>
  <c r="AY40" i="2" s="1"/>
  <c r="J71" i="2"/>
  <c r="AY71" i="2" s="1"/>
  <c r="J127" i="2"/>
  <c r="AY127" i="2" s="1"/>
  <c r="J165" i="2"/>
  <c r="AY165" i="2" s="1"/>
  <c r="J181" i="2"/>
  <c r="AY181" i="2" s="1"/>
  <c r="J197" i="2"/>
  <c r="AY197" i="2" s="1"/>
  <c r="J213" i="2"/>
  <c r="AY213" i="2" s="1"/>
  <c r="J229" i="2"/>
  <c r="AY229" i="2" s="1"/>
  <c r="J245" i="2"/>
  <c r="AY245" i="2" s="1"/>
  <c r="J290" i="2"/>
  <c r="AY290" i="2" s="1"/>
  <c r="J346" i="2"/>
  <c r="AY346" i="2" s="1"/>
  <c r="J392" i="2"/>
  <c r="AY392" i="2" s="1"/>
  <c r="J408" i="2"/>
  <c r="AY408" i="2" s="1"/>
  <c r="J424" i="2"/>
  <c r="AY424" i="2" s="1"/>
  <c r="J447" i="2"/>
  <c r="AY447" i="2" s="1"/>
  <c r="J474" i="2"/>
  <c r="AY474" i="2" s="1"/>
  <c r="J490" i="2"/>
  <c r="AY490" i="2" s="1"/>
  <c r="J561" i="2"/>
  <c r="AY561" i="2" s="1"/>
  <c r="J648" i="2"/>
  <c r="AY648" i="2" s="1"/>
  <c r="J704" i="2"/>
  <c r="AY704" i="2" s="1"/>
  <c r="J746" i="2"/>
  <c r="AY746" i="2" s="1"/>
  <c r="J769" i="2"/>
  <c r="AY769" i="2" s="1"/>
  <c r="J803" i="2"/>
  <c r="AY803" i="2" s="1"/>
  <c r="J859" i="2"/>
  <c r="AY859" i="2" s="1"/>
  <c r="J895" i="2"/>
  <c r="AY895" i="2" s="1"/>
  <c r="J952" i="2"/>
  <c r="AY952" i="2" s="1"/>
  <c r="J975" i="2"/>
  <c r="AY975" i="2" s="1"/>
  <c r="J1034" i="2"/>
  <c r="AY1034" i="2" s="1"/>
  <c r="J1084" i="2"/>
  <c r="AY1084" i="2" s="1"/>
  <c r="J1136" i="2"/>
  <c r="AY1136" i="2" s="1"/>
  <c r="J1179" i="2"/>
  <c r="AY1179" i="2" s="1"/>
  <c r="J1217" i="2"/>
  <c r="AY1217" i="2" s="1"/>
  <c r="J1274" i="2"/>
  <c r="AY1274" i="2" s="1"/>
  <c r="J1332" i="2"/>
  <c r="AY1332" i="2" s="1"/>
  <c r="J1359" i="2"/>
  <c r="AY1359" i="2" s="1"/>
  <c r="J1414" i="2"/>
  <c r="AY1414" i="2" s="1"/>
  <c r="J1430" i="2"/>
  <c r="AY1430" i="2" s="1"/>
  <c r="J1446" i="2"/>
  <c r="AY1446" i="2" s="1"/>
  <c r="J1487" i="2"/>
  <c r="AY1487" i="2" s="1"/>
  <c r="J1694" i="2"/>
  <c r="AY1694" i="2" s="1"/>
  <c r="J41" i="2"/>
  <c r="AY41" i="2" s="1"/>
  <c r="J64" i="2"/>
  <c r="AY64" i="2" s="1"/>
  <c r="J120" i="2"/>
  <c r="AY120" i="2" s="1"/>
  <c r="J158" i="2"/>
  <c r="AY158" i="2" s="1"/>
  <c r="J174" i="2"/>
  <c r="AY174" i="2" s="1"/>
  <c r="J190" i="2"/>
  <c r="AY190" i="2" s="1"/>
  <c r="J214" i="2"/>
  <c r="AY214" i="2" s="1"/>
  <c r="J230" i="2"/>
  <c r="AY230" i="2" s="1"/>
  <c r="J246" i="2"/>
  <c r="AY246" i="2" s="1"/>
  <c r="J291" i="2"/>
  <c r="AY291" i="2" s="1"/>
  <c r="J347" i="2"/>
  <c r="AY347" i="2" s="1"/>
  <c r="J401" i="2"/>
  <c r="AY401" i="2" s="1"/>
  <c r="J417" i="2"/>
  <c r="AY417" i="2" s="1"/>
  <c r="J440" i="2"/>
  <c r="AY440" i="2" s="1"/>
  <c r="J467" i="2"/>
  <c r="AY467" i="2" s="1"/>
  <c r="J491" i="2"/>
  <c r="AY491" i="2" s="1"/>
  <c r="J562" i="2"/>
  <c r="AY562" i="2" s="1"/>
  <c r="J649" i="2"/>
  <c r="AY649" i="2" s="1"/>
  <c r="J739" i="2"/>
  <c r="AY739" i="2" s="1"/>
  <c r="J755" i="2"/>
  <c r="AY755" i="2" s="1"/>
  <c r="J796" i="2"/>
  <c r="AY796" i="2" s="1"/>
  <c r="J824" i="2"/>
  <c r="AY824" i="2" s="1"/>
  <c r="J888" i="2"/>
  <c r="AY888" i="2" s="1"/>
  <c r="J945" i="2"/>
  <c r="AY945" i="2" s="1"/>
  <c r="J976" i="2"/>
  <c r="AY976" i="2" s="1"/>
  <c r="J1077" i="2"/>
  <c r="AY1077" i="2" s="1"/>
  <c r="J1129" i="2"/>
  <c r="AY1129" i="2" s="1"/>
  <c r="J1164" i="2"/>
  <c r="AY1164" i="2" s="1"/>
  <c r="J1180" i="2"/>
  <c r="AY1180" i="2" s="1"/>
  <c r="J1218" i="2"/>
  <c r="AY1218" i="2" s="1"/>
  <c r="J1275" i="2"/>
  <c r="AY1275" i="2" s="1"/>
  <c r="J1333" i="2"/>
  <c r="AY1333" i="2" s="1"/>
  <c r="J1360" i="2"/>
  <c r="AY1360" i="2" s="1"/>
  <c r="J1423" i="2"/>
  <c r="AY1423" i="2" s="1"/>
  <c r="J1447" i="2"/>
  <c r="AY1447" i="2" s="1"/>
  <c r="J1496" i="2"/>
  <c r="AY1496" i="2" s="1"/>
  <c r="J1520" i="2"/>
  <c r="AY1520" i="2" s="1"/>
  <c r="J1588" i="2"/>
  <c r="AY1588" i="2" s="1"/>
  <c r="J1695" i="2"/>
  <c r="AY1695" i="2" s="1"/>
  <c r="J35" i="2"/>
  <c r="AY35" i="2" s="1"/>
  <c r="J43" i="2"/>
  <c r="AY43" i="2" s="1"/>
  <c r="J51" i="2"/>
  <c r="AY51" i="2" s="1"/>
  <c r="J66" i="2"/>
  <c r="AY66" i="2" s="1"/>
  <c r="J88" i="2"/>
  <c r="AY88" i="2" s="1"/>
  <c r="J122" i="2"/>
  <c r="AY122" i="2" s="1"/>
  <c r="J152" i="2"/>
  <c r="AY152" i="2" s="1"/>
  <c r="J160" i="2"/>
  <c r="AY160" i="2" s="1"/>
  <c r="J168" i="2"/>
  <c r="AY168" i="2" s="1"/>
  <c r="J176" i="2"/>
  <c r="AY176" i="2" s="1"/>
  <c r="J184" i="2"/>
  <c r="AY184" i="2" s="1"/>
  <c r="J192" i="2"/>
  <c r="AY192" i="2" s="1"/>
  <c r="J200" i="2"/>
  <c r="AY200" i="2" s="1"/>
  <c r="J208" i="2"/>
  <c r="AY208" i="2" s="1"/>
  <c r="J216" i="2"/>
  <c r="AY216" i="2" s="1"/>
  <c r="J224" i="2"/>
  <c r="AY224" i="2" s="1"/>
  <c r="J232" i="2"/>
  <c r="AY232" i="2" s="1"/>
  <c r="J240" i="2"/>
  <c r="AY240" i="2" s="1"/>
  <c r="J248" i="2"/>
  <c r="AY248" i="2" s="1"/>
  <c r="J263" i="2"/>
  <c r="AY263" i="2" s="1"/>
  <c r="J293" i="2"/>
  <c r="AY293" i="2" s="1"/>
  <c r="J321" i="2"/>
  <c r="AY321" i="2" s="1"/>
  <c r="J379" i="2"/>
  <c r="AY379" i="2" s="1"/>
  <c r="J387" i="2"/>
  <c r="AY387" i="2" s="1"/>
  <c r="J395" i="2"/>
  <c r="AY395" i="2" s="1"/>
  <c r="J403" i="2"/>
  <c r="AY403" i="2" s="1"/>
  <c r="J411" i="2"/>
  <c r="AY411" i="2" s="1"/>
  <c r="J419" i="2"/>
  <c r="AY419" i="2" s="1"/>
  <c r="J434" i="2"/>
  <c r="AY434" i="2" s="1"/>
  <c r="J442" i="2"/>
  <c r="AY442" i="2" s="1"/>
  <c r="J461" i="2"/>
  <c r="AY461" i="2" s="1"/>
  <c r="J469" i="2"/>
  <c r="AY469" i="2" s="1"/>
  <c r="J477" i="2"/>
  <c r="AY477" i="2" s="1"/>
  <c r="J485" i="2"/>
  <c r="AY485" i="2" s="1"/>
  <c r="J493" i="2"/>
  <c r="AY493" i="2" s="1"/>
  <c r="J530" i="2"/>
  <c r="AY530" i="2" s="1"/>
  <c r="J564" i="2"/>
  <c r="AY564" i="2" s="1"/>
  <c r="J618" i="2"/>
  <c r="AY618" i="2" s="1"/>
  <c r="J676" i="2"/>
  <c r="AY676" i="2" s="1"/>
  <c r="J684" i="2"/>
  <c r="AY684" i="2" s="1"/>
  <c r="J707" i="2"/>
  <c r="AY707" i="2" s="1"/>
  <c r="J741" i="2"/>
  <c r="AY741" i="2" s="1"/>
  <c r="J749" i="2"/>
  <c r="AY749" i="2" s="1"/>
  <c r="J757" i="2"/>
  <c r="AY757" i="2" s="1"/>
  <c r="J772" i="2"/>
  <c r="AY772" i="2" s="1"/>
  <c r="J798" i="2"/>
  <c r="AY798" i="2" s="1"/>
  <c r="J806" i="2"/>
  <c r="AY806" i="2" s="1"/>
  <c r="J826" i="2"/>
  <c r="AY826" i="2" s="1"/>
  <c r="J862" i="2"/>
  <c r="AY862" i="2" s="1"/>
  <c r="J890" i="2"/>
  <c r="AY890" i="2" s="1"/>
  <c r="J918" i="2"/>
  <c r="AY918" i="2" s="1"/>
  <c r="J947" i="2"/>
  <c r="AY947" i="2" s="1"/>
  <c r="J955" i="2"/>
  <c r="AY955" i="2" s="1"/>
  <c r="J963" i="2"/>
  <c r="AY963" i="2" s="1"/>
  <c r="J1002" i="2"/>
  <c r="AY1002" i="2" s="1"/>
  <c r="J1071" i="2"/>
  <c r="AY1071" i="2" s="1"/>
  <c r="J1079" i="2"/>
  <c r="AY1079" i="2" s="1"/>
  <c r="J1105" i="2"/>
  <c r="AY1105" i="2" s="1"/>
  <c r="J1131" i="2"/>
  <c r="AY1131" i="2" s="1"/>
  <c r="J1139" i="2"/>
  <c r="AY1139" i="2" s="1"/>
  <c r="J1166" i="2"/>
  <c r="AY1166" i="2" s="1"/>
  <c r="J1174" i="2"/>
  <c r="AY1174" i="2" s="1"/>
  <c r="J1189" i="2"/>
  <c r="AY1189" i="2" s="1"/>
  <c r="J1197" i="2"/>
  <c r="AY1197" i="2" s="1"/>
  <c r="J1220" i="2"/>
  <c r="AY1220" i="2" s="1"/>
  <c r="J1248" i="2"/>
  <c r="AY1248" i="2" s="1"/>
  <c r="J1277" i="2"/>
  <c r="AY1277" i="2" s="1"/>
  <c r="J1299" i="2"/>
  <c r="AY1299" i="2" s="1"/>
  <c r="J1335" i="2"/>
  <c r="AY1335" i="2" s="1"/>
  <c r="J1343" i="2"/>
  <c r="AY1343" i="2" s="1"/>
  <c r="J1362" i="2"/>
  <c r="AY1362" i="2" s="1"/>
  <c r="J1390" i="2"/>
  <c r="AY1390" i="2" s="1"/>
  <c r="J1417" i="2"/>
  <c r="AY1417" i="2" s="1"/>
  <c r="J1425" i="2"/>
  <c r="AY1425" i="2" s="1"/>
  <c r="J1433" i="2"/>
  <c r="AY1433" i="2" s="1"/>
  <c r="J1441" i="2"/>
  <c r="AY1441" i="2" s="1"/>
  <c r="J1449" i="2"/>
  <c r="AY1449" i="2" s="1"/>
  <c r="J1464" i="2"/>
  <c r="AY1464" i="2" s="1"/>
  <c r="J1490" i="2"/>
  <c r="AY1490" i="2" s="1"/>
  <c r="J1498" i="2"/>
  <c r="AY1498" i="2" s="1"/>
  <c r="J1506" i="2"/>
  <c r="AY1506" i="2" s="1"/>
  <c r="J1514" i="2"/>
  <c r="AY1514" i="2" s="1"/>
  <c r="J1522" i="2"/>
  <c r="AY1522" i="2" s="1"/>
  <c r="J1566" i="2"/>
  <c r="AY1566" i="2" s="1"/>
  <c r="J1574" i="2"/>
  <c r="AY1574" i="2" s="1"/>
  <c r="J1582" i="2"/>
  <c r="AY1582" i="2" s="1"/>
  <c r="J1590" i="2"/>
  <c r="AY1590" i="2" s="1"/>
  <c r="J1605" i="2"/>
  <c r="AY1605" i="2" s="1"/>
  <c r="J1660" i="2"/>
  <c r="AY1660" i="2" s="1"/>
  <c r="J1689" i="2"/>
  <c r="AY1689" i="2" s="1"/>
  <c r="J1697" i="2"/>
  <c r="AY1697" i="2" s="1"/>
  <c r="J68" i="2"/>
  <c r="AY68" i="2" s="1"/>
  <c r="J162" i="2"/>
  <c r="AY162" i="2" s="1"/>
  <c r="J194" i="2"/>
  <c r="AY194" i="2" s="1"/>
  <c r="J226" i="2"/>
  <c r="AY226" i="2" s="1"/>
  <c r="J265" i="2"/>
  <c r="AY265" i="2" s="1"/>
  <c r="J389" i="2"/>
  <c r="AY389" i="2" s="1"/>
  <c r="J421" i="2"/>
  <c r="AY421" i="2" s="1"/>
  <c r="J479" i="2"/>
  <c r="AY479" i="2" s="1"/>
  <c r="J1073" i="2"/>
  <c r="AY1073" i="2" s="1"/>
  <c r="J32" i="2"/>
  <c r="AY32" i="2" s="1"/>
  <c r="J63" i="2"/>
  <c r="AY63" i="2" s="1"/>
  <c r="J119" i="2"/>
  <c r="AY119" i="2" s="1"/>
  <c r="J157" i="2"/>
  <c r="AY157" i="2" s="1"/>
  <c r="J173" i="2"/>
  <c r="AY173" i="2" s="1"/>
  <c r="J189" i="2"/>
  <c r="AY189" i="2" s="1"/>
  <c r="J205" i="2"/>
  <c r="AY205" i="2" s="1"/>
  <c r="J221" i="2"/>
  <c r="AY221" i="2" s="1"/>
  <c r="J237" i="2"/>
  <c r="AY237" i="2" s="1"/>
  <c r="J260" i="2"/>
  <c r="AY260" i="2" s="1"/>
  <c r="J318" i="2"/>
  <c r="AY318" i="2" s="1"/>
  <c r="J384" i="2"/>
  <c r="AY384" i="2" s="1"/>
  <c r="J400" i="2"/>
  <c r="AY400" i="2" s="1"/>
  <c r="J416" i="2"/>
  <c r="AY416" i="2" s="1"/>
  <c r="J439" i="2"/>
  <c r="AY439" i="2" s="1"/>
  <c r="J466" i="2"/>
  <c r="AY466" i="2" s="1"/>
  <c r="J482" i="2"/>
  <c r="AY482" i="2" s="1"/>
  <c r="J527" i="2"/>
  <c r="AY527" i="2" s="1"/>
  <c r="J593" i="2"/>
  <c r="AY593" i="2" s="1"/>
  <c r="J681" i="2"/>
  <c r="AY681" i="2" s="1"/>
  <c r="J738" i="2"/>
  <c r="AY738" i="2" s="1"/>
  <c r="J754" i="2"/>
  <c r="AY754" i="2" s="1"/>
  <c r="J795" i="2"/>
  <c r="AY795" i="2" s="1"/>
  <c r="J823" i="2"/>
  <c r="AY823" i="2" s="1"/>
  <c r="J887" i="2"/>
  <c r="AY887" i="2" s="1"/>
  <c r="J944" i="2"/>
  <c r="AY944" i="2" s="1"/>
  <c r="J960" i="2"/>
  <c r="AY960" i="2" s="1"/>
  <c r="J1076" i="2"/>
  <c r="AY1076" i="2" s="1"/>
  <c r="J1110" i="2"/>
  <c r="AY1110" i="2" s="1"/>
  <c r="J1163" i="2"/>
  <c r="AY1163" i="2" s="1"/>
  <c r="J1171" i="2"/>
  <c r="AY1171" i="2" s="1"/>
  <c r="J1194" i="2"/>
  <c r="AY1194" i="2" s="1"/>
  <c r="J1245" i="2"/>
  <c r="AY1245" i="2" s="1"/>
  <c r="J1282" i="2"/>
  <c r="AY1282" i="2" s="1"/>
  <c r="J1340" i="2"/>
  <c r="AY1340" i="2" s="1"/>
  <c r="J1387" i="2"/>
  <c r="AY1387" i="2" s="1"/>
  <c r="J1422" i="2"/>
  <c r="AY1422" i="2" s="1"/>
  <c r="J1438" i="2"/>
  <c r="AY1438" i="2" s="1"/>
  <c r="J1461" i="2"/>
  <c r="AY1461" i="2" s="1"/>
  <c r="J1495" i="2"/>
  <c r="AY1495" i="2" s="1"/>
  <c r="J1503" i="2"/>
  <c r="AY1503" i="2" s="1"/>
  <c r="J1511" i="2"/>
  <c r="AY1511" i="2" s="1"/>
  <c r="J1519" i="2"/>
  <c r="AY1519" i="2" s="1"/>
  <c r="J1534" i="2"/>
  <c r="AY1534" i="2" s="1"/>
  <c r="J1571" i="2"/>
  <c r="AY1571" i="2" s="1"/>
  <c r="J1579" i="2"/>
  <c r="AY1579" i="2" s="1"/>
  <c r="J1587" i="2"/>
  <c r="AY1587" i="2" s="1"/>
  <c r="J1602" i="2"/>
  <c r="AY1602" i="2" s="1"/>
  <c r="J1657" i="2"/>
  <c r="AY1657" i="2" s="1"/>
  <c r="J1686" i="2"/>
  <c r="AY1686" i="2" s="1"/>
  <c r="J33" i="2"/>
  <c r="AY33" i="2" s="1"/>
  <c r="J49" i="2"/>
  <c r="AY49" i="2" s="1"/>
  <c r="J72" i="2"/>
  <c r="AY72" i="2" s="1"/>
  <c r="J150" i="2"/>
  <c r="AY150" i="2" s="1"/>
  <c r="J166" i="2"/>
  <c r="AY166" i="2" s="1"/>
  <c r="J182" i="2"/>
  <c r="AY182" i="2" s="1"/>
  <c r="J198" i="2"/>
  <c r="AY198" i="2" s="1"/>
  <c r="J206" i="2"/>
  <c r="AY206" i="2" s="1"/>
  <c r="J222" i="2"/>
  <c r="AY222" i="2" s="1"/>
  <c r="J238" i="2"/>
  <c r="AY238" i="2" s="1"/>
  <c r="J261" i="2"/>
  <c r="AY261" i="2" s="1"/>
  <c r="J319" i="2"/>
  <c r="AY319" i="2" s="1"/>
  <c r="J385" i="2"/>
  <c r="AY385" i="2" s="1"/>
  <c r="J393" i="2"/>
  <c r="AY393" i="2" s="1"/>
  <c r="J409" i="2"/>
  <c r="AY409" i="2" s="1"/>
  <c r="J425" i="2"/>
  <c r="AY425" i="2" s="1"/>
  <c r="J448" i="2"/>
  <c r="AY448" i="2" s="1"/>
  <c r="J475" i="2"/>
  <c r="AY475" i="2" s="1"/>
  <c r="J483" i="2"/>
  <c r="AY483" i="2" s="1"/>
  <c r="J528" i="2"/>
  <c r="AY528" i="2" s="1"/>
  <c r="J594" i="2"/>
  <c r="AY594" i="2" s="1"/>
  <c r="J682" i="2"/>
  <c r="AY682" i="2" s="1"/>
  <c r="J705" i="2"/>
  <c r="AY705" i="2" s="1"/>
  <c r="J747" i="2"/>
  <c r="AY747" i="2" s="1"/>
  <c r="J770" i="2"/>
  <c r="AY770" i="2" s="1"/>
  <c r="J804" i="2"/>
  <c r="AY804" i="2" s="1"/>
  <c r="J860" i="2"/>
  <c r="AY860" i="2" s="1"/>
  <c r="J896" i="2"/>
  <c r="AY896" i="2" s="1"/>
  <c r="J953" i="2"/>
  <c r="AY953" i="2" s="1"/>
  <c r="J961" i="2"/>
  <c r="AY961" i="2" s="1"/>
  <c r="J1035" i="2"/>
  <c r="AY1035" i="2" s="1"/>
  <c r="J1085" i="2"/>
  <c r="AY1085" i="2" s="1"/>
  <c r="J1137" i="2"/>
  <c r="AY1137" i="2" s="1"/>
  <c r="J1172" i="2"/>
  <c r="AY1172" i="2" s="1"/>
  <c r="J1195" i="2"/>
  <c r="AY1195" i="2" s="1"/>
  <c r="J1246" i="2"/>
  <c r="AY1246" i="2" s="1"/>
  <c r="J1283" i="2"/>
  <c r="AY1283" i="2" s="1"/>
  <c r="J1341" i="2"/>
  <c r="AY1341" i="2" s="1"/>
  <c r="J1415" i="2"/>
  <c r="AY1415" i="2" s="1"/>
  <c r="J1439" i="2"/>
  <c r="AY1439" i="2" s="1"/>
  <c r="J1462" i="2"/>
  <c r="AY1462" i="2" s="1"/>
  <c r="J1504" i="2"/>
  <c r="AY1504" i="2" s="1"/>
  <c r="J1535" i="2"/>
  <c r="AY1535" i="2" s="1"/>
  <c r="J1580" i="2"/>
  <c r="AY1580" i="2" s="1"/>
  <c r="J1658" i="2"/>
  <c r="AY1658" i="2" s="1"/>
  <c r="J36" i="2"/>
  <c r="AY36" i="2" s="1"/>
  <c r="J44" i="2"/>
  <c r="AY44" i="2" s="1"/>
  <c r="J59" i="2"/>
  <c r="AY59" i="2" s="1"/>
  <c r="J67" i="2"/>
  <c r="AY67" i="2" s="1"/>
  <c r="J89" i="2"/>
  <c r="AY89" i="2" s="1"/>
  <c r="J123" i="2"/>
  <c r="AY123" i="2" s="1"/>
  <c r="J153" i="2"/>
  <c r="AY153" i="2" s="1"/>
  <c r="J161" i="2"/>
  <c r="AY161" i="2" s="1"/>
  <c r="J169" i="2"/>
  <c r="AY169" i="2" s="1"/>
  <c r="J177" i="2"/>
  <c r="AY177" i="2" s="1"/>
  <c r="J185" i="2"/>
  <c r="AY185" i="2" s="1"/>
  <c r="J193" i="2"/>
  <c r="AY193" i="2" s="1"/>
  <c r="J201" i="2"/>
  <c r="AY201" i="2" s="1"/>
  <c r="J209" i="2"/>
  <c r="AY209" i="2" s="1"/>
  <c r="J217" i="2"/>
  <c r="AY217" i="2" s="1"/>
  <c r="J225" i="2"/>
  <c r="AY225" i="2" s="1"/>
  <c r="J233" i="2"/>
  <c r="AY233" i="2" s="1"/>
  <c r="J241" i="2"/>
  <c r="AY241" i="2" s="1"/>
  <c r="J249" i="2"/>
  <c r="AY249" i="2" s="1"/>
  <c r="J264" i="2"/>
  <c r="AY264" i="2" s="1"/>
  <c r="J294" i="2"/>
  <c r="AY294" i="2" s="1"/>
  <c r="J322" i="2"/>
  <c r="AY322" i="2" s="1"/>
  <c r="J380" i="2"/>
  <c r="AY380" i="2" s="1"/>
  <c r="J388" i="2"/>
  <c r="AY388" i="2" s="1"/>
  <c r="J396" i="2"/>
  <c r="AY396" i="2" s="1"/>
  <c r="J404" i="2"/>
  <c r="AY404" i="2" s="1"/>
  <c r="J412" i="2"/>
  <c r="AY412" i="2" s="1"/>
  <c r="J420" i="2"/>
  <c r="AY420" i="2" s="1"/>
  <c r="J435" i="2"/>
  <c r="AY435" i="2" s="1"/>
  <c r="J443" i="2"/>
  <c r="AY443" i="2" s="1"/>
  <c r="J462" i="2"/>
  <c r="AY462" i="2" s="1"/>
  <c r="J470" i="2"/>
  <c r="AY470" i="2" s="1"/>
  <c r="J478" i="2"/>
  <c r="AY478" i="2" s="1"/>
  <c r="J486" i="2"/>
  <c r="AY486" i="2" s="1"/>
  <c r="J494" i="2"/>
  <c r="AY494" i="2" s="1"/>
  <c r="J531" i="2"/>
  <c r="AY531" i="2" s="1"/>
  <c r="J565" i="2"/>
  <c r="AY565" i="2" s="1"/>
  <c r="J619" i="2"/>
  <c r="AY619" i="2" s="1"/>
  <c r="J677" i="2"/>
  <c r="AY677" i="2" s="1"/>
  <c r="J685" i="2"/>
  <c r="AY685" i="2" s="1"/>
  <c r="J734" i="2"/>
  <c r="AY734" i="2" s="1"/>
  <c r="J742" i="2"/>
  <c r="AY742" i="2" s="1"/>
  <c r="J750" i="2"/>
  <c r="AY750" i="2" s="1"/>
  <c r="J765" i="2"/>
  <c r="AY765" i="2" s="1"/>
  <c r="J773" i="2"/>
  <c r="AY773" i="2" s="1"/>
  <c r="J799" i="2"/>
  <c r="AY799" i="2" s="1"/>
  <c r="J807" i="2"/>
  <c r="AY807" i="2" s="1"/>
  <c r="J855" i="2"/>
  <c r="AY855" i="2" s="1"/>
  <c r="J863" i="2"/>
  <c r="AY863" i="2" s="1"/>
  <c r="J891" i="2"/>
  <c r="AY891" i="2" s="1"/>
  <c r="J919" i="2"/>
  <c r="AY919" i="2" s="1"/>
  <c r="J948" i="2"/>
  <c r="AY948" i="2" s="1"/>
  <c r="J956" i="2"/>
  <c r="AY956" i="2" s="1"/>
  <c r="J964" i="2"/>
  <c r="AY964" i="2" s="1"/>
  <c r="J1003" i="2"/>
  <c r="AY1003" i="2" s="1"/>
  <c r="J1072" i="2"/>
  <c r="AY1072" i="2" s="1"/>
  <c r="J1080" i="2"/>
  <c r="AY1080" i="2" s="1"/>
  <c r="J1106" i="2"/>
  <c r="AY1106" i="2" s="1"/>
  <c r="J1132" i="2"/>
  <c r="AY1132" i="2" s="1"/>
  <c r="J1140" i="2"/>
  <c r="AY1140" i="2" s="1"/>
  <c r="J1167" i="2"/>
  <c r="AY1167" i="2" s="1"/>
  <c r="J1175" i="2"/>
  <c r="AY1175" i="2" s="1"/>
  <c r="J1190" i="2"/>
  <c r="AY1190" i="2" s="1"/>
  <c r="J1198" i="2"/>
  <c r="AY1198" i="2" s="1"/>
  <c r="J1221" i="2"/>
  <c r="AY1221" i="2" s="1"/>
  <c r="J1249" i="2"/>
  <c r="AY1249" i="2" s="1"/>
  <c r="J1278" i="2"/>
  <c r="AY1278" i="2" s="1"/>
  <c r="J1300" i="2"/>
  <c r="AY1300" i="2" s="1"/>
  <c r="J1336" i="2"/>
  <c r="AY1336" i="2" s="1"/>
  <c r="J1344" i="2"/>
  <c r="AY1344" i="2" s="1"/>
  <c r="J1363" i="2"/>
  <c r="AY1363" i="2" s="1"/>
  <c r="J1410" i="2"/>
  <c r="AY1410" i="2" s="1"/>
  <c r="J1418" i="2"/>
  <c r="AY1418" i="2" s="1"/>
  <c r="J1426" i="2"/>
  <c r="AY1426" i="2" s="1"/>
  <c r="J1434" i="2"/>
  <c r="AY1434" i="2" s="1"/>
  <c r="J1442" i="2"/>
  <c r="AY1442" i="2" s="1"/>
  <c r="J1450" i="2"/>
  <c r="AY1450" i="2" s="1"/>
  <c r="J1465" i="2"/>
  <c r="AY1465" i="2" s="1"/>
  <c r="J1491" i="2"/>
  <c r="AY1491" i="2" s="1"/>
  <c r="J1499" i="2"/>
  <c r="AY1499" i="2" s="1"/>
  <c r="J1507" i="2"/>
  <c r="AY1507" i="2" s="1"/>
  <c r="J1515" i="2"/>
  <c r="AY1515" i="2" s="1"/>
  <c r="J1523" i="2"/>
  <c r="AY1523" i="2" s="1"/>
  <c r="J1567" i="2"/>
  <c r="AY1567" i="2" s="1"/>
  <c r="J1575" i="2"/>
  <c r="AY1575" i="2" s="1"/>
  <c r="J1583" i="2"/>
  <c r="AY1583" i="2" s="1"/>
  <c r="J1591" i="2"/>
  <c r="AY1591" i="2" s="1"/>
  <c r="J1606" i="2"/>
  <c r="AY1606" i="2" s="1"/>
  <c r="J1661" i="2"/>
  <c r="AY1661" i="2" s="1"/>
  <c r="J1690" i="2"/>
  <c r="AY1690" i="2" s="1"/>
  <c r="J1698" i="2"/>
  <c r="AY1698" i="2" s="1"/>
  <c r="K1711" i="2" l="1"/>
  <c r="BI1711" i="2"/>
  <c r="M1713" i="2"/>
  <c r="L1713" i="2"/>
  <c r="M1712" i="2"/>
  <c r="L1712" i="2"/>
  <c r="L1711" i="2"/>
  <c r="M1711" i="2"/>
  <c r="H55" i="4" l="1"/>
  <c r="C2" i="1"/>
  <c r="F733" i="1" l="1"/>
  <c r="D734" i="1"/>
  <c r="F714" i="1"/>
  <c r="F715" i="1"/>
  <c r="C716" i="1"/>
  <c r="C717" i="1"/>
  <c r="F718" i="1"/>
  <c r="C719" i="1"/>
  <c r="C720" i="1"/>
  <c r="C722" i="1"/>
  <c r="C725" i="1"/>
  <c r="E726" i="1"/>
  <c r="D728" i="1"/>
  <c r="C707" i="1"/>
  <c r="C708" i="1"/>
  <c r="H1660" i="2"/>
  <c r="AX1660" i="2" s="1"/>
  <c r="AZ1660" i="2" s="1"/>
  <c r="H1632" i="2"/>
  <c r="AX1632" i="2" s="1"/>
  <c r="AZ1632" i="2" s="1"/>
  <c r="E705" i="1"/>
  <c r="C697" i="1"/>
  <c r="C698" i="1"/>
  <c r="E699" i="1"/>
  <c r="H1604" i="2"/>
  <c r="AX1604" i="2" s="1"/>
  <c r="AZ1604" i="2" s="1"/>
  <c r="H1605" i="2"/>
  <c r="AX1605" i="2" s="1"/>
  <c r="AZ1605" i="2" s="1"/>
  <c r="D702" i="1"/>
  <c r="F669" i="1"/>
  <c r="H1568" i="2"/>
  <c r="AX1568" i="2" s="1"/>
  <c r="AZ1568" i="2" s="1"/>
  <c r="H1569" i="2"/>
  <c r="AX1569" i="2" s="1"/>
  <c r="AZ1569" i="2" s="1"/>
  <c r="H1571" i="2"/>
  <c r="AX1571" i="2" s="1"/>
  <c r="AZ1571" i="2" s="1"/>
  <c r="H1573" i="2"/>
  <c r="AX1573" i="2" s="1"/>
  <c r="AZ1573" i="2" s="1"/>
  <c r="C678" i="1"/>
  <c r="C681" i="1"/>
  <c r="H1579" i="2"/>
  <c r="AX1579" i="2" s="1"/>
  <c r="AZ1579" i="2" s="1"/>
  <c r="C683" i="1"/>
  <c r="F685" i="1"/>
  <c r="H1584" i="2"/>
  <c r="AX1584" i="2" s="1"/>
  <c r="AZ1584" i="2" s="1"/>
  <c r="C689" i="1"/>
  <c r="D690" i="1"/>
  <c r="H1587" i="2"/>
  <c r="AX1587" i="2" s="1"/>
  <c r="AZ1587" i="2" s="1"/>
  <c r="F692" i="1"/>
  <c r="F693" i="1"/>
  <c r="C694" i="1"/>
  <c r="C667" i="1"/>
  <c r="H1491" i="2"/>
  <c r="AX1491" i="2" s="1"/>
  <c r="AZ1491" i="2" s="1"/>
  <c r="E631" i="1"/>
  <c r="D632" i="1"/>
  <c r="E633" i="1"/>
  <c r="C634" i="1"/>
  <c r="C635" i="1"/>
  <c r="F636" i="1"/>
  <c r="H1498" i="2"/>
  <c r="AX1498" i="2" s="1"/>
  <c r="AZ1498" i="2" s="1"/>
  <c r="E639" i="1"/>
  <c r="C640" i="1"/>
  <c r="H1503" i="2"/>
  <c r="AX1503" i="2" s="1"/>
  <c r="AZ1503" i="2" s="1"/>
  <c r="H1504" i="2"/>
  <c r="AX1504" i="2" s="1"/>
  <c r="AZ1504" i="2" s="1"/>
  <c r="C644" i="1"/>
  <c r="E646" i="1"/>
  <c r="E647" i="1"/>
  <c r="H1509" i="2"/>
  <c r="AX1509" i="2" s="1"/>
  <c r="AZ1509" i="2" s="1"/>
  <c r="F650" i="1"/>
  <c r="D651" i="1"/>
  <c r="F652" i="1"/>
  <c r="E655" i="1"/>
  <c r="H1517" i="2"/>
  <c r="AX1517" i="2" s="1"/>
  <c r="AZ1517" i="2" s="1"/>
  <c r="D658" i="1"/>
  <c r="D662" i="1"/>
  <c r="E663" i="1"/>
  <c r="E664" i="1"/>
  <c r="C616" i="1"/>
  <c r="H1461" i="2"/>
  <c r="AX1461" i="2" s="1"/>
  <c r="AZ1461" i="2" s="1"/>
  <c r="D619" i="1"/>
  <c r="C620" i="1"/>
  <c r="F622" i="1"/>
  <c r="E623" i="1"/>
  <c r="D624" i="1"/>
  <c r="C625" i="1"/>
  <c r="E576" i="1"/>
  <c r="F577" i="1"/>
  <c r="C578" i="1"/>
  <c r="C579" i="1"/>
  <c r="F580" i="1"/>
  <c r="F581" i="1"/>
  <c r="D583" i="1"/>
  <c r="E584" i="1"/>
  <c r="D586" i="1"/>
  <c r="C587" i="1"/>
  <c r="E590" i="1"/>
  <c r="E592" i="1"/>
  <c r="D594" i="1"/>
  <c r="C595" i="1"/>
  <c r="F596" i="1"/>
  <c r="C597" i="1"/>
  <c r="D598" i="1"/>
  <c r="E600" i="1"/>
  <c r="D601" i="1"/>
  <c r="E602" i="1"/>
  <c r="D603" i="1"/>
  <c r="C604" i="1"/>
  <c r="D605" i="1"/>
  <c r="C606" i="1"/>
  <c r="C607" i="1"/>
  <c r="E608" i="1"/>
  <c r="F610" i="1"/>
  <c r="D611" i="1"/>
  <c r="F613" i="1"/>
  <c r="C570" i="1"/>
  <c r="C571" i="1"/>
  <c r="H1389" i="2"/>
  <c r="AX1389" i="2" s="1"/>
  <c r="AZ1389" i="2" s="1"/>
  <c r="H1390" i="2"/>
  <c r="AX1390" i="2" s="1"/>
  <c r="AZ1390" i="2" s="1"/>
  <c r="C562" i="1"/>
  <c r="E565" i="1"/>
  <c r="E566" i="1"/>
  <c r="E567" i="1"/>
  <c r="E568" i="1"/>
  <c r="C547" i="1"/>
  <c r="D548" i="1"/>
  <c r="D549" i="1"/>
  <c r="C550" i="1"/>
  <c r="C552" i="1"/>
  <c r="E554" i="1"/>
  <c r="C555" i="1"/>
  <c r="C556" i="1"/>
  <c r="E559" i="1"/>
  <c r="C560" i="1"/>
  <c r="E542" i="1"/>
  <c r="E543" i="1"/>
  <c r="H1302" i="2"/>
  <c r="AX1302" i="2" s="1"/>
  <c r="AZ1302" i="2" s="1"/>
  <c r="E530" i="1"/>
  <c r="H1277" i="2"/>
  <c r="AX1277" i="2" s="1"/>
  <c r="AZ1277" i="2" s="1"/>
  <c r="F534" i="1"/>
  <c r="H1279" i="2"/>
  <c r="AX1279" i="2" s="1"/>
  <c r="AZ1279" i="2" s="1"/>
  <c r="H1281" i="2"/>
  <c r="AX1281" i="2" s="1"/>
  <c r="AZ1281" i="2" s="1"/>
  <c r="H1282" i="2"/>
  <c r="AX1282" i="2" s="1"/>
  <c r="AZ1282" i="2" s="1"/>
  <c r="C540" i="1"/>
  <c r="C522" i="1"/>
  <c r="C525" i="1"/>
  <c r="E526" i="1"/>
  <c r="C515" i="1"/>
  <c r="H1220" i="2"/>
  <c r="AX1220" i="2" s="1"/>
  <c r="AZ1220" i="2" s="1"/>
  <c r="D519" i="1"/>
  <c r="H1192" i="2"/>
  <c r="AX1192" i="2" s="1"/>
  <c r="AZ1192" i="2" s="1"/>
  <c r="H1193" i="2"/>
  <c r="AX1193" i="2" s="1"/>
  <c r="AZ1193" i="2" s="1"/>
  <c r="C506" i="1"/>
  <c r="F507" i="1"/>
  <c r="C508" i="1"/>
  <c r="E509" i="1"/>
  <c r="E511" i="1"/>
  <c r="H1200" i="2"/>
  <c r="AX1200" i="2" s="1"/>
  <c r="AZ1200" i="2" s="1"/>
  <c r="H1162" i="2"/>
  <c r="AX1162" i="2" s="1"/>
  <c r="AZ1162" i="2" s="1"/>
  <c r="H1163" i="2"/>
  <c r="AX1163" i="2" s="1"/>
  <c r="AZ1163" i="2" s="1"/>
  <c r="F483" i="1"/>
  <c r="C484" i="1"/>
  <c r="C485" i="1"/>
  <c r="F488" i="1"/>
  <c r="C489" i="1"/>
  <c r="H1172" i="2"/>
  <c r="AX1172" i="2" s="1"/>
  <c r="AZ1172" i="2" s="1"/>
  <c r="C493" i="1"/>
  <c r="F494" i="1"/>
  <c r="E495" i="1"/>
  <c r="C496" i="1"/>
  <c r="H1178" i="2"/>
  <c r="AX1178" i="2" s="1"/>
  <c r="AZ1178" i="2" s="1"/>
  <c r="H1180" i="2"/>
  <c r="AX1180" i="2" s="1"/>
  <c r="AZ1180" i="2" s="1"/>
  <c r="E500" i="1"/>
  <c r="F468" i="1"/>
  <c r="E469" i="1"/>
  <c r="H1132" i="2"/>
  <c r="AX1132" i="2" s="1"/>
  <c r="AZ1132" i="2" s="1"/>
  <c r="C472" i="1"/>
  <c r="F473" i="1"/>
  <c r="E477" i="1"/>
  <c r="C479" i="1"/>
  <c r="E461" i="1"/>
  <c r="D464" i="1"/>
  <c r="E465" i="1"/>
  <c r="E466" i="1"/>
  <c r="H1072" i="2"/>
  <c r="AX1072" i="2" s="1"/>
  <c r="AZ1072" i="2" s="1"/>
  <c r="E447" i="1"/>
  <c r="E448" i="1"/>
  <c r="E449" i="1"/>
  <c r="C450" i="1"/>
  <c r="C451" i="1"/>
  <c r="C454" i="1"/>
  <c r="E455" i="1"/>
  <c r="H1082" i="2"/>
  <c r="AX1082" i="2" s="1"/>
  <c r="AZ1082" i="2" s="1"/>
  <c r="E457" i="1"/>
  <c r="C458" i="1"/>
  <c r="C459" i="1"/>
  <c r="E444" i="1"/>
  <c r="D439" i="1"/>
  <c r="C440" i="1"/>
  <c r="C433" i="1"/>
  <c r="F434" i="1"/>
  <c r="E436" i="1"/>
  <c r="E410" i="1"/>
  <c r="C411" i="1"/>
  <c r="C414" i="1"/>
  <c r="E416" i="1"/>
  <c r="C422" i="1"/>
  <c r="F425" i="1"/>
  <c r="C427" i="1"/>
  <c r="C428" i="1"/>
  <c r="C429" i="1"/>
  <c r="H964" i="2"/>
  <c r="AX964" i="2" s="1"/>
  <c r="AZ964" i="2" s="1"/>
  <c r="E406" i="1"/>
  <c r="D407" i="1"/>
  <c r="H921" i="2"/>
  <c r="AX921" i="2" s="1"/>
  <c r="AZ921" i="2" s="1"/>
  <c r="C400" i="1"/>
  <c r="C399" i="1"/>
  <c r="C398" i="1"/>
  <c r="C395" i="1"/>
  <c r="C393" i="1"/>
  <c r="C392" i="1"/>
  <c r="C383" i="1"/>
  <c r="C384" i="1"/>
  <c r="H858" i="2"/>
  <c r="AX858" i="2" s="1"/>
  <c r="AZ858" i="2" s="1"/>
  <c r="F386" i="1"/>
  <c r="C387" i="1"/>
  <c r="H861" i="2"/>
  <c r="AX861" i="2" s="1"/>
  <c r="AZ861" i="2" s="1"/>
  <c r="C390" i="1"/>
  <c r="C379" i="1"/>
  <c r="E380" i="1"/>
  <c r="H797" i="2"/>
  <c r="AX797" i="2" s="1"/>
  <c r="AZ797" i="2" s="1"/>
  <c r="E365" i="1"/>
  <c r="C366" i="1"/>
  <c r="C367" i="1"/>
  <c r="C368" i="1"/>
  <c r="C369" i="1"/>
  <c r="D371" i="1"/>
  <c r="H805" i="2"/>
  <c r="AX805" i="2" s="1"/>
  <c r="AZ805" i="2" s="1"/>
  <c r="C374" i="1"/>
  <c r="H808" i="2"/>
  <c r="AX808" i="2" s="1"/>
  <c r="AZ808" i="2" s="1"/>
  <c r="C376" i="1"/>
  <c r="H766" i="2"/>
  <c r="AX766" i="2" s="1"/>
  <c r="AZ766" i="2" s="1"/>
  <c r="C352" i="1"/>
  <c r="H769" i="2"/>
  <c r="AX769" i="2" s="1"/>
  <c r="AZ769" i="2" s="1"/>
  <c r="E355" i="1"/>
  <c r="H771" i="2"/>
  <c r="AX771" i="2" s="1"/>
  <c r="AZ771" i="2" s="1"/>
  <c r="C358" i="1"/>
  <c r="H774" i="2"/>
  <c r="AX774" i="2" s="1"/>
  <c r="AZ774" i="2" s="1"/>
  <c r="F360" i="1"/>
  <c r="C327" i="1"/>
  <c r="D328" i="1"/>
  <c r="H737" i="2"/>
  <c r="AX737" i="2" s="1"/>
  <c r="AZ737" i="2" s="1"/>
  <c r="D330" i="1"/>
  <c r="C331" i="1"/>
  <c r="C333" i="1"/>
  <c r="F335" i="1"/>
  <c r="E336" i="1"/>
  <c r="H745" i="2"/>
  <c r="AX745" i="2" s="1"/>
  <c r="AZ745" i="2" s="1"/>
  <c r="C338" i="1"/>
  <c r="C339" i="1"/>
  <c r="H748" i="2"/>
  <c r="AX748" i="2" s="1"/>
  <c r="AZ748" i="2" s="1"/>
  <c r="C341" i="1"/>
  <c r="H751" i="2"/>
  <c r="AX751" i="2" s="1"/>
  <c r="AZ751" i="2" s="1"/>
  <c r="E344" i="1"/>
  <c r="F346" i="1"/>
  <c r="C347" i="1"/>
  <c r="D348" i="1"/>
  <c r="C349" i="1"/>
  <c r="D322" i="1"/>
  <c r="D310" i="1"/>
  <c r="C312" i="1"/>
  <c r="C313" i="1"/>
  <c r="D315" i="1"/>
  <c r="D316" i="1"/>
  <c r="F317" i="1"/>
  <c r="D318" i="1"/>
  <c r="C320" i="1"/>
  <c r="C305" i="1"/>
  <c r="H648" i="2"/>
  <c r="AX648" i="2" s="1"/>
  <c r="AZ648" i="2" s="1"/>
  <c r="H649" i="2"/>
  <c r="AX649" i="2" s="1"/>
  <c r="AZ649" i="2" s="1"/>
  <c r="C301" i="1"/>
  <c r="H620" i="2"/>
  <c r="AX620" i="2" s="1"/>
  <c r="AZ620" i="2" s="1"/>
  <c r="D296" i="1"/>
  <c r="C297" i="1"/>
  <c r="H593" i="2"/>
  <c r="AX593" i="2" s="1"/>
  <c r="AZ593" i="2" s="1"/>
  <c r="H594" i="2"/>
  <c r="AX594" i="2" s="1"/>
  <c r="AZ594" i="2" s="1"/>
  <c r="F288" i="1"/>
  <c r="C289" i="1"/>
  <c r="E290" i="1"/>
  <c r="E291" i="1"/>
  <c r="H564" i="2"/>
  <c r="AX564" i="2" s="1"/>
  <c r="AZ564" i="2" s="1"/>
  <c r="E294" i="1"/>
  <c r="D283" i="1"/>
  <c r="H530" i="2"/>
  <c r="AX530" i="2" s="1"/>
  <c r="AZ530" i="2" s="1"/>
  <c r="H531" i="2"/>
  <c r="AX531" i="2" s="1"/>
  <c r="AZ531" i="2" s="1"/>
  <c r="H504" i="2"/>
  <c r="AX504" i="2" s="1"/>
  <c r="AZ504" i="2" s="1"/>
  <c r="H434" i="2"/>
  <c r="AX434" i="2" s="1"/>
  <c r="AZ434" i="2" s="1"/>
  <c r="H444" i="2"/>
  <c r="AX444" i="2" s="1"/>
  <c r="AZ444" i="2" s="1"/>
  <c r="H448" i="2"/>
  <c r="AX448" i="2" s="1"/>
  <c r="AZ448" i="2" s="1"/>
  <c r="H347" i="2"/>
  <c r="AX347" i="2" s="1"/>
  <c r="AZ347" i="2" s="1"/>
  <c r="H319" i="2"/>
  <c r="AX319" i="2" s="1"/>
  <c r="AZ319" i="2" s="1"/>
  <c r="H320" i="2"/>
  <c r="AX320" i="2" s="1"/>
  <c r="AZ320" i="2" s="1"/>
  <c r="H321" i="2"/>
  <c r="AX321" i="2" s="1"/>
  <c r="AZ321" i="2" s="1"/>
  <c r="H322" i="2"/>
  <c r="AX322" i="2" s="1"/>
  <c r="AZ322" i="2" s="1"/>
  <c r="H323" i="2"/>
  <c r="AX323" i="2" s="1"/>
  <c r="AZ323" i="2" s="1"/>
  <c r="H324" i="2"/>
  <c r="AX324" i="2" s="1"/>
  <c r="AZ324" i="2" s="1"/>
  <c r="H325" i="2"/>
  <c r="AX325" i="2" s="1"/>
  <c r="AZ325" i="2" s="1"/>
  <c r="H289" i="2"/>
  <c r="AX289" i="2" s="1"/>
  <c r="AZ289" i="2" s="1"/>
  <c r="H290" i="2"/>
  <c r="AX290" i="2" s="1"/>
  <c r="AZ290" i="2" s="1"/>
  <c r="H291" i="2"/>
  <c r="AX291" i="2" s="1"/>
  <c r="AZ291" i="2" s="1"/>
  <c r="H292" i="2"/>
  <c r="AX292" i="2" s="1"/>
  <c r="AZ292" i="2" s="1"/>
  <c r="H293" i="2"/>
  <c r="AX293" i="2" s="1"/>
  <c r="AZ293" i="2" s="1"/>
  <c r="H294" i="2"/>
  <c r="AX294" i="2" s="1"/>
  <c r="AZ294" i="2" s="1"/>
  <c r="H295" i="2"/>
  <c r="AX295" i="2" s="1"/>
  <c r="AZ295" i="2" s="1"/>
  <c r="H296" i="2"/>
  <c r="AX296" i="2" s="1"/>
  <c r="AZ296" i="2" s="1"/>
  <c r="H297" i="2"/>
  <c r="AX297" i="2" s="1"/>
  <c r="AZ297" i="2" s="1"/>
  <c r="H258" i="2"/>
  <c r="AX258" i="2" s="1"/>
  <c r="AZ258" i="2" s="1"/>
  <c r="H259" i="2"/>
  <c r="AX259" i="2" s="1"/>
  <c r="AZ259" i="2" s="1"/>
  <c r="H260" i="2"/>
  <c r="AX260" i="2" s="1"/>
  <c r="AZ260" i="2" s="1"/>
  <c r="H261" i="2"/>
  <c r="AX261" i="2" s="1"/>
  <c r="AZ261" i="2" s="1"/>
  <c r="H262" i="2"/>
  <c r="AX262" i="2" s="1"/>
  <c r="AZ262" i="2" s="1"/>
  <c r="H263" i="2"/>
  <c r="AX263" i="2" s="1"/>
  <c r="AZ263" i="2" s="1"/>
  <c r="H264" i="2"/>
  <c r="AX264" i="2" s="1"/>
  <c r="AZ264" i="2" s="1"/>
  <c r="H265" i="2"/>
  <c r="AX265" i="2" s="1"/>
  <c r="AZ265" i="2" s="1"/>
  <c r="H187" i="2"/>
  <c r="AX187" i="2" s="1"/>
  <c r="AZ187" i="2" s="1"/>
  <c r="H190" i="2"/>
  <c r="AX190" i="2" s="1"/>
  <c r="AZ190" i="2" s="1"/>
  <c r="H225" i="2"/>
  <c r="AX225" i="2" s="1"/>
  <c r="AZ225" i="2" s="1"/>
  <c r="H244" i="2"/>
  <c r="AX244" i="2" s="1"/>
  <c r="AZ244" i="2" s="1"/>
  <c r="H119" i="2"/>
  <c r="AX119" i="2" s="1"/>
  <c r="AZ119" i="2" s="1"/>
  <c r="H89" i="2"/>
  <c r="AX89" i="2" s="1"/>
  <c r="AZ89" i="2" s="1"/>
  <c r="H72" i="2"/>
  <c r="AX72" i="2" s="1"/>
  <c r="AZ72" i="2" s="1"/>
  <c r="H33" i="2"/>
  <c r="AX33" i="2" s="1"/>
  <c r="AZ33" i="2" s="1"/>
  <c r="H34" i="2"/>
  <c r="AX34" i="2" s="1"/>
  <c r="AZ34" i="2" s="1"/>
  <c r="H35" i="2"/>
  <c r="AX35" i="2" s="1"/>
  <c r="AZ35" i="2" s="1"/>
  <c r="H36" i="2"/>
  <c r="AX36" i="2" s="1"/>
  <c r="AZ36" i="2" s="1"/>
  <c r="H37" i="2"/>
  <c r="AX37" i="2" s="1"/>
  <c r="AZ37" i="2" s="1"/>
  <c r="H38" i="2"/>
  <c r="AX38" i="2" s="1"/>
  <c r="AZ38" i="2" s="1"/>
  <c r="H39" i="2"/>
  <c r="AX39" i="2" s="1"/>
  <c r="AZ39" i="2" s="1"/>
  <c r="H40" i="2"/>
  <c r="AX40" i="2" s="1"/>
  <c r="AZ40" i="2" s="1"/>
  <c r="H41" i="2"/>
  <c r="AX41" i="2" s="1"/>
  <c r="AZ41" i="2" s="1"/>
  <c r="H42" i="2"/>
  <c r="AX42" i="2" s="1"/>
  <c r="AZ42" i="2" s="1"/>
  <c r="H43" i="2"/>
  <c r="AX43" i="2" s="1"/>
  <c r="AZ43" i="2" s="1"/>
  <c r="H44" i="2"/>
  <c r="AX44" i="2" s="1"/>
  <c r="AZ44" i="2" s="1"/>
  <c r="H45" i="2"/>
  <c r="AX45" i="2" s="1"/>
  <c r="AZ45" i="2" s="1"/>
  <c r="H46" i="2"/>
  <c r="AX46" i="2" s="1"/>
  <c r="AZ46" i="2" s="1"/>
  <c r="H47" i="2"/>
  <c r="AX47" i="2" s="1"/>
  <c r="AZ47" i="2" s="1"/>
  <c r="H48" i="2"/>
  <c r="AX48" i="2" s="1"/>
  <c r="AZ48" i="2" s="1"/>
  <c r="H49" i="2"/>
  <c r="AX49" i="2" s="1"/>
  <c r="AZ49" i="2" s="1"/>
  <c r="H50" i="2"/>
  <c r="AX50" i="2" s="1"/>
  <c r="AZ50" i="2" s="1"/>
  <c r="H51" i="2"/>
  <c r="AX51" i="2" s="1"/>
  <c r="AZ51" i="2" s="1"/>
  <c r="C730" i="1"/>
  <c r="D730" i="1"/>
  <c r="E730" i="1"/>
  <c r="F730" i="1"/>
  <c r="E733" i="1"/>
  <c r="F571" i="1"/>
  <c r="D454" i="1"/>
  <c r="E435" i="1"/>
  <c r="F343" i="1"/>
  <c r="C286" i="1"/>
  <c r="D286" i="1"/>
  <c r="BA48" i="2" l="1"/>
  <c r="BH48" i="2" s="1"/>
  <c r="BB48" i="2"/>
  <c r="BC48" i="2"/>
  <c r="BA264" i="2"/>
  <c r="BH264" i="2" s="1"/>
  <c r="BB264" i="2"/>
  <c r="BC264" i="2"/>
  <c r="M264" i="2" s="1"/>
  <c r="BC448" i="2"/>
  <c r="M448" i="2" s="1"/>
  <c r="BA448" i="2"/>
  <c r="BH448" i="2" s="1"/>
  <c r="BB448" i="2"/>
  <c r="BB1178" i="2"/>
  <c r="BC1178" i="2"/>
  <c r="BA1178" i="2"/>
  <c r="BH1178" i="2" s="1"/>
  <c r="BA1277" i="2"/>
  <c r="BH1277" i="2" s="1"/>
  <c r="BB1277" i="2"/>
  <c r="L1277" i="2" s="1"/>
  <c r="BC1277" i="2"/>
  <c r="M1277" i="2" s="1"/>
  <c r="BC39" i="2"/>
  <c r="M39" i="2" s="1"/>
  <c r="BA39" i="2"/>
  <c r="BH39" i="2" s="1"/>
  <c r="BB39" i="2"/>
  <c r="BA295" i="2"/>
  <c r="BH295" i="2" s="1"/>
  <c r="BB295" i="2"/>
  <c r="L295" i="2" s="1"/>
  <c r="BC295" i="2"/>
  <c r="M295" i="2" s="1"/>
  <c r="BA620" i="2"/>
  <c r="BH620" i="2" s="1"/>
  <c r="BB620" i="2"/>
  <c r="L620" i="2" s="1"/>
  <c r="BC620" i="2"/>
  <c r="M620" i="2" s="1"/>
  <c r="BC38" i="2"/>
  <c r="BA38" i="2"/>
  <c r="BH38" i="2" s="1"/>
  <c r="BB38" i="2"/>
  <c r="BB294" i="2"/>
  <c r="BC294" i="2"/>
  <c r="M294" i="2" s="1"/>
  <c r="BA294" i="2"/>
  <c r="BH294" i="2" s="1"/>
  <c r="BC1504" i="2"/>
  <c r="M1504" i="2" s="1"/>
  <c r="BB1504" i="2"/>
  <c r="BA1504" i="2"/>
  <c r="BH1504" i="2" s="1"/>
  <c r="BB45" i="2"/>
  <c r="BC45" i="2"/>
  <c r="BA45" i="2"/>
  <c r="BH45" i="2" s="1"/>
  <c r="BC261" i="2"/>
  <c r="M261" i="2" s="1"/>
  <c r="BB261" i="2"/>
  <c r="BA261" i="2"/>
  <c r="BH261" i="2" s="1"/>
  <c r="BC504" i="2"/>
  <c r="M504" i="2" s="1"/>
  <c r="BB504" i="2"/>
  <c r="BA504" i="2"/>
  <c r="BH504" i="2" s="1"/>
  <c r="BA1132" i="2"/>
  <c r="BH1132" i="2" s="1"/>
  <c r="BB1132" i="2"/>
  <c r="BC1132" i="2"/>
  <c r="M1132" i="2" s="1"/>
  <c r="BA1503" i="2"/>
  <c r="BH1503" i="2" s="1"/>
  <c r="BB1503" i="2"/>
  <c r="BC1503" i="2"/>
  <c r="M1503" i="2" s="1"/>
  <c r="BA1573" i="2"/>
  <c r="BH1573" i="2" s="1"/>
  <c r="BC1573" i="2"/>
  <c r="BB1573" i="2"/>
  <c r="BA44" i="2"/>
  <c r="BH44" i="2" s="1"/>
  <c r="BB44" i="2"/>
  <c r="BC44" i="2"/>
  <c r="M44" i="2" s="1"/>
  <c r="BA36" i="2"/>
  <c r="BH36" i="2" s="1"/>
  <c r="BB36" i="2"/>
  <c r="BC36" i="2"/>
  <c r="BA225" i="2"/>
  <c r="BH225" i="2" s="1"/>
  <c r="BB225" i="2"/>
  <c r="BC225" i="2"/>
  <c r="M225" i="2" s="1"/>
  <c r="BC260" i="2"/>
  <c r="M260" i="2" s="1"/>
  <c r="BA260" i="2"/>
  <c r="BH260" i="2" s="1"/>
  <c r="BB260" i="2"/>
  <c r="L260" i="2" s="1"/>
  <c r="BA292" i="2"/>
  <c r="BH292" i="2" s="1"/>
  <c r="BB292" i="2"/>
  <c r="BC292" i="2"/>
  <c r="BA321" i="2"/>
  <c r="BH321" i="2" s="1"/>
  <c r="BB321" i="2"/>
  <c r="L321" i="2" s="1"/>
  <c r="BC321" i="2"/>
  <c r="M321" i="2" s="1"/>
  <c r="BA531" i="2"/>
  <c r="BH531" i="2" s="1"/>
  <c r="BB531" i="2"/>
  <c r="BC531" i="2"/>
  <c r="M531" i="2" s="1"/>
  <c r="BB648" i="2"/>
  <c r="BA648" i="2"/>
  <c r="BH648" i="2" s="1"/>
  <c r="BC648" i="2"/>
  <c r="BA751" i="2"/>
  <c r="BH751" i="2" s="1"/>
  <c r="BC751" i="2"/>
  <c r="M751" i="2" s="1"/>
  <c r="BB751" i="2"/>
  <c r="L751" i="2" s="1"/>
  <c r="BC797" i="2"/>
  <c r="M797" i="2" s="1"/>
  <c r="BB797" i="2"/>
  <c r="L797" i="2" s="1"/>
  <c r="BA797" i="2"/>
  <c r="BH797" i="2" s="1"/>
  <c r="BA921" i="2"/>
  <c r="BH921" i="2" s="1"/>
  <c r="BB921" i="2"/>
  <c r="BC921" i="2"/>
  <c r="M921" i="2" s="1"/>
  <c r="BC1162" i="2"/>
  <c r="BA1162" i="2"/>
  <c r="BH1162" i="2" s="1"/>
  <c r="BB1162" i="2"/>
  <c r="BC1192" i="2"/>
  <c r="M1192" i="2" s="1"/>
  <c r="BA1192" i="2"/>
  <c r="BH1192" i="2" s="1"/>
  <c r="BB1192" i="2"/>
  <c r="BB1282" i="2"/>
  <c r="BA1282" i="2"/>
  <c r="BH1282" i="2" s="1"/>
  <c r="BC1282" i="2"/>
  <c r="M1282" i="2" s="1"/>
  <c r="BA1390" i="2"/>
  <c r="BH1390" i="2" s="1"/>
  <c r="BB1390" i="2"/>
  <c r="BC1390" i="2"/>
  <c r="M1390" i="2" s="1"/>
  <c r="BB1571" i="2"/>
  <c r="BA1571" i="2"/>
  <c r="BH1571" i="2" s="1"/>
  <c r="BC1571" i="2"/>
  <c r="M1571" i="2" s="1"/>
  <c r="BC72" i="2"/>
  <c r="M72" i="2" s="1"/>
  <c r="BA72" i="2"/>
  <c r="BH72" i="2" s="1"/>
  <c r="BB72" i="2"/>
  <c r="L72" i="2" s="1"/>
  <c r="BA564" i="2"/>
  <c r="BH564" i="2" s="1"/>
  <c r="BB564" i="2"/>
  <c r="L564" i="2" s="1"/>
  <c r="BC564" i="2"/>
  <c r="BB1579" i="2"/>
  <c r="BA1579" i="2"/>
  <c r="BH1579" i="2" s="1"/>
  <c r="BC1579" i="2"/>
  <c r="M1579" i="2" s="1"/>
  <c r="BB47" i="2"/>
  <c r="BC47" i="2"/>
  <c r="M47" i="2" s="1"/>
  <c r="BA47" i="2"/>
  <c r="BH47" i="2" s="1"/>
  <c r="BA324" i="2"/>
  <c r="BH324" i="2" s="1"/>
  <c r="BB324" i="2"/>
  <c r="BC324" i="2"/>
  <c r="M324" i="2" s="1"/>
  <c r="BA1605" i="2"/>
  <c r="BH1605" i="2" s="1"/>
  <c r="BB1605" i="2"/>
  <c r="L1605" i="2" s="1"/>
  <c r="BC1605" i="2"/>
  <c r="M1605" i="2" s="1"/>
  <c r="BB262" i="2"/>
  <c r="L262" i="2" s="1"/>
  <c r="BA262" i="2"/>
  <c r="BH262" i="2" s="1"/>
  <c r="BC262" i="2"/>
  <c r="M262" i="2" s="1"/>
  <c r="BA1082" i="2"/>
  <c r="BH1082" i="2" s="1"/>
  <c r="BB1082" i="2"/>
  <c r="BC1082" i="2"/>
  <c r="BC293" i="2"/>
  <c r="M293" i="2" s="1"/>
  <c r="BB293" i="2"/>
  <c r="BA293" i="2"/>
  <c r="BH293" i="2" s="1"/>
  <c r="BC858" i="2"/>
  <c r="M858" i="2" s="1"/>
  <c r="BB858" i="2"/>
  <c r="L858" i="2" s="1"/>
  <c r="BA858" i="2"/>
  <c r="BH858" i="2" s="1"/>
  <c r="BC43" i="2"/>
  <c r="M43" i="2" s="1"/>
  <c r="BA43" i="2"/>
  <c r="BH43" i="2" s="1"/>
  <c r="BB43" i="2"/>
  <c r="BB190" i="2"/>
  <c r="BC190" i="2"/>
  <c r="M190" i="2" s="1"/>
  <c r="BA190" i="2"/>
  <c r="BH190" i="2" s="1"/>
  <c r="BB259" i="2"/>
  <c r="BC259" i="2"/>
  <c r="BA259" i="2"/>
  <c r="BH259" i="2" s="1"/>
  <c r="BA291" i="2"/>
  <c r="BH291" i="2" s="1"/>
  <c r="BB291" i="2"/>
  <c r="BC291" i="2"/>
  <c r="M291" i="2" s="1"/>
  <c r="BB320" i="2"/>
  <c r="BC320" i="2"/>
  <c r="M320" i="2" s="1"/>
  <c r="BA320" i="2"/>
  <c r="BH320" i="2" s="1"/>
  <c r="BA530" i="2"/>
  <c r="BH530" i="2" s="1"/>
  <c r="BB530" i="2"/>
  <c r="BC530" i="2"/>
  <c r="BA594" i="2"/>
  <c r="BH594" i="2" s="1"/>
  <c r="BB594" i="2"/>
  <c r="BC594" i="2"/>
  <c r="M594" i="2" s="1"/>
  <c r="BA771" i="2"/>
  <c r="BH771" i="2" s="1"/>
  <c r="BB771" i="2"/>
  <c r="L771" i="2" s="1"/>
  <c r="BC771" i="2"/>
  <c r="BB805" i="2"/>
  <c r="L805" i="2" s="1"/>
  <c r="BC805" i="2"/>
  <c r="M805" i="2" s="1"/>
  <c r="BA805" i="2"/>
  <c r="BH805" i="2" s="1"/>
  <c r="BA1172" i="2"/>
  <c r="BH1172" i="2" s="1"/>
  <c r="BC1172" i="2"/>
  <c r="M1172" i="2" s="1"/>
  <c r="BB1172" i="2"/>
  <c r="BB1200" i="2"/>
  <c r="BA1200" i="2"/>
  <c r="BH1200" i="2" s="1"/>
  <c r="BC1200" i="2"/>
  <c r="M1200" i="2" s="1"/>
  <c r="BA1281" i="2"/>
  <c r="BH1281" i="2" s="1"/>
  <c r="BB1281" i="2"/>
  <c r="BC1281" i="2"/>
  <c r="M1281" i="2" s="1"/>
  <c r="BB1389" i="2"/>
  <c r="BA1389" i="2"/>
  <c r="BH1389" i="2" s="1"/>
  <c r="BC1389" i="2"/>
  <c r="BB1491" i="2"/>
  <c r="BC1491" i="2"/>
  <c r="BA1491" i="2"/>
  <c r="BH1491" i="2" s="1"/>
  <c r="BC1584" i="2"/>
  <c r="BB1584" i="2"/>
  <c r="BA1584" i="2"/>
  <c r="BH1584" i="2" s="1"/>
  <c r="BA1569" i="2"/>
  <c r="BH1569" i="2" s="1"/>
  <c r="BB1569" i="2"/>
  <c r="L1569" i="2" s="1"/>
  <c r="BC1569" i="2"/>
  <c r="BA40" i="2"/>
  <c r="BH40" i="2" s="1"/>
  <c r="BB40" i="2"/>
  <c r="BC40" i="2"/>
  <c r="BB325" i="2"/>
  <c r="L325" i="2" s="1"/>
  <c r="BC325" i="2"/>
  <c r="M325" i="2" s="1"/>
  <c r="BA325" i="2"/>
  <c r="BH325" i="2" s="1"/>
  <c r="BA861" i="2"/>
  <c r="BH861" i="2" s="1"/>
  <c r="BB861" i="2"/>
  <c r="BC861" i="2"/>
  <c r="M861" i="2" s="1"/>
  <c r="BA89" i="2"/>
  <c r="BH89" i="2" s="1"/>
  <c r="BB89" i="2"/>
  <c r="BC89" i="2"/>
  <c r="M89" i="2" s="1"/>
  <c r="BA444" i="2"/>
  <c r="BH444" i="2" s="1"/>
  <c r="BC444" i="2"/>
  <c r="M444" i="2" s="1"/>
  <c r="BB444" i="2"/>
  <c r="L444" i="2" s="1"/>
  <c r="BC745" i="2"/>
  <c r="BA745" i="2"/>
  <c r="BH745" i="2" s="1"/>
  <c r="BB745" i="2"/>
  <c r="BB1517" i="2"/>
  <c r="BC1517" i="2"/>
  <c r="M1517" i="2" s="1"/>
  <c r="BA1517" i="2"/>
  <c r="BH1517" i="2" s="1"/>
  <c r="BA119" i="2"/>
  <c r="BH119" i="2" s="1"/>
  <c r="BB119" i="2"/>
  <c r="L119" i="2" s="1"/>
  <c r="BC119" i="2"/>
  <c r="BA323" i="2"/>
  <c r="BC323" i="2"/>
  <c r="M323" i="2" s="1"/>
  <c r="BB323" i="2"/>
  <c r="L323" i="2" s="1"/>
  <c r="BB1587" i="2"/>
  <c r="L1587" i="2" s="1"/>
  <c r="BA1587" i="2"/>
  <c r="BH1587" i="2" s="1"/>
  <c r="BC1587" i="2"/>
  <c r="M1587" i="2" s="1"/>
  <c r="BB37" i="2"/>
  <c r="BA37" i="2"/>
  <c r="BH37" i="2" s="1"/>
  <c r="BC37" i="2"/>
  <c r="BA322" i="2"/>
  <c r="BH322" i="2" s="1"/>
  <c r="BB322" i="2"/>
  <c r="L322" i="2" s="1"/>
  <c r="BC322" i="2"/>
  <c r="M322" i="2" s="1"/>
  <c r="BA774" i="2"/>
  <c r="BH774" i="2" s="1"/>
  <c r="BB774" i="2"/>
  <c r="BC774" i="2"/>
  <c r="BA1193" i="2"/>
  <c r="BH1193" i="2" s="1"/>
  <c r="BB1193" i="2"/>
  <c r="L1193" i="2" s="1"/>
  <c r="BC1193" i="2"/>
  <c r="M1193" i="2" s="1"/>
  <c r="BB1461" i="2"/>
  <c r="BA1461" i="2"/>
  <c r="BH1461" i="2" s="1"/>
  <c r="BC1461" i="2"/>
  <c r="M1461" i="2" s="1"/>
  <c r="BB51" i="2"/>
  <c r="BC51" i="2"/>
  <c r="BA51" i="2"/>
  <c r="BH51" i="2" s="1"/>
  <c r="BA35" i="2"/>
  <c r="BH35" i="2" s="1"/>
  <c r="BB35" i="2"/>
  <c r="BC35" i="2"/>
  <c r="M35" i="2" s="1"/>
  <c r="BA50" i="2"/>
  <c r="BH50" i="2" s="1"/>
  <c r="BB50" i="2"/>
  <c r="BC50" i="2"/>
  <c r="M50" i="2" s="1"/>
  <c r="BA42" i="2"/>
  <c r="BH42" i="2" s="1"/>
  <c r="BB42" i="2"/>
  <c r="BC42" i="2"/>
  <c r="M42" i="2" s="1"/>
  <c r="BB34" i="2"/>
  <c r="BC34" i="2"/>
  <c r="BA34" i="2"/>
  <c r="BH34" i="2" s="1"/>
  <c r="BC187" i="2"/>
  <c r="M187" i="2" s="1"/>
  <c r="BA187" i="2"/>
  <c r="BH187" i="2" s="1"/>
  <c r="BB187" i="2"/>
  <c r="L187" i="2" s="1"/>
  <c r="BA258" i="2"/>
  <c r="BH258" i="2" s="1"/>
  <c r="BB258" i="2"/>
  <c r="BC258" i="2"/>
  <c r="M258" i="2" s="1"/>
  <c r="BC290" i="2"/>
  <c r="M290" i="2" s="1"/>
  <c r="BB290" i="2"/>
  <c r="BA290" i="2"/>
  <c r="BH290" i="2" s="1"/>
  <c r="BC319" i="2"/>
  <c r="M319" i="2" s="1"/>
  <c r="BB319" i="2"/>
  <c r="L319" i="2" s="1"/>
  <c r="BA319" i="2"/>
  <c r="BH319" i="2" s="1"/>
  <c r="BA593" i="2"/>
  <c r="BH593" i="2" s="1"/>
  <c r="BB593" i="2"/>
  <c r="L593" i="2" s="1"/>
  <c r="BC593" i="2"/>
  <c r="M593" i="2" s="1"/>
  <c r="BB748" i="2"/>
  <c r="BC748" i="2"/>
  <c r="M748" i="2" s="1"/>
  <c r="BA748" i="2"/>
  <c r="BH748" i="2" s="1"/>
  <c r="BC1220" i="2"/>
  <c r="M1220" i="2" s="1"/>
  <c r="BB1220" i="2"/>
  <c r="BA1220" i="2"/>
  <c r="BH1220" i="2" s="1"/>
  <c r="BC1279" i="2"/>
  <c r="BA1279" i="2"/>
  <c r="BH1279" i="2" s="1"/>
  <c r="BB1279" i="2"/>
  <c r="BC1509" i="2"/>
  <c r="M1509" i="2" s="1"/>
  <c r="BA1509" i="2"/>
  <c r="BH1509" i="2" s="1"/>
  <c r="BB1509" i="2"/>
  <c r="L1509" i="2" s="1"/>
  <c r="BA1498" i="2"/>
  <c r="BH1498" i="2" s="1"/>
  <c r="BB1498" i="2"/>
  <c r="BC1498" i="2"/>
  <c r="BC1568" i="2"/>
  <c r="M1568" i="2" s="1"/>
  <c r="BA1568" i="2"/>
  <c r="BH1568" i="2" s="1"/>
  <c r="BB1568" i="2"/>
  <c r="BA296" i="2"/>
  <c r="BH296" i="2" s="1"/>
  <c r="BB296" i="2"/>
  <c r="BC296" i="2"/>
  <c r="BA1660" i="2"/>
  <c r="BH1660" i="2" s="1"/>
  <c r="BB1660" i="2"/>
  <c r="BC1660" i="2"/>
  <c r="M1660" i="2" s="1"/>
  <c r="BA263" i="2"/>
  <c r="BH263" i="2" s="1"/>
  <c r="BB263" i="2"/>
  <c r="BC263" i="2"/>
  <c r="M263" i="2" s="1"/>
  <c r="BA766" i="2"/>
  <c r="BH766" i="2" s="1"/>
  <c r="BC766" i="2"/>
  <c r="BB766" i="2"/>
  <c r="BC46" i="2"/>
  <c r="M46" i="2" s="1"/>
  <c r="BA46" i="2"/>
  <c r="BH46" i="2" s="1"/>
  <c r="BB46" i="2"/>
  <c r="L46" i="2" s="1"/>
  <c r="BA434" i="2"/>
  <c r="BH434" i="2" s="1"/>
  <c r="BB434" i="2"/>
  <c r="BC434" i="2"/>
  <c r="M434" i="2" s="1"/>
  <c r="BB1072" i="2"/>
  <c r="BA1072" i="2"/>
  <c r="BH1072" i="2" s="1"/>
  <c r="BC1072" i="2"/>
  <c r="BB1302" i="2"/>
  <c r="L1302" i="2" s="1"/>
  <c r="BA1302" i="2"/>
  <c r="BH1302" i="2" s="1"/>
  <c r="BC1302" i="2"/>
  <c r="M1302" i="2" s="1"/>
  <c r="BB1604" i="2"/>
  <c r="L1604" i="2" s="1"/>
  <c r="BA1604" i="2"/>
  <c r="BH1604" i="2" s="1"/>
  <c r="BC1604" i="2"/>
  <c r="M1604" i="2" s="1"/>
  <c r="BB244" i="2"/>
  <c r="BC244" i="2"/>
  <c r="BA244" i="2"/>
  <c r="BH244" i="2" s="1"/>
  <c r="BA649" i="2"/>
  <c r="BH649" i="2" s="1"/>
  <c r="BB649" i="2"/>
  <c r="BC649" i="2"/>
  <c r="M649" i="2" s="1"/>
  <c r="BA808" i="2"/>
  <c r="BH808" i="2" s="1"/>
  <c r="BB808" i="2"/>
  <c r="BC808" i="2"/>
  <c r="M808" i="2" s="1"/>
  <c r="BA1163" i="2"/>
  <c r="BH1163" i="2" s="1"/>
  <c r="BB1163" i="2"/>
  <c r="BC1163" i="2"/>
  <c r="BB49" i="2"/>
  <c r="BA49" i="2"/>
  <c r="BH49" i="2" s="1"/>
  <c r="BC49" i="2"/>
  <c r="M49" i="2" s="1"/>
  <c r="BA41" i="2"/>
  <c r="BH41" i="2" s="1"/>
  <c r="BC41" i="2"/>
  <c r="M41" i="2" s="1"/>
  <c r="BB41" i="2"/>
  <c r="L41" i="2" s="1"/>
  <c r="BA33" i="2"/>
  <c r="BH33" i="2" s="1"/>
  <c r="BB33" i="2"/>
  <c r="L33" i="2" s="1"/>
  <c r="BC33" i="2"/>
  <c r="M33" i="2" s="1"/>
  <c r="BA265" i="2"/>
  <c r="BH265" i="2" s="1"/>
  <c r="BC265" i="2"/>
  <c r="M265" i="2" s="1"/>
  <c r="BB265" i="2"/>
  <c r="BB297" i="2"/>
  <c r="BC297" i="2"/>
  <c r="M297" i="2" s="1"/>
  <c r="BA297" i="2"/>
  <c r="BH297" i="2" s="1"/>
  <c r="BB289" i="2"/>
  <c r="BC289" i="2"/>
  <c r="BA289" i="2"/>
  <c r="BH289" i="2" s="1"/>
  <c r="BA347" i="2"/>
  <c r="BH347" i="2" s="1"/>
  <c r="BB347" i="2"/>
  <c r="L347" i="2" s="1"/>
  <c r="BC347" i="2"/>
  <c r="M347" i="2" s="1"/>
  <c r="BC737" i="2"/>
  <c r="M737" i="2" s="1"/>
  <c r="BA737" i="2"/>
  <c r="BH737" i="2" s="1"/>
  <c r="BB737" i="2"/>
  <c r="BA769" i="2"/>
  <c r="BH769" i="2" s="1"/>
  <c r="BB769" i="2"/>
  <c r="L769" i="2" s="1"/>
  <c r="BC769" i="2"/>
  <c r="M769" i="2" s="1"/>
  <c r="BA964" i="2"/>
  <c r="BH964" i="2" s="1"/>
  <c r="BB964" i="2"/>
  <c r="L964" i="2" s="1"/>
  <c r="BC964" i="2"/>
  <c r="M964" i="2" s="1"/>
  <c r="BA1180" i="2"/>
  <c r="BH1180" i="2" s="1"/>
  <c r="BB1180" i="2"/>
  <c r="BC1180" i="2"/>
  <c r="M1180" i="2" s="1"/>
  <c r="BA1632" i="2"/>
  <c r="BH1632" i="2" s="1"/>
  <c r="BB1632" i="2"/>
  <c r="L1632" i="2" s="1"/>
  <c r="BC1632" i="2"/>
  <c r="M1632" i="2" s="1"/>
  <c r="M36" i="2"/>
  <c r="M648" i="2"/>
  <c r="L861" i="2"/>
  <c r="M259" i="2"/>
  <c r="M530" i="2"/>
  <c r="M564" i="2"/>
  <c r="M1178" i="2"/>
  <c r="M766" i="2"/>
  <c r="M119" i="2"/>
  <c r="M244" i="2"/>
  <c r="L42" i="2"/>
  <c r="M1279" i="2"/>
  <c r="M1498" i="2"/>
  <c r="M48" i="2"/>
  <c r="M38" i="2"/>
  <c r="F1573" i="2"/>
  <c r="M296" i="2"/>
  <c r="F295" i="2"/>
  <c r="F1504" i="2"/>
  <c r="F48" i="2"/>
  <c r="L48" i="2"/>
  <c r="L504" i="2"/>
  <c r="L808" i="2"/>
  <c r="F1132" i="2"/>
  <c r="M771" i="2"/>
  <c r="M1569" i="2"/>
  <c r="F1193" i="2"/>
  <c r="F1220" i="2"/>
  <c r="F258" i="2"/>
  <c r="F319" i="2"/>
  <c r="L265" i="2"/>
  <c r="D299" i="1"/>
  <c r="D733" i="1"/>
  <c r="C299" i="1"/>
  <c r="C733" i="1"/>
  <c r="H1590" i="2"/>
  <c r="AX1590" i="2" s="1"/>
  <c r="AZ1590" i="2" s="1"/>
  <c r="E504" i="1"/>
  <c r="C294" i="1"/>
  <c r="E538" i="1"/>
  <c r="E612" i="1"/>
  <c r="D375" i="1"/>
  <c r="C612" i="1"/>
  <c r="H1081" i="2"/>
  <c r="AX1081" i="2" s="1"/>
  <c r="AZ1081" i="2" s="1"/>
  <c r="D612" i="1"/>
  <c r="C538" i="1"/>
  <c r="F424" i="1"/>
  <c r="E494" i="1"/>
  <c r="E343" i="1"/>
  <c r="F372" i="1"/>
  <c r="F450" i="1"/>
  <c r="F412" i="1"/>
  <c r="E489" i="1"/>
  <c r="E644" i="1"/>
  <c r="D412" i="1"/>
  <c r="F504" i="1"/>
  <c r="H1131" i="2"/>
  <c r="AX1131" i="2" s="1"/>
  <c r="AZ1131" i="2" s="1"/>
  <c r="H1494" i="2"/>
  <c r="AX1494" i="2" s="1"/>
  <c r="AZ1494" i="2" s="1"/>
  <c r="F329" i="1"/>
  <c r="F351" i="1"/>
  <c r="F349" i="1"/>
  <c r="F375" i="1"/>
  <c r="C408" i="1"/>
  <c r="C457" i="1"/>
  <c r="C594" i="1"/>
  <c r="E375" i="1"/>
  <c r="F426" i="1"/>
  <c r="F593" i="1"/>
  <c r="F290" i="1"/>
  <c r="C423" i="1"/>
  <c r="E351" i="1"/>
  <c r="D351" i="1"/>
  <c r="C375" i="1"/>
  <c r="C303" i="1"/>
  <c r="C351" i="1"/>
  <c r="E408" i="1"/>
  <c r="D457" i="1"/>
  <c r="C509" i="1"/>
  <c r="F578" i="1"/>
  <c r="H950" i="2"/>
  <c r="AX950" i="2" s="1"/>
  <c r="AZ950" i="2" s="1"/>
  <c r="H1073" i="2"/>
  <c r="AX1073" i="2" s="1"/>
  <c r="AZ1073" i="2" s="1"/>
  <c r="H1658" i="2"/>
  <c r="AX1658" i="2" s="1"/>
  <c r="AZ1658" i="2" s="1"/>
  <c r="F590" i="1"/>
  <c r="C354" i="1"/>
  <c r="F602" i="1"/>
  <c r="D578" i="1"/>
  <c r="E709" i="1"/>
  <c r="C336" i="1"/>
  <c r="E605" i="1"/>
  <c r="D602" i="1"/>
  <c r="D723" i="1"/>
  <c r="D590" i="1"/>
  <c r="E704" i="1"/>
  <c r="C535" i="1"/>
  <c r="F305" i="1"/>
  <c r="D567" i="1"/>
  <c r="E597" i="1"/>
  <c r="E713" i="1"/>
  <c r="H1365" i="2"/>
  <c r="AX1365" i="2" s="1"/>
  <c r="AZ1365" i="2" s="1"/>
  <c r="E293" i="1"/>
  <c r="D489" i="1"/>
  <c r="D704" i="1"/>
  <c r="D305" i="1"/>
  <c r="C328" i="1"/>
  <c r="D481" i="1"/>
  <c r="C296" i="1"/>
  <c r="E313" i="1"/>
  <c r="D336" i="1"/>
  <c r="D354" i="1"/>
  <c r="F489" i="1"/>
  <c r="C586" i="1"/>
  <c r="C575" i="1"/>
  <c r="D681" i="1"/>
  <c r="H1170" i="2"/>
  <c r="AX1170" i="2" s="1"/>
  <c r="AZ1170" i="2" s="1"/>
  <c r="H1199" i="2"/>
  <c r="AX1199" i="2" s="1"/>
  <c r="AZ1199" i="2" s="1"/>
  <c r="H1459" i="2"/>
  <c r="AX1459" i="2" s="1"/>
  <c r="AZ1459" i="2" s="1"/>
  <c r="H1523" i="2"/>
  <c r="AX1523" i="2" s="1"/>
  <c r="AZ1523" i="2" s="1"/>
  <c r="C590" i="1"/>
  <c r="C343" i="1"/>
  <c r="F575" i="1"/>
  <c r="D317" i="1"/>
  <c r="D693" i="1"/>
  <c r="E305" i="1"/>
  <c r="D343" i="1"/>
  <c r="D422" i="1"/>
  <c r="E317" i="1"/>
  <c r="F387" i="1"/>
  <c r="D511" i="1"/>
  <c r="C602" i="1"/>
  <c r="E693" i="1"/>
  <c r="F340" i="1"/>
  <c r="F354" i="1"/>
  <c r="F402" i="1"/>
  <c r="F598" i="1"/>
  <c r="F586" i="1"/>
  <c r="E575" i="1"/>
  <c r="C317" i="1"/>
  <c r="E340" i="1"/>
  <c r="E354" i="1"/>
  <c r="E491" i="1"/>
  <c r="D575" i="1"/>
  <c r="D537" i="1"/>
  <c r="D369" i="1"/>
  <c r="F448" i="1"/>
  <c r="C704" i="1"/>
  <c r="E573" i="1"/>
  <c r="D623" i="1"/>
  <c r="E716" i="1"/>
  <c r="H591" i="2"/>
  <c r="AX591" i="2" s="1"/>
  <c r="AZ591" i="2" s="1"/>
  <c r="H618" i="2"/>
  <c r="AX618" i="2" s="1"/>
  <c r="AZ618" i="2" s="1"/>
  <c r="H647" i="2"/>
  <c r="AX647" i="2" s="1"/>
  <c r="AZ647" i="2" s="1"/>
  <c r="D713" i="1"/>
  <c r="C713" i="1"/>
  <c r="F285" i="1"/>
  <c r="F478" i="1"/>
  <c r="F716" i="1"/>
  <c r="D573" i="1"/>
  <c r="C682" i="1"/>
  <c r="D716" i="1"/>
  <c r="F307" i="1"/>
  <c r="C565" i="1"/>
  <c r="C723" i="1"/>
  <c r="F312" i="1"/>
  <c r="D410" i="1"/>
  <c r="F573" i="1"/>
  <c r="F687" i="1"/>
  <c r="F604" i="1"/>
  <c r="D646" i="1"/>
  <c r="C365" i="1"/>
  <c r="F320" i="1"/>
  <c r="E488" i="1"/>
  <c r="D556" i="1"/>
  <c r="F630" i="1"/>
  <c r="F723" i="1"/>
  <c r="E285" i="1"/>
  <c r="C559" i="1"/>
  <c r="F708" i="1"/>
  <c r="C573" i="1"/>
  <c r="D707" i="1"/>
  <c r="E330" i="1"/>
  <c r="D414" i="1"/>
  <c r="C488" i="1"/>
  <c r="E630" i="1"/>
  <c r="F698" i="1"/>
  <c r="F293" i="1"/>
  <c r="D303" i="1"/>
  <c r="F491" i="1"/>
  <c r="E484" i="1"/>
  <c r="C548" i="1"/>
  <c r="E616" i="1"/>
  <c r="D667" i="1"/>
  <c r="F704" i="1"/>
  <c r="E723" i="1"/>
  <c r="F713" i="1"/>
  <c r="D635" i="1"/>
  <c r="E692" i="1"/>
  <c r="E303" i="1"/>
  <c r="F364" i="1"/>
  <c r="D477" i="1"/>
  <c r="D488" i="1"/>
  <c r="F508" i="1"/>
  <c r="D559" i="1"/>
  <c r="F612" i="1"/>
  <c r="F603" i="1"/>
  <c r="F646" i="1"/>
  <c r="C714" i="1"/>
  <c r="H1181" i="2"/>
  <c r="AX1181" i="2" s="1"/>
  <c r="AZ1181" i="2" s="1"/>
  <c r="H1589" i="2"/>
  <c r="AX1589" i="2" s="1"/>
  <c r="AZ1589" i="2" s="1"/>
  <c r="C500" i="1"/>
  <c r="D484" i="1"/>
  <c r="F314" i="1"/>
  <c r="E359" i="1"/>
  <c r="F497" i="1"/>
  <c r="F526" i="1"/>
  <c r="F601" i="1"/>
  <c r="D640" i="1"/>
  <c r="D674" i="1"/>
  <c r="H857" i="2"/>
  <c r="AX857" i="2" s="1"/>
  <c r="AZ857" i="2" s="1"/>
  <c r="C285" i="1"/>
  <c r="F643" i="1"/>
  <c r="F333" i="1"/>
  <c r="D394" i="1"/>
  <c r="F418" i="1"/>
  <c r="D466" i="1"/>
  <c r="F554" i="1"/>
  <c r="F611" i="1"/>
  <c r="D593" i="1"/>
  <c r="C709" i="1"/>
  <c r="C298" i="1"/>
  <c r="C314" i="1"/>
  <c r="C359" i="1"/>
  <c r="C466" i="1"/>
  <c r="D496" i="1"/>
  <c r="D526" i="1"/>
  <c r="C543" i="1"/>
  <c r="D554" i="1"/>
  <c r="F623" i="1"/>
  <c r="F662" i="1"/>
  <c r="E669" i="1"/>
  <c r="D616" i="1"/>
  <c r="D297" i="1"/>
  <c r="F368" i="1"/>
  <c r="F461" i="1"/>
  <c r="C526" i="1"/>
  <c r="D542" i="1"/>
  <c r="C554" i="1"/>
  <c r="H1196" i="2"/>
  <c r="AX1196" i="2" s="1"/>
  <c r="AZ1196" i="2" s="1"/>
  <c r="H1301" i="2"/>
  <c r="AX1301" i="2" s="1"/>
  <c r="AZ1301" i="2" s="1"/>
  <c r="H1362" i="2"/>
  <c r="AX1362" i="2" s="1"/>
  <c r="AZ1362" i="2" s="1"/>
  <c r="H1575" i="2"/>
  <c r="AX1575" i="2" s="1"/>
  <c r="AZ1575" i="2" s="1"/>
  <c r="E523" i="1"/>
  <c r="F523" i="1"/>
  <c r="F536" i="1"/>
  <c r="C536" i="1"/>
  <c r="H1495" i="2"/>
  <c r="AX1495" i="2" s="1"/>
  <c r="AZ1495" i="2" s="1"/>
  <c r="D634" i="1"/>
  <c r="E634" i="1"/>
  <c r="F634" i="1"/>
  <c r="H1488" i="2"/>
  <c r="AX1488" i="2" s="1"/>
  <c r="AZ1488" i="2" s="1"/>
  <c r="D627" i="1"/>
  <c r="E627" i="1"/>
  <c r="F627" i="1"/>
  <c r="C680" i="1"/>
  <c r="E680" i="1"/>
  <c r="C677" i="1"/>
  <c r="D677" i="1"/>
  <c r="E677" i="1"/>
  <c r="F677" i="1"/>
  <c r="E468" i="1"/>
  <c r="D433" i="1"/>
  <c r="D533" i="1"/>
  <c r="E334" i="1"/>
  <c r="F334" i="1"/>
  <c r="H738" i="2"/>
  <c r="AX738" i="2" s="1"/>
  <c r="AZ738" i="2" s="1"/>
  <c r="C330" i="1"/>
  <c r="H806" i="2"/>
  <c r="AX806" i="2" s="1"/>
  <c r="AZ806" i="2" s="1"/>
  <c r="C373" i="1"/>
  <c r="H802" i="2"/>
  <c r="AX802" i="2" s="1"/>
  <c r="AZ802" i="2" s="1"/>
  <c r="E369" i="1"/>
  <c r="F369" i="1"/>
  <c r="H1274" i="2"/>
  <c r="AX1274" i="2" s="1"/>
  <c r="AZ1274" i="2" s="1"/>
  <c r="D530" i="1"/>
  <c r="C530" i="1"/>
  <c r="C558" i="1"/>
  <c r="D558" i="1"/>
  <c r="H1361" i="2"/>
  <c r="AX1361" i="2" s="1"/>
  <c r="AZ1361" i="2" s="1"/>
  <c r="D564" i="1"/>
  <c r="C596" i="1"/>
  <c r="E596" i="1"/>
  <c r="D596" i="1"/>
  <c r="C588" i="1"/>
  <c r="D588" i="1"/>
  <c r="F588" i="1"/>
  <c r="F330" i="1"/>
  <c r="C388" i="1"/>
  <c r="F530" i="1"/>
  <c r="F680" i="1"/>
  <c r="C292" i="1"/>
  <c r="D292" i="1"/>
  <c r="E292" i="1"/>
  <c r="H559" i="2"/>
  <c r="AX559" i="2" s="1"/>
  <c r="AZ559" i="2" s="1"/>
  <c r="C288" i="1"/>
  <c r="D288" i="1"/>
  <c r="E288" i="1"/>
  <c r="C417" i="1"/>
  <c r="H951" i="2"/>
  <c r="AX951" i="2" s="1"/>
  <c r="AZ951" i="2" s="1"/>
  <c r="E417" i="1"/>
  <c r="F417" i="1"/>
  <c r="H974" i="2"/>
  <c r="AX974" i="2" s="1"/>
  <c r="AZ974" i="2" s="1"/>
  <c r="H1004" i="2"/>
  <c r="AX1004" i="2" s="1"/>
  <c r="AZ1004" i="2" s="1"/>
  <c r="C443" i="1"/>
  <c r="D443" i="1"/>
  <c r="E443" i="1"/>
  <c r="H1075" i="2"/>
  <c r="AX1075" i="2" s="1"/>
  <c r="AZ1075" i="2" s="1"/>
  <c r="H1108" i="2"/>
  <c r="AX1108" i="2" s="1"/>
  <c r="AZ1108" i="2" s="1"/>
  <c r="D476" i="1"/>
  <c r="F476" i="1"/>
  <c r="C502" i="1"/>
  <c r="F502" i="1"/>
  <c r="D502" i="1"/>
  <c r="H1284" i="2"/>
  <c r="AX1284" i="2" s="1"/>
  <c r="AZ1284" i="2" s="1"/>
  <c r="E540" i="1"/>
  <c r="H1280" i="2"/>
  <c r="AX1280" i="2" s="1"/>
  <c r="AZ1280" i="2" s="1"/>
  <c r="F551" i="1"/>
  <c r="C551" i="1"/>
  <c r="E551" i="1"/>
  <c r="D551" i="1"/>
  <c r="H1364" i="2"/>
  <c r="AX1364" i="2" s="1"/>
  <c r="AZ1364" i="2" s="1"/>
  <c r="C567" i="1"/>
  <c r="E614" i="1"/>
  <c r="C614" i="1"/>
  <c r="F614" i="1"/>
  <c r="D614" i="1"/>
  <c r="C684" i="1"/>
  <c r="H1581" i="2"/>
  <c r="AX1581" i="2" s="1"/>
  <c r="AZ1581" i="2" s="1"/>
  <c r="D684" i="1"/>
  <c r="E684" i="1"/>
  <c r="F684" i="1"/>
  <c r="H1577" i="2"/>
  <c r="AX1577" i="2" s="1"/>
  <c r="AZ1577" i="2" s="1"/>
  <c r="H1574" i="2"/>
  <c r="AX1574" i="2" s="1"/>
  <c r="AZ1574" i="2" s="1"/>
  <c r="C533" i="1"/>
  <c r="E533" i="1"/>
  <c r="F533" i="1"/>
  <c r="C599" i="1"/>
  <c r="E424" i="1"/>
  <c r="C424" i="1"/>
  <c r="D424" i="1"/>
  <c r="C516" i="1"/>
  <c r="D516" i="1"/>
  <c r="E516" i="1"/>
  <c r="D431" i="1"/>
  <c r="E431" i="1"/>
  <c r="F431" i="1"/>
  <c r="E641" i="1"/>
  <c r="H1502" i="2"/>
  <c r="AX1502" i="2" s="1"/>
  <c r="AZ1502" i="2" s="1"/>
  <c r="C630" i="1"/>
  <c r="D630" i="1"/>
  <c r="C687" i="1"/>
  <c r="E379" i="1"/>
  <c r="F379" i="1"/>
  <c r="C652" i="1"/>
  <c r="E652" i="1"/>
  <c r="D428" i="1"/>
  <c r="F428" i="1"/>
  <c r="C527" i="1"/>
  <c r="F527" i="1"/>
  <c r="D505" i="1"/>
  <c r="E505" i="1"/>
  <c r="F505" i="1"/>
  <c r="C505" i="1"/>
  <c r="C627" i="1"/>
  <c r="E315" i="1"/>
  <c r="F433" i="1"/>
  <c r="F656" i="1"/>
  <c r="C322" i="1"/>
  <c r="H704" i="2"/>
  <c r="AX704" i="2" s="1"/>
  <c r="AZ704" i="2" s="1"/>
  <c r="E322" i="1"/>
  <c r="F322" i="1"/>
  <c r="E327" i="1"/>
  <c r="D327" i="1"/>
  <c r="H795" i="2"/>
  <c r="AX795" i="2" s="1"/>
  <c r="AZ795" i="2" s="1"/>
  <c r="F362" i="1"/>
  <c r="H1464" i="2"/>
  <c r="AX1464" i="2" s="1"/>
  <c r="AZ1464" i="2" s="1"/>
  <c r="C621" i="1"/>
  <c r="C617" i="1"/>
  <c r="D617" i="1"/>
  <c r="D648" i="1"/>
  <c r="C648" i="1"/>
  <c r="E648" i="1"/>
  <c r="F648" i="1"/>
  <c r="H1501" i="2"/>
  <c r="AX1501" i="2" s="1"/>
  <c r="AZ1501" i="2" s="1"/>
  <c r="E640" i="1"/>
  <c r="F640" i="1"/>
  <c r="D636" i="1"/>
  <c r="E636" i="1"/>
  <c r="H528" i="2"/>
  <c r="AX528" i="2" s="1"/>
  <c r="AZ528" i="2" s="1"/>
  <c r="E283" i="1"/>
  <c r="F283" i="1"/>
  <c r="D446" i="1"/>
  <c r="C446" i="1"/>
  <c r="D420" i="1"/>
  <c r="C420" i="1"/>
  <c r="C452" i="1"/>
  <c r="D452" i="1"/>
  <c r="E452" i="1"/>
  <c r="D687" i="1"/>
  <c r="E363" i="1"/>
  <c r="H796" i="2"/>
  <c r="AX796" i="2" s="1"/>
  <c r="AZ796" i="2" s="1"/>
  <c r="D363" i="1"/>
  <c r="C283" i="1"/>
  <c r="F420" i="1"/>
  <c r="C542" i="1"/>
  <c r="D479" i="1"/>
  <c r="C315" i="1"/>
  <c r="E373" i="1"/>
  <c r="D379" i="1"/>
  <c r="D417" i="1"/>
  <c r="E433" i="1"/>
  <c r="D449" i="1"/>
  <c r="E527" i="1"/>
  <c r="F567" i="1"/>
  <c r="E656" i="1"/>
  <c r="H742" i="2"/>
  <c r="AX742" i="2" s="1"/>
  <c r="AZ742" i="2" s="1"/>
  <c r="H768" i="2"/>
  <c r="AX768" i="2" s="1"/>
  <c r="AZ768" i="2" s="1"/>
  <c r="D353" i="1"/>
  <c r="H810" i="2"/>
  <c r="AX810" i="2" s="1"/>
  <c r="AZ810" i="2" s="1"/>
  <c r="C377" i="1"/>
  <c r="E377" i="1"/>
  <c r="F356" i="1"/>
  <c r="E387" i="1"/>
  <c r="C412" i="1"/>
  <c r="E497" i="1"/>
  <c r="D606" i="1"/>
  <c r="E662" i="1"/>
  <c r="E643" i="1"/>
  <c r="C693" i="1"/>
  <c r="H801" i="2"/>
  <c r="AX801" i="2" s="1"/>
  <c r="AZ801" i="2" s="1"/>
  <c r="H863" i="2"/>
  <c r="AX863" i="2" s="1"/>
  <c r="AZ863" i="2" s="1"/>
  <c r="H1496" i="2"/>
  <c r="AX1496" i="2" s="1"/>
  <c r="AZ1496" i="2" s="1"/>
  <c r="F352" i="1"/>
  <c r="F423" i="1"/>
  <c r="E356" i="1"/>
  <c r="F376" i="1"/>
  <c r="F544" i="1"/>
  <c r="E352" i="1"/>
  <c r="C497" i="1"/>
  <c r="C662" i="1"/>
  <c r="D387" i="1"/>
  <c r="D497" i="1"/>
  <c r="D643" i="1"/>
  <c r="F301" i="1"/>
  <c r="D356" i="1"/>
  <c r="E423" i="1"/>
  <c r="D550" i="1"/>
  <c r="F341" i="1"/>
  <c r="C356" i="1"/>
  <c r="D423" i="1"/>
  <c r="D463" i="1"/>
  <c r="F616" i="1"/>
  <c r="C401" i="1"/>
  <c r="E429" i="1"/>
  <c r="D425" i="1"/>
  <c r="C415" i="1"/>
  <c r="F676" i="1"/>
  <c r="H1003" i="2"/>
  <c r="AX1003" i="2" s="1"/>
  <c r="AZ1003" i="2" s="1"/>
  <c r="D438" i="1"/>
  <c r="H1074" i="2"/>
  <c r="AX1074" i="2" s="1"/>
  <c r="AZ1074" i="2" s="1"/>
  <c r="D448" i="1"/>
  <c r="D475" i="1"/>
  <c r="F475" i="1"/>
  <c r="E475" i="1"/>
  <c r="F490" i="1"/>
  <c r="C490" i="1"/>
  <c r="E513" i="1"/>
  <c r="F513" i="1"/>
  <c r="C510" i="1"/>
  <c r="D510" i="1"/>
  <c r="E510" i="1"/>
  <c r="F510" i="1"/>
  <c r="C507" i="1"/>
  <c r="D507" i="1"/>
  <c r="E507" i="1"/>
  <c r="H1221" i="2"/>
  <c r="AX1221" i="2" s="1"/>
  <c r="AZ1221" i="2" s="1"/>
  <c r="E518" i="1"/>
  <c r="F518" i="1"/>
  <c r="H1244" i="2"/>
  <c r="AX1244" i="2" s="1"/>
  <c r="AZ1244" i="2" s="1"/>
  <c r="D521" i="1"/>
  <c r="C521" i="1"/>
  <c r="E521" i="1"/>
  <c r="F583" i="1"/>
  <c r="D659" i="1"/>
  <c r="E659" i="1"/>
  <c r="F659" i="1"/>
  <c r="C726" i="1"/>
  <c r="D726" i="1"/>
  <c r="D377" i="1"/>
  <c r="D509" i="1"/>
  <c r="F521" i="1"/>
  <c r="F605" i="1"/>
  <c r="C583" i="1"/>
  <c r="F726" i="1"/>
  <c r="H826" i="2"/>
  <c r="AX826" i="2" s="1"/>
  <c r="AZ826" i="2" s="1"/>
  <c r="D381" i="1"/>
  <c r="E381" i="1"/>
  <c r="H976" i="2"/>
  <c r="AX976" i="2" s="1"/>
  <c r="AZ976" i="2" s="1"/>
  <c r="F435" i="1"/>
  <c r="D441" i="1"/>
  <c r="C441" i="1"/>
  <c r="H1077" i="2"/>
  <c r="AX1077" i="2" s="1"/>
  <c r="AZ1077" i="2" s="1"/>
  <c r="D451" i="1"/>
  <c r="F451" i="1"/>
  <c r="E451" i="1"/>
  <c r="F466" i="1"/>
  <c r="H1167" i="2"/>
  <c r="AX1167" i="2" s="1"/>
  <c r="AZ1167" i="2" s="1"/>
  <c r="D486" i="1"/>
  <c r="E683" i="1"/>
  <c r="H1580" i="2"/>
  <c r="AX1580" i="2" s="1"/>
  <c r="AZ1580" i="2" s="1"/>
  <c r="D683" i="1"/>
  <c r="H1566" i="2"/>
  <c r="AX1566" i="2" s="1"/>
  <c r="AZ1566" i="2" s="1"/>
  <c r="C718" i="1"/>
  <c r="D718" i="1"/>
  <c r="E718" i="1"/>
  <c r="C715" i="1"/>
  <c r="D715" i="1"/>
  <c r="E715" i="1"/>
  <c r="C735" i="1"/>
  <c r="E735" i="1"/>
  <c r="F735" i="1"/>
  <c r="C462" i="1"/>
  <c r="E462" i="1"/>
  <c r="H1600" i="2"/>
  <c r="AX1600" i="2" s="1"/>
  <c r="AZ1600" i="2" s="1"/>
  <c r="D696" i="1"/>
  <c r="E696" i="1"/>
  <c r="F696" i="1"/>
  <c r="C659" i="1"/>
  <c r="F632" i="1"/>
  <c r="D700" i="1"/>
  <c r="E286" i="1"/>
  <c r="F286" i="1"/>
  <c r="C334" i="1"/>
  <c r="D334" i="1"/>
  <c r="C539" i="1"/>
  <c r="H1283" i="2"/>
  <c r="AX1283" i="2" s="1"/>
  <c r="AZ1283" i="2" s="1"/>
  <c r="C557" i="1"/>
  <c r="D557" i="1"/>
  <c r="E557" i="1"/>
  <c r="F557" i="1"/>
  <c r="C563" i="1"/>
  <c r="F563" i="1"/>
  <c r="C660" i="1"/>
  <c r="E660" i="1"/>
  <c r="H1514" i="2"/>
  <c r="AX1514" i="2" s="1"/>
  <c r="AZ1514" i="2" s="1"/>
  <c r="D653" i="1"/>
  <c r="E638" i="1"/>
  <c r="D638" i="1"/>
  <c r="F638" i="1"/>
  <c r="C692" i="1"/>
  <c r="D692" i="1"/>
  <c r="F415" i="1"/>
  <c r="D415" i="1"/>
  <c r="E415" i="1"/>
  <c r="F528" i="1"/>
  <c r="C528" i="1"/>
  <c r="D528" i="1"/>
  <c r="E528" i="1"/>
  <c r="H800" i="2"/>
  <c r="AX800" i="2" s="1"/>
  <c r="AZ800" i="2" s="1"/>
  <c r="D367" i="1"/>
  <c r="E367" i="1"/>
  <c r="F367" i="1"/>
  <c r="F406" i="1"/>
  <c r="C406" i="1"/>
  <c r="D406" i="1"/>
  <c r="C421" i="1"/>
  <c r="E421" i="1"/>
  <c r="F421" i="1"/>
  <c r="E654" i="1"/>
  <c r="H1515" i="2"/>
  <c r="AX1515" i="2" s="1"/>
  <c r="AZ1515" i="2" s="1"/>
  <c r="C654" i="1"/>
  <c r="C672" i="1"/>
  <c r="D672" i="1"/>
  <c r="E672" i="1"/>
  <c r="F672" i="1"/>
  <c r="C669" i="1"/>
  <c r="C311" i="1"/>
  <c r="H746" i="2"/>
  <c r="AX746" i="2" s="1"/>
  <c r="AZ746" i="2" s="1"/>
  <c r="E338" i="1"/>
  <c r="E357" i="1"/>
  <c r="D357" i="1"/>
  <c r="F357" i="1"/>
  <c r="E657" i="1"/>
  <c r="H1518" i="2"/>
  <c r="AX1518" i="2" s="1"/>
  <c r="AZ1518" i="2" s="1"/>
  <c r="H1534" i="2"/>
  <c r="AX1534" i="2" s="1"/>
  <c r="AZ1534" i="2" s="1"/>
  <c r="E666" i="1"/>
  <c r="F666" i="1"/>
  <c r="E426" i="1"/>
  <c r="D494" i="1"/>
  <c r="D513" i="1"/>
  <c r="D518" i="1"/>
  <c r="E311" i="1"/>
  <c r="D430" i="1"/>
  <c r="D426" i="1"/>
  <c r="C494" i="1"/>
  <c r="C513" i="1"/>
  <c r="C518" i="1"/>
  <c r="F635" i="1"/>
  <c r="E632" i="1"/>
  <c r="F732" i="1"/>
  <c r="E299" i="1"/>
  <c r="F299" i="1"/>
  <c r="D314" i="1"/>
  <c r="E314" i="1"/>
  <c r="H706" i="2"/>
  <c r="AX706" i="2" s="1"/>
  <c r="AZ706" i="2" s="1"/>
  <c r="F324" i="1"/>
  <c r="F522" i="1"/>
  <c r="H1245" i="2"/>
  <c r="AX1245" i="2" s="1"/>
  <c r="AZ1245" i="2" s="1"/>
  <c r="H1276" i="2"/>
  <c r="AX1276" i="2" s="1"/>
  <c r="AZ1276" i="2" s="1"/>
  <c r="E532" i="1"/>
  <c r="E560" i="1"/>
  <c r="D560" i="1"/>
  <c r="F560" i="1"/>
  <c r="F546" i="1"/>
  <c r="E606" i="1"/>
  <c r="F606" i="1"/>
  <c r="D599" i="1"/>
  <c r="E599" i="1"/>
  <c r="F599" i="1"/>
  <c r="D591" i="1"/>
  <c r="F591" i="1"/>
  <c r="D621" i="1"/>
  <c r="E621" i="1"/>
  <c r="F621" i="1"/>
  <c r="E688" i="1"/>
  <c r="F688" i="1"/>
  <c r="F482" i="1"/>
  <c r="C482" i="1"/>
  <c r="F524" i="1"/>
  <c r="C524" i="1"/>
  <c r="D524" i="1"/>
  <c r="E524" i="1"/>
  <c r="C686" i="1"/>
  <c r="H1583" i="2"/>
  <c r="AX1583" i="2" s="1"/>
  <c r="AZ1583" i="2" s="1"/>
  <c r="D669" i="1"/>
  <c r="H735" i="2"/>
  <c r="AX735" i="2" s="1"/>
  <c r="AZ735" i="2" s="1"/>
  <c r="F327" i="1"/>
  <c r="C370" i="1"/>
  <c r="D370" i="1"/>
  <c r="E370" i="1"/>
  <c r="F370" i="1"/>
  <c r="H1080" i="2"/>
  <c r="AX1080" i="2" s="1"/>
  <c r="AZ1080" i="2" s="1"/>
  <c r="E454" i="1"/>
  <c r="F454" i="1"/>
  <c r="H1511" i="2"/>
  <c r="AX1511" i="2" s="1"/>
  <c r="AZ1511" i="2" s="1"/>
  <c r="C650" i="1"/>
  <c r="D650" i="1"/>
  <c r="H1490" i="2"/>
  <c r="AX1490" i="2" s="1"/>
  <c r="AZ1490" i="2" s="1"/>
  <c r="D629" i="1"/>
  <c r="E650" i="1"/>
  <c r="C325" i="1"/>
  <c r="E325" i="1"/>
  <c r="H754" i="2"/>
  <c r="AX754" i="2" s="1"/>
  <c r="AZ754" i="2" s="1"/>
  <c r="C346" i="1"/>
  <c r="E346" i="1"/>
  <c r="D346" i="1"/>
  <c r="C363" i="1"/>
  <c r="D311" i="1"/>
  <c r="C357" i="1"/>
  <c r="F377" i="1"/>
  <c r="F429" i="1"/>
  <c r="C426" i="1"/>
  <c r="F458" i="1"/>
  <c r="C475" i="1"/>
  <c r="F512" i="1"/>
  <c r="C642" i="1"/>
  <c r="E635" i="1"/>
  <c r="E682" i="1"/>
  <c r="C696" i="1"/>
  <c r="F452" i="1"/>
  <c r="H1078" i="2"/>
  <c r="AX1078" i="2" s="1"/>
  <c r="AZ1078" i="2" s="1"/>
  <c r="H1141" i="2"/>
  <c r="AX1141" i="2" s="1"/>
  <c r="AZ1141" i="2" s="1"/>
  <c r="E479" i="1"/>
  <c r="F479" i="1"/>
  <c r="H1137" i="2"/>
  <c r="AX1137" i="2" s="1"/>
  <c r="AZ1137" i="2" s="1"/>
  <c r="H1130" i="2"/>
  <c r="AX1130" i="2" s="1"/>
  <c r="AZ1130" i="2" s="1"/>
  <c r="C468" i="1"/>
  <c r="D468" i="1"/>
  <c r="H1175" i="2"/>
  <c r="AX1175" i="2" s="1"/>
  <c r="AZ1175" i="2" s="1"/>
  <c r="E487" i="1"/>
  <c r="F487" i="1"/>
  <c r="H1164" i="2"/>
  <c r="AX1164" i="2" s="1"/>
  <c r="AZ1164" i="2" s="1"/>
  <c r="E483" i="1"/>
  <c r="H1201" i="2"/>
  <c r="AX1201" i="2" s="1"/>
  <c r="AZ1201" i="2" s="1"/>
  <c r="H1198" i="2"/>
  <c r="AX1198" i="2" s="1"/>
  <c r="AZ1198" i="2" s="1"/>
  <c r="H1195" i="2"/>
  <c r="AX1195" i="2" s="1"/>
  <c r="AZ1195" i="2" s="1"/>
  <c r="D535" i="1"/>
  <c r="E535" i="1"/>
  <c r="F535" i="1"/>
  <c r="F556" i="1"/>
  <c r="C553" i="1"/>
  <c r="D553" i="1"/>
  <c r="E553" i="1"/>
  <c r="F553" i="1"/>
  <c r="D609" i="1"/>
  <c r="E609" i="1"/>
  <c r="F609" i="1"/>
  <c r="C580" i="1"/>
  <c r="D580" i="1"/>
  <c r="E580" i="1"/>
  <c r="C624" i="1"/>
  <c r="E624" i="1"/>
  <c r="F624" i="1"/>
  <c r="H1520" i="2"/>
  <c r="AX1520" i="2" s="1"/>
  <c r="AZ1520" i="2" s="1"/>
  <c r="C656" i="1"/>
  <c r="D656" i="1"/>
  <c r="H752" i="2"/>
  <c r="AX752" i="2" s="1"/>
  <c r="AZ752" i="2" s="1"/>
  <c r="H798" i="2"/>
  <c r="AX798" i="2" s="1"/>
  <c r="AZ798" i="2" s="1"/>
  <c r="H824" i="2"/>
  <c r="AX824" i="2" s="1"/>
  <c r="AZ824" i="2" s="1"/>
  <c r="H1633" i="2"/>
  <c r="AX1633" i="2" s="1"/>
  <c r="AZ1633" i="2" s="1"/>
  <c r="E610" i="1"/>
  <c r="D610" i="1"/>
  <c r="H1525" i="2"/>
  <c r="AX1525" i="2" s="1"/>
  <c r="AZ1525" i="2" s="1"/>
  <c r="F664" i="1"/>
  <c r="D319" i="1"/>
  <c r="F399" i="1"/>
  <c r="E607" i="1"/>
  <c r="E503" i="1"/>
  <c r="C503" i="1"/>
  <c r="E604" i="1"/>
  <c r="H1519" i="2"/>
  <c r="AX1519" i="2" s="1"/>
  <c r="AZ1519" i="2" s="1"/>
  <c r="E658" i="1"/>
  <c r="F722" i="1"/>
  <c r="D722" i="1"/>
  <c r="E722" i="1"/>
  <c r="C306" i="1"/>
  <c r="C319" i="1"/>
  <c r="D338" i="1"/>
  <c r="D359" i="1"/>
  <c r="E399" i="1"/>
  <c r="C438" i="1"/>
  <c r="C486" i="1"/>
  <c r="C537" i="1"/>
  <c r="D543" i="1"/>
  <c r="F559" i="1"/>
  <c r="D607" i="1"/>
  <c r="D604" i="1"/>
  <c r="D597" i="1"/>
  <c r="E593" i="1"/>
  <c r="E588" i="1"/>
  <c r="F660" i="1"/>
  <c r="C658" i="1"/>
  <c r="F644" i="1"/>
  <c r="C674" i="1"/>
  <c r="E732" i="1"/>
  <c r="H756" i="2"/>
  <c r="AX756" i="2" s="1"/>
  <c r="AZ756" i="2" s="1"/>
  <c r="H749" i="2"/>
  <c r="AX749" i="2" s="1"/>
  <c r="AZ749" i="2" s="1"/>
  <c r="H920" i="2"/>
  <c r="AX920" i="2" s="1"/>
  <c r="AZ920" i="2" s="1"/>
  <c r="H1035" i="2"/>
  <c r="AX1035" i="2" s="1"/>
  <c r="AZ1035" i="2" s="1"/>
  <c r="F443" i="1"/>
  <c r="E453" i="1"/>
  <c r="C453" i="1"/>
  <c r="H1105" i="2"/>
  <c r="AX1105" i="2" s="1"/>
  <c r="AZ1105" i="2" s="1"/>
  <c r="F500" i="1"/>
  <c r="D500" i="1"/>
  <c r="F496" i="1"/>
  <c r="E496" i="1"/>
  <c r="H1197" i="2"/>
  <c r="AX1197" i="2" s="1"/>
  <c r="AZ1197" i="2" s="1"/>
  <c r="F509" i="1"/>
  <c r="H1359" i="2"/>
  <c r="AX1359" i="2" s="1"/>
  <c r="AZ1359" i="2" s="1"/>
  <c r="H1388" i="2"/>
  <c r="AX1388" i="2" s="1"/>
  <c r="AZ1388" i="2" s="1"/>
  <c r="E578" i="1"/>
  <c r="H1522" i="2"/>
  <c r="AX1522" i="2" s="1"/>
  <c r="AZ1522" i="2" s="1"/>
  <c r="D661" i="1"/>
  <c r="H1512" i="2"/>
  <c r="AX1512" i="2" s="1"/>
  <c r="AZ1512" i="2" s="1"/>
  <c r="H1505" i="2"/>
  <c r="AX1505" i="2" s="1"/>
  <c r="AZ1505" i="2" s="1"/>
  <c r="C710" i="1"/>
  <c r="E710" i="1"/>
  <c r="F710" i="1"/>
  <c r="D735" i="1"/>
  <c r="D389" i="1"/>
  <c r="C389" i="1"/>
  <c r="H1135" i="2"/>
  <c r="AX1135" i="2" s="1"/>
  <c r="AZ1135" i="2" s="1"/>
  <c r="C473" i="1"/>
  <c r="C531" i="1"/>
  <c r="H1275" i="2"/>
  <c r="AX1275" i="2" s="1"/>
  <c r="AZ1275" i="2" s="1"/>
  <c r="F531" i="1"/>
  <c r="C581" i="1"/>
  <c r="D581" i="1"/>
  <c r="E675" i="1"/>
  <c r="H1572" i="2"/>
  <c r="AX1572" i="2" s="1"/>
  <c r="AZ1572" i="2" s="1"/>
  <c r="D675" i="1"/>
  <c r="F337" i="1"/>
  <c r="F456" i="1"/>
  <c r="D461" i="1"/>
  <c r="C291" i="1"/>
  <c r="H562" i="2"/>
  <c r="AX562" i="2" s="1"/>
  <c r="AZ562" i="2" s="1"/>
  <c r="E476" i="1"/>
  <c r="E562" i="1"/>
  <c r="C664" i="1"/>
  <c r="F651" i="1"/>
  <c r="C362" i="1"/>
  <c r="D362" i="1"/>
  <c r="H1246" i="2"/>
  <c r="AX1246" i="2" s="1"/>
  <c r="AZ1246" i="2" s="1"/>
  <c r="D523" i="1"/>
  <c r="E591" i="1"/>
  <c r="C591" i="1"/>
  <c r="F296" i="1"/>
  <c r="E301" i="1"/>
  <c r="F309" i="1"/>
  <c r="C344" i="1"/>
  <c r="D340" i="1"/>
  <c r="E362" i="1"/>
  <c r="F388" i="1"/>
  <c r="F385" i="1"/>
  <c r="F407" i="1"/>
  <c r="E418" i="1"/>
  <c r="D436" i="1"/>
  <c r="E459" i="1"/>
  <c r="F464" i="1"/>
  <c r="D469" i="1"/>
  <c r="F499" i="1"/>
  <c r="F549" i="1"/>
  <c r="D562" i="1"/>
  <c r="F570" i="1"/>
  <c r="E651" i="1"/>
  <c r="C638" i="1"/>
  <c r="D666" i="1"/>
  <c r="C675" i="1"/>
  <c r="F671" i="1"/>
  <c r="E328" i="1"/>
  <c r="H736" i="2"/>
  <c r="AX736" i="2" s="1"/>
  <c r="AZ736" i="2" s="1"/>
  <c r="H945" i="2"/>
  <c r="AX945" i="2" s="1"/>
  <c r="AZ945" i="2" s="1"/>
  <c r="H1249" i="2"/>
  <c r="AX1249" i="2" s="1"/>
  <c r="AZ1249" i="2" s="1"/>
  <c r="H1300" i="2"/>
  <c r="AX1300" i="2" s="1"/>
  <c r="AZ1300" i="2" s="1"/>
  <c r="F542" i="1"/>
  <c r="F562" i="1"/>
  <c r="C610" i="1"/>
  <c r="E581" i="1"/>
  <c r="D664" i="1"/>
  <c r="C613" i="1"/>
  <c r="E613" i="1"/>
  <c r="D344" i="1"/>
  <c r="C461" i="1"/>
  <c r="D473" i="1"/>
  <c r="D571" i="1"/>
  <c r="C702" i="1"/>
  <c r="D301" i="1"/>
  <c r="C340" i="1"/>
  <c r="F365" i="1"/>
  <c r="E388" i="1"/>
  <c r="E403" i="1"/>
  <c r="D418" i="1"/>
  <c r="F438" i="1"/>
  <c r="D459" i="1"/>
  <c r="F446" i="1"/>
  <c r="E464" i="1"/>
  <c r="C469" i="1"/>
  <c r="E499" i="1"/>
  <c r="F486" i="1"/>
  <c r="D503" i="1"/>
  <c r="F537" i="1"/>
  <c r="E549" i="1"/>
  <c r="F565" i="1"/>
  <c r="E570" i="1"/>
  <c r="F654" i="1"/>
  <c r="C651" i="1"/>
  <c r="C666" i="1"/>
  <c r="F674" i="1"/>
  <c r="D671" i="1"/>
  <c r="F699" i="1"/>
  <c r="C605" i="1"/>
  <c r="E598" i="1"/>
  <c r="C598" i="1"/>
  <c r="E594" i="1"/>
  <c r="F594" i="1"/>
  <c r="C690" i="1"/>
  <c r="E690" i="1"/>
  <c r="F690" i="1"/>
  <c r="E473" i="1"/>
  <c r="E571" i="1"/>
  <c r="F436" i="1"/>
  <c r="H977" i="2"/>
  <c r="AX977" i="2" s="1"/>
  <c r="AZ977" i="2" s="1"/>
  <c r="C476" i="1"/>
  <c r="D577" i="1"/>
  <c r="E389" i="1"/>
  <c r="D456" i="1"/>
  <c r="D613" i="1"/>
  <c r="F618" i="1"/>
  <c r="E296" i="1"/>
  <c r="F316" i="1"/>
  <c r="E309" i="1"/>
  <c r="F291" i="1"/>
  <c r="E319" i="1"/>
  <c r="C316" i="1"/>
  <c r="D309" i="1"/>
  <c r="C348" i="1"/>
  <c r="F338" i="1"/>
  <c r="F359" i="1"/>
  <c r="D365" i="1"/>
  <c r="D388" i="1"/>
  <c r="C418" i="1"/>
  <c r="E438" i="1"/>
  <c r="E446" i="1"/>
  <c r="C464" i="1"/>
  <c r="E486" i="1"/>
  <c r="E537" i="1"/>
  <c r="C534" i="1"/>
  <c r="D565" i="1"/>
  <c r="D570" i="1"/>
  <c r="F607" i="1"/>
  <c r="F597" i="1"/>
  <c r="F658" i="1"/>
  <c r="D654" i="1"/>
  <c r="D689" i="1"/>
  <c r="E674" i="1"/>
  <c r="C671" i="1"/>
  <c r="E728" i="1"/>
  <c r="H965" i="2"/>
  <c r="AX965" i="2" s="1"/>
  <c r="AZ965" i="2" s="1"/>
  <c r="C431" i="1"/>
  <c r="E601" i="1"/>
  <c r="H1499" i="2"/>
  <c r="AX1499" i="2" s="1"/>
  <c r="AZ1499" i="2" s="1"/>
  <c r="H1493" i="2"/>
  <c r="AX1493" i="2" s="1"/>
  <c r="AZ1493" i="2" s="1"/>
  <c r="C632" i="1"/>
  <c r="H563" i="2"/>
  <c r="AX563" i="2" s="1"/>
  <c r="AZ563" i="2" s="1"/>
  <c r="H560" i="2"/>
  <c r="AX560" i="2" s="1"/>
  <c r="AZ560" i="2" s="1"/>
  <c r="H744" i="2"/>
  <c r="AX744" i="2" s="1"/>
  <c r="AZ744" i="2" s="1"/>
  <c r="H741" i="2"/>
  <c r="AX741" i="2" s="1"/>
  <c r="AZ741" i="2" s="1"/>
  <c r="H772" i="2"/>
  <c r="AX772" i="2" s="1"/>
  <c r="AZ772" i="2" s="1"/>
  <c r="H860" i="2"/>
  <c r="AX860" i="2" s="1"/>
  <c r="AZ860" i="2" s="1"/>
  <c r="H919" i="2"/>
  <c r="AX919" i="2" s="1"/>
  <c r="AZ919" i="2" s="1"/>
  <c r="H963" i="2"/>
  <c r="AX963" i="2" s="1"/>
  <c r="AZ963" i="2" s="1"/>
  <c r="H1036" i="2"/>
  <c r="AX1036" i="2" s="1"/>
  <c r="AZ1036" i="2" s="1"/>
  <c r="H1169" i="2"/>
  <c r="AX1169" i="2" s="1"/>
  <c r="AZ1169" i="2" s="1"/>
  <c r="H1190" i="2"/>
  <c r="AX1190" i="2" s="1"/>
  <c r="AZ1190" i="2" s="1"/>
  <c r="H1251" i="2"/>
  <c r="AX1251" i="2" s="1"/>
  <c r="AZ1251" i="2" s="1"/>
  <c r="H1467" i="2"/>
  <c r="AX1467" i="2" s="1"/>
  <c r="AZ1467" i="2" s="1"/>
  <c r="H1601" i="2"/>
  <c r="AX1601" i="2" s="1"/>
  <c r="AZ1601" i="2" s="1"/>
  <c r="H1133" i="2"/>
  <c r="AX1133" i="2" s="1"/>
  <c r="AZ1133" i="2" s="1"/>
  <c r="C471" i="1"/>
  <c r="D471" i="1"/>
  <c r="F585" i="1"/>
  <c r="D585" i="1"/>
  <c r="E585" i="1"/>
  <c r="E582" i="1"/>
  <c r="D582" i="1"/>
  <c r="C582" i="1"/>
  <c r="E471" i="1"/>
  <c r="F582" i="1"/>
  <c r="H944" i="2"/>
  <c r="AX944" i="2" s="1"/>
  <c r="AZ944" i="2" s="1"/>
  <c r="F410" i="1"/>
  <c r="H1005" i="2"/>
  <c r="AX1005" i="2" s="1"/>
  <c r="AZ1005" i="2" s="1"/>
  <c r="D440" i="1"/>
  <c r="E440" i="1"/>
  <c r="D495" i="1"/>
  <c r="F495" i="1"/>
  <c r="H1176" i="2"/>
  <c r="AX1176" i="2" s="1"/>
  <c r="AZ1176" i="2" s="1"/>
  <c r="E625" i="1"/>
  <c r="D625" i="1"/>
  <c r="H1468" i="2"/>
  <c r="AX1468" i="2" s="1"/>
  <c r="AZ1468" i="2" s="1"/>
  <c r="C360" i="1"/>
  <c r="H775" i="2"/>
  <c r="AX775" i="2" s="1"/>
  <c r="AZ775" i="2" s="1"/>
  <c r="E360" i="1"/>
  <c r="C413" i="1"/>
  <c r="F413" i="1"/>
  <c r="F498" i="1"/>
  <c r="C498" i="1"/>
  <c r="H1179" i="2"/>
  <c r="AX1179" i="2" s="1"/>
  <c r="AZ1179" i="2" s="1"/>
  <c r="C589" i="1"/>
  <c r="D589" i="1"/>
  <c r="E589" i="1"/>
  <c r="F589" i="1"/>
  <c r="C397" i="1"/>
  <c r="D397" i="1"/>
  <c r="E397" i="1"/>
  <c r="F721" i="1"/>
  <c r="D721" i="1"/>
  <c r="E721" i="1"/>
  <c r="H753" i="2"/>
  <c r="AX753" i="2" s="1"/>
  <c r="AZ753" i="2" s="1"/>
  <c r="F345" i="1"/>
  <c r="H740" i="2"/>
  <c r="AX740" i="2" s="1"/>
  <c r="AZ740" i="2" s="1"/>
  <c r="D332" i="1"/>
  <c r="E332" i="1"/>
  <c r="F332" i="1"/>
  <c r="C670" i="1"/>
  <c r="H1567" i="2"/>
  <c r="AX1567" i="2" s="1"/>
  <c r="AZ1567" i="2" s="1"/>
  <c r="F731" i="1"/>
  <c r="C731" i="1"/>
  <c r="F397" i="1"/>
  <c r="C323" i="1"/>
  <c r="H705" i="2"/>
  <c r="AX705" i="2" s="1"/>
  <c r="AZ705" i="2" s="1"/>
  <c r="H862" i="2"/>
  <c r="AX862" i="2" s="1"/>
  <c r="AZ862" i="2" s="1"/>
  <c r="F389" i="1"/>
  <c r="C474" i="1"/>
  <c r="H1136" i="2"/>
  <c r="AX1136" i="2" s="1"/>
  <c r="AZ1136" i="2" s="1"/>
  <c r="F474" i="1"/>
  <c r="E685" i="1"/>
  <c r="H1582" i="2"/>
  <c r="AX1582" i="2" s="1"/>
  <c r="AZ1582" i="2" s="1"/>
  <c r="D685" i="1"/>
  <c r="H1576" i="2"/>
  <c r="AX1576" i="2" s="1"/>
  <c r="AZ1576" i="2" s="1"/>
  <c r="D679" i="1"/>
  <c r="C679" i="1"/>
  <c r="F679" i="1"/>
  <c r="C673" i="1"/>
  <c r="D673" i="1"/>
  <c r="F701" i="1"/>
  <c r="C701" i="1"/>
  <c r="D701" i="1"/>
  <c r="E701" i="1"/>
  <c r="C410" i="1"/>
  <c r="C517" i="1"/>
  <c r="C685" i="1"/>
  <c r="C284" i="1"/>
  <c r="D284" i="1"/>
  <c r="E284" i="1"/>
  <c r="F284" i="1"/>
  <c r="H529" i="2"/>
  <c r="AX529" i="2" s="1"/>
  <c r="AZ529" i="2" s="1"/>
  <c r="E306" i="1"/>
  <c r="D306" i="1"/>
  <c r="E552" i="1"/>
  <c r="D552" i="1"/>
  <c r="E649" i="1"/>
  <c r="H1510" i="2"/>
  <c r="AX1510" i="2" s="1"/>
  <c r="AZ1510" i="2" s="1"/>
  <c r="H1497" i="2"/>
  <c r="AX1497" i="2" s="1"/>
  <c r="AZ1497" i="2" s="1"/>
  <c r="C688" i="1"/>
  <c r="H1585" i="2"/>
  <c r="AX1585" i="2" s="1"/>
  <c r="AZ1585" i="2" s="1"/>
  <c r="F682" i="1"/>
  <c r="D682" i="1"/>
  <c r="C676" i="1"/>
  <c r="D676" i="1"/>
  <c r="E676" i="1"/>
  <c r="C332" i="1"/>
  <c r="C721" i="1"/>
  <c r="C293" i="1"/>
  <c r="D293" i="1"/>
  <c r="H561" i="2"/>
  <c r="AX561" i="2" s="1"/>
  <c r="AZ561" i="2" s="1"/>
  <c r="C290" i="1"/>
  <c r="D290" i="1"/>
  <c r="F548" i="1"/>
  <c r="E619" i="1"/>
  <c r="C619" i="1"/>
  <c r="F619" i="1"/>
  <c r="H1462" i="2"/>
  <c r="AX1462" i="2" s="1"/>
  <c r="AZ1462" i="2" s="1"/>
  <c r="H1506" i="2"/>
  <c r="AX1506" i="2" s="1"/>
  <c r="AZ1506" i="2" s="1"/>
  <c r="D645" i="1"/>
  <c r="F642" i="1"/>
  <c r="D642" i="1"/>
  <c r="E642" i="1"/>
  <c r="C342" i="1"/>
  <c r="D342" i="1"/>
  <c r="E342" i="1"/>
  <c r="H750" i="2"/>
  <c r="AX750" i="2" s="1"/>
  <c r="AZ750" i="2" s="1"/>
  <c r="H856" i="2"/>
  <c r="AX856" i="2" s="1"/>
  <c r="AZ856" i="2" s="1"/>
  <c r="F383" i="1"/>
  <c r="D383" i="1"/>
  <c r="C419" i="1"/>
  <c r="H953" i="2"/>
  <c r="AX953" i="2" s="1"/>
  <c r="AZ953" i="2" s="1"/>
  <c r="F342" i="1"/>
  <c r="D320" i="1"/>
  <c r="H743" i="2"/>
  <c r="AX743" i="2" s="1"/>
  <c r="AZ743" i="2" s="1"/>
  <c r="C335" i="1"/>
  <c r="D335" i="1"/>
  <c r="E335" i="1"/>
  <c r="C386" i="1"/>
  <c r="E386" i="1"/>
  <c r="C724" i="1"/>
  <c r="D724" i="1"/>
  <c r="E724" i="1"/>
  <c r="F724" i="1"/>
  <c r="E383" i="1"/>
  <c r="D302" i="1"/>
  <c r="H619" i="2"/>
  <c r="AX619" i="2" s="1"/>
  <c r="AZ619" i="2" s="1"/>
  <c r="F471" i="1"/>
  <c r="F579" i="1"/>
  <c r="H1085" i="2"/>
  <c r="AX1085" i="2" s="1"/>
  <c r="AZ1085" i="2" s="1"/>
  <c r="F459" i="1"/>
  <c r="F492" i="1"/>
  <c r="C492" i="1"/>
  <c r="D492" i="1"/>
  <c r="E492" i="1"/>
  <c r="H1173" i="2"/>
  <c r="AX1173" i="2" s="1"/>
  <c r="AZ1173" i="2" s="1"/>
  <c r="C622" i="1"/>
  <c r="H1465" i="2"/>
  <c r="AX1465" i="2" s="1"/>
  <c r="AZ1465" i="2" s="1"/>
  <c r="F294" i="1"/>
  <c r="H565" i="2"/>
  <c r="AX565" i="2" s="1"/>
  <c r="AZ565" i="2" s="1"/>
  <c r="D515" i="1"/>
  <c r="H1218" i="2"/>
  <c r="AX1218" i="2" s="1"/>
  <c r="AZ1218" i="2" s="1"/>
  <c r="C628" i="1"/>
  <c r="F628" i="1"/>
  <c r="E702" i="1"/>
  <c r="H1606" i="2"/>
  <c r="AX1606" i="2" s="1"/>
  <c r="AZ1606" i="2" s="1"/>
  <c r="D294" i="1"/>
  <c r="D373" i="1"/>
  <c r="E392" i="1"/>
  <c r="E456" i="1"/>
  <c r="C481" i="1"/>
  <c r="E502" i="1"/>
  <c r="D538" i="1"/>
  <c r="C532" i="1"/>
  <c r="E583" i="1"/>
  <c r="E577" i="1"/>
  <c r="D637" i="1"/>
  <c r="E720" i="1"/>
  <c r="C549" i="1"/>
  <c r="E586" i="1"/>
  <c r="C646" i="1"/>
  <c r="H1507" i="2"/>
  <c r="AX1507" i="2" s="1"/>
  <c r="AZ1507" i="2" s="1"/>
  <c r="H1602" i="2"/>
  <c r="AX1602" i="2" s="1"/>
  <c r="AZ1602" i="2" s="1"/>
  <c r="D698" i="1"/>
  <c r="E371" i="1"/>
  <c r="H804" i="2"/>
  <c r="AX804" i="2" s="1"/>
  <c r="AZ804" i="2" s="1"/>
  <c r="E691" i="1"/>
  <c r="H1588" i="2"/>
  <c r="AX1588" i="2" s="1"/>
  <c r="AZ1588" i="2" s="1"/>
  <c r="C727" i="1"/>
  <c r="F727" i="1"/>
  <c r="C309" i="1"/>
  <c r="F348" i="1"/>
  <c r="D355" i="1"/>
  <c r="C371" i="1"/>
  <c r="F416" i="1"/>
  <c r="E546" i="1"/>
  <c r="E563" i="1"/>
  <c r="C643" i="1"/>
  <c r="E628" i="1"/>
  <c r="D691" i="1"/>
  <c r="D710" i="1"/>
  <c r="D312" i="1"/>
  <c r="C403" i="1"/>
  <c r="F484" i="1"/>
  <c r="H1165" i="2"/>
  <c r="AX1165" i="2" s="1"/>
  <c r="AZ1165" i="2" s="1"/>
  <c r="H1521" i="2"/>
  <c r="AX1521" i="2" s="1"/>
  <c r="AZ1521" i="2" s="1"/>
  <c r="E348" i="1"/>
  <c r="D416" i="1"/>
  <c r="F481" i="1"/>
  <c r="F515" i="1"/>
  <c r="D546" i="1"/>
  <c r="C691" i="1"/>
  <c r="E714" i="1"/>
  <c r="F315" i="1"/>
  <c r="H767" i="2"/>
  <c r="AX767" i="2" s="1"/>
  <c r="AZ767" i="2" s="1"/>
  <c r="H803" i="2"/>
  <c r="AX803" i="2" s="1"/>
  <c r="AZ803" i="2" s="1"/>
  <c r="D487" i="1"/>
  <c r="H1168" i="2"/>
  <c r="AX1168" i="2" s="1"/>
  <c r="AZ1168" i="2" s="1"/>
  <c r="E617" i="1"/>
  <c r="H1460" i="2"/>
  <c r="AX1460" i="2" s="1"/>
  <c r="AZ1460" i="2" s="1"/>
  <c r="E667" i="1"/>
  <c r="H1535" i="2"/>
  <c r="AX1535" i="2" s="1"/>
  <c r="AZ1535" i="2" s="1"/>
  <c r="C425" i="1"/>
  <c r="C355" i="1"/>
  <c r="F373" i="1"/>
  <c r="F403" i="1"/>
  <c r="E425" i="1"/>
  <c r="C416" i="1"/>
  <c r="D453" i="1"/>
  <c r="F462" i="1"/>
  <c r="F470" i="1"/>
  <c r="E481" i="1"/>
  <c r="E515" i="1"/>
  <c r="F538" i="1"/>
  <c r="C546" i="1"/>
  <c r="D714" i="1"/>
  <c r="H773" i="2"/>
  <c r="AX773" i="2" s="1"/>
  <c r="AZ773" i="2" s="1"/>
  <c r="H770" i="2"/>
  <c r="AX770" i="2" s="1"/>
  <c r="AZ770" i="2" s="1"/>
  <c r="H809" i="2"/>
  <c r="AX809" i="2" s="1"/>
  <c r="AZ809" i="2" s="1"/>
  <c r="H1079" i="2"/>
  <c r="AX1079" i="2" s="1"/>
  <c r="AZ1079" i="2" s="1"/>
  <c r="H1360" i="2"/>
  <c r="AX1360" i="2" s="1"/>
  <c r="AZ1360" i="2" s="1"/>
  <c r="C623" i="1"/>
  <c r="H1466" i="2"/>
  <c r="AX1466" i="2" s="1"/>
  <c r="AZ1466" i="2" s="1"/>
  <c r="H1489" i="2"/>
  <c r="AX1489" i="2" s="1"/>
  <c r="AZ1489" i="2" s="1"/>
  <c r="C699" i="1"/>
  <c r="H1603" i="2"/>
  <c r="AX1603" i="2" s="1"/>
  <c r="AZ1603" i="2" s="1"/>
  <c r="H1661" i="2"/>
  <c r="AX1661" i="2" s="1"/>
  <c r="AZ1661" i="2" s="1"/>
  <c r="F707" i="1"/>
  <c r="E707" i="1"/>
  <c r="H757" i="2"/>
  <c r="AX757" i="2" s="1"/>
  <c r="AZ757" i="2" s="1"/>
  <c r="H1006" i="2"/>
  <c r="AX1006" i="2" s="1"/>
  <c r="AZ1006" i="2" s="1"/>
  <c r="H1083" i="2"/>
  <c r="AX1083" i="2" s="1"/>
  <c r="AZ1083" i="2" s="1"/>
  <c r="H1139" i="2"/>
  <c r="AX1139" i="2" s="1"/>
  <c r="AZ1139" i="2" s="1"/>
  <c r="H1177" i="2"/>
  <c r="AX1177" i="2" s="1"/>
  <c r="AZ1177" i="2" s="1"/>
  <c r="H1171" i="2"/>
  <c r="AX1171" i="2" s="1"/>
  <c r="AZ1171" i="2" s="1"/>
  <c r="H1191" i="2"/>
  <c r="AX1191" i="2" s="1"/>
  <c r="AZ1191" i="2" s="1"/>
  <c r="H1250" i="2"/>
  <c r="AX1250" i="2" s="1"/>
  <c r="AZ1250" i="2" s="1"/>
  <c r="H1247" i="2"/>
  <c r="AX1247" i="2" s="1"/>
  <c r="AZ1247" i="2" s="1"/>
  <c r="H1387" i="2"/>
  <c r="AX1387" i="2" s="1"/>
  <c r="AZ1387" i="2" s="1"/>
  <c r="H1513" i="2"/>
  <c r="AX1513" i="2" s="1"/>
  <c r="AZ1513" i="2" s="1"/>
  <c r="H1591" i="2"/>
  <c r="AX1591" i="2" s="1"/>
  <c r="AZ1591" i="2" s="1"/>
  <c r="H1659" i="2"/>
  <c r="AX1659" i="2" s="1"/>
  <c r="AZ1659" i="2" s="1"/>
  <c r="E731" i="1"/>
  <c r="D731" i="1"/>
  <c r="C734" i="1"/>
  <c r="C732" i="1"/>
  <c r="F734" i="1"/>
  <c r="E734" i="1"/>
  <c r="D732" i="1"/>
  <c r="D720" i="1"/>
  <c r="C728" i="1"/>
  <c r="F717" i="1"/>
  <c r="F728" i="1"/>
  <c r="F720" i="1"/>
  <c r="E727" i="1"/>
  <c r="E725" i="1"/>
  <c r="E719" i="1"/>
  <c r="E717" i="1"/>
  <c r="F725" i="1"/>
  <c r="F719" i="1"/>
  <c r="D727" i="1"/>
  <c r="D725" i="1"/>
  <c r="D719" i="1"/>
  <c r="D717" i="1"/>
  <c r="E708" i="1"/>
  <c r="D709" i="1"/>
  <c r="D708" i="1"/>
  <c r="F709" i="1"/>
  <c r="D705" i="1"/>
  <c r="C705" i="1"/>
  <c r="F705" i="1"/>
  <c r="C700" i="1"/>
  <c r="F697" i="1"/>
  <c r="F702" i="1"/>
  <c r="F700" i="1"/>
  <c r="E700" i="1"/>
  <c r="E698" i="1"/>
  <c r="E697" i="1"/>
  <c r="D699" i="1"/>
  <c r="D697" i="1"/>
  <c r="F691" i="1"/>
  <c r="F689" i="1"/>
  <c r="F683" i="1"/>
  <c r="F681" i="1"/>
  <c r="F675" i="1"/>
  <c r="F673" i="1"/>
  <c r="E689" i="1"/>
  <c r="E687" i="1"/>
  <c r="E681" i="1"/>
  <c r="E679" i="1"/>
  <c r="E673" i="1"/>
  <c r="E671" i="1"/>
  <c r="H1586" i="2"/>
  <c r="AX1586" i="2" s="1"/>
  <c r="AZ1586" i="2" s="1"/>
  <c r="H1578" i="2"/>
  <c r="AX1578" i="2" s="1"/>
  <c r="AZ1578" i="2" s="1"/>
  <c r="H1570" i="2"/>
  <c r="AX1570" i="2" s="1"/>
  <c r="AZ1570" i="2" s="1"/>
  <c r="F678" i="1"/>
  <c r="E686" i="1"/>
  <c r="E678" i="1"/>
  <c r="E670" i="1"/>
  <c r="F686" i="1"/>
  <c r="E694" i="1"/>
  <c r="D688" i="1"/>
  <c r="D686" i="1"/>
  <c r="D680" i="1"/>
  <c r="D678" i="1"/>
  <c r="D670" i="1"/>
  <c r="F694" i="1"/>
  <c r="F670" i="1"/>
  <c r="D694" i="1"/>
  <c r="F667" i="1"/>
  <c r="D660" i="1"/>
  <c r="D652" i="1"/>
  <c r="D644" i="1"/>
  <c r="D628" i="1"/>
  <c r="D663" i="1"/>
  <c r="D657" i="1"/>
  <c r="D655" i="1"/>
  <c r="D649" i="1"/>
  <c r="D647" i="1"/>
  <c r="D641" i="1"/>
  <c r="D639" i="1"/>
  <c r="D633" i="1"/>
  <c r="D631" i="1"/>
  <c r="C663" i="1"/>
  <c r="C661" i="1"/>
  <c r="C657" i="1"/>
  <c r="C655" i="1"/>
  <c r="C653" i="1"/>
  <c r="C649" i="1"/>
  <c r="C647" i="1"/>
  <c r="C645" i="1"/>
  <c r="C641" i="1"/>
  <c r="C639" i="1"/>
  <c r="C637" i="1"/>
  <c r="C633" i="1"/>
  <c r="C631" i="1"/>
  <c r="C629" i="1"/>
  <c r="H1524" i="2"/>
  <c r="AX1524" i="2" s="1"/>
  <c r="AZ1524" i="2" s="1"/>
  <c r="H1516" i="2"/>
  <c r="AX1516" i="2" s="1"/>
  <c r="AZ1516" i="2" s="1"/>
  <c r="H1508" i="2"/>
  <c r="AX1508" i="2" s="1"/>
  <c r="AZ1508" i="2" s="1"/>
  <c r="H1500" i="2"/>
  <c r="AX1500" i="2" s="1"/>
  <c r="AZ1500" i="2" s="1"/>
  <c r="H1492" i="2"/>
  <c r="AX1492" i="2" s="1"/>
  <c r="AZ1492" i="2" s="1"/>
  <c r="C636" i="1"/>
  <c r="F663" i="1"/>
  <c r="F661" i="1"/>
  <c r="F657" i="1"/>
  <c r="F655" i="1"/>
  <c r="F653" i="1"/>
  <c r="F649" i="1"/>
  <c r="F647" i="1"/>
  <c r="F645" i="1"/>
  <c r="F641" i="1"/>
  <c r="F639" i="1"/>
  <c r="F637" i="1"/>
  <c r="F633" i="1"/>
  <c r="F629" i="1"/>
  <c r="F631" i="1"/>
  <c r="E661" i="1"/>
  <c r="E653" i="1"/>
  <c r="E645" i="1"/>
  <c r="E637" i="1"/>
  <c r="E629" i="1"/>
  <c r="F625" i="1"/>
  <c r="F617" i="1"/>
  <c r="H1463" i="2"/>
  <c r="AX1463" i="2" s="1"/>
  <c r="AZ1463" i="2" s="1"/>
  <c r="D622" i="1"/>
  <c r="D618" i="1"/>
  <c r="F620" i="1"/>
  <c r="E622" i="1"/>
  <c r="E620" i="1"/>
  <c r="E618" i="1"/>
  <c r="D620" i="1"/>
  <c r="C618" i="1"/>
  <c r="F595" i="1"/>
  <c r="F587" i="1"/>
  <c r="E611" i="1"/>
  <c r="E603" i="1"/>
  <c r="E595" i="1"/>
  <c r="E587" i="1"/>
  <c r="E579" i="1"/>
  <c r="D608" i="1"/>
  <c r="D600" i="1"/>
  <c r="D592" i="1"/>
  <c r="D584" i="1"/>
  <c r="D576" i="1"/>
  <c r="C608" i="1"/>
  <c r="C600" i="1"/>
  <c r="C592" i="1"/>
  <c r="C584" i="1"/>
  <c r="C576" i="1"/>
  <c r="D595" i="1"/>
  <c r="D587" i="1"/>
  <c r="D579" i="1"/>
  <c r="C611" i="1"/>
  <c r="C609" i="1"/>
  <c r="C603" i="1"/>
  <c r="C601" i="1"/>
  <c r="C593" i="1"/>
  <c r="C585" i="1"/>
  <c r="C577" i="1"/>
  <c r="F608" i="1"/>
  <c r="F600" i="1"/>
  <c r="F592" i="1"/>
  <c r="F584" i="1"/>
  <c r="F576" i="1"/>
  <c r="F572" i="1"/>
  <c r="E572" i="1"/>
  <c r="D572" i="1"/>
  <c r="C572" i="1"/>
  <c r="D563" i="1"/>
  <c r="D568" i="1"/>
  <c r="D566" i="1"/>
  <c r="C568" i="1"/>
  <c r="C566" i="1"/>
  <c r="C564" i="1"/>
  <c r="H1363" i="2"/>
  <c r="AX1363" i="2" s="1"/>
  <c r="AZ1363" i="2" s="1"/>
  <c r="F568" i="1"/>
  <c r="F566" i="1"/>
  <c r="F564" i="1"/>
  <c r="E564" i="1"/>
  <c r="F558" i="1"/>
  <c r="F552" i="1"/>
  <c r="F550" i="1"/>
  <c r="E558" i="1"/>
  <c r="E556" i="1"/>
  <c r="E550" i="1"/>
  <c r="E548" i="1"/>
  <c r="D555" i="1"/>
  <c r="D547" i="1"/>
  <c r="F555" i="1"/>
  <c r="F547" i="1"/>
  <c r="E555" i="1"/>
  <c r="E547" i="1"/>
  <c r="F543" i="1"/>
  <c r="E544" i="1"/>
  <c r="D544" i="1"/>
  <c r="C544" i="1"/>
  <c r="F539" i="1"/>
  <c r="E531" i="1"/>
  <c r="E536" i="1"/>
  <c r="E534" i="1"/>
  <c r="D540" i="1"/>
  <c r="D536" i="1"/>
  <c r="D534" i="1"/>
  <c r="D532" i="1"/>
  <c r="H1278" i="2"/>
  <c r="AX1278" i="2" s="1"/>
  <c r="AZ1278" i="2" s="1"/>
  <c r="E539" i="1"/>
  <c r="D539" i="1"/>
  <c r="D531" i="1"/>
  <c r="F540" i="1"/>
  <c r="F532" i="1"/>
  <c r="F525" i="1"/>
  <c r="E525" i="1"/>
  <c r="E522" i="1"/>
  <c r="D522" i="1"/>
  <c r="H1248" i="2"/>
  <c r="AX1248" i="2" s="1"/>
  <c r="AZ1248" i="2" s="1"/>
  <c r="D527" i="1"/>
  <c r="D525" i="1"/>
  <c r="C523" i="1"/>
  <c r="C519" i="1"/>
  <c r="F516" i="1"/>
  <c r="H1222" i="2"/>
  <c r="AX1222" i="2" s="1"/>
  <c r="AZ1222" i="2" s="1"/>
  <c r="E519" i="1"/>
  <c r="E517" i="1"/>
  <c r="F519" i="1"/>
  <c r="F517" i="1"/>
  <c r="D517" i="1"/>
  <c r="C511" i="1"/>
  <c r="F506" i="1"/>
  <c r="F511" i="1"/>
  <c r="F503" i="1"/>
  <c r="H1194" i="2"/>
  <c r="AX1194" i="2" s="1"/>
  <c r="AZ1194" i="2" s="1"/>
  <c r="E512" i="1"/>
  <c r="E508" i="1"/>
  <c r="D512" i="1"/>
  <c r="D508" i="1"/>
  <c r="D506" i="1"/>
  <c r="E506" i="1"/>
  <c r="D504" i="1"/>
  <c r="C512" i="1"/>
  <c r="C504" i="1"/>
  <c r="E498" i="1"/>
  <c r="E490" i="1"/>
  <c r="E482" i="1"/>
  <c r="D498" i="1"/>
  <c r="D490" i="1"/>
  <c r="D482" i="1"/>
  <c r="H1174" i="2"/>
  <c r="AX1174" i="2" s="1"/>
  <c r="AZ1174" i="2" s="1"/>
  <c r="H1166" i="2"/>
  <c r="AX1166" i="2" s="1"/>
  <c r="AZ1166" i="2" s="1"/>
  <c r="C499" i="1"/>
  <c r="C495" i="1"/>
  <c r="C487" i="1"/>
  <c r="C483" i="1"/>
  <c r="F493" i="1"/>
  <c r="F485" i="1"/>
  <c r="E493" i="1"/>
  <c r="E485" i="1"/>
  <c r="D499" i="1"/>
  <c r="D493" i="1"/>
  <c r="D491" i="1"/>
  <c r="D485" i="1"/>
  <c r="D483" i="1"/>
  <c r="C491" i="1"/>
  <c r="C477" i="1"/>
  <c r="F472" i="1"/>
  <c r="F477" i="1"/>
  <c r="F469" i="1"/>
  <c r="H1134" i="2"/>
  <c r="AX1134" i="2" s="1"/>
  <c r="AZ1134" i="2" s="1"/>
  <c r="E478" i="1"/>
  <c r="E474" i="1"/>
  <c r="E472" i="1"/>
  <c r="E470" i="1"/>
  <c r="D478" i="1"/>
  <c r="D474" i="1"/>
  <c r="D472" i="1"/>
  <c r="D470" i="1"/>
  <c r="C478" i="1"/>
  <c r="C470" i="1"/>
  <c r="D465" i="1"/>
  <c r="C465" i="1"/>
  <c r="C463" i="1"/>
  <c r="D462" i="1"/>
  <c r="F465" i="1"/>
  <c r="F463" i="1"/>
  <c r="E463" i="1"/>
  <c r="D455" i="1"/>
  <c r="D447" i="1"/>
  <c r="C455" i="1"/>
  <c r="C449" i="1"/>
  <c r="C447" i="1"/>
  <c r="H1084" i="2"/>
  <c r="AX1084" i="2" s="1"/>
  <c r="AZ1084" i="2" s="1"/>
  <c r="H1076" i="2"/>
  <c r="AX1076" i="2" s="1"/>
  <c r="AZ1076" i="2" s="1"/>
  <c r="F457" i="1"/>
  <c r="F449" i="1"/>
  <c r="F447" i="1"/>
  <c r="E458" i="1"/>
  <c r="E450" i="1"/>
  <c r="D458" i="1"/>
  <c r="D450" i="1"/>
  <c r="C456" i="1"/>
  <c r="C448" i="1"/>
  <c r="F455" i="1"/>
  <c r="F453" i="1"/>
  <c r="D444" i="1"/>
  <c r="C444" i="1"/>
  <c r="F444" i="1"/>
  <c r="C439" i="1"/>
  <c r="F440" i="1"/>
  <c r="E441" i="1"/>
  <c r="E439" i="1"/>
  <c r="F441" i="1"/>
  <c r="F439" i="1"/>
  <c r="E434" i="1"/>
  <c r="D434" i="1"/>
  <c r="C436" i="1"/>
  <c r="C434" i="1"/>
  <c r="H975" i="2"/>
  <c r="AX975" i="2" s="1"/>
  <c r="AZ975" i="2" s="1"/>
  <c r="C435" i="1"/>
  <c r="D435" i="1"/>
  <c r="C430" i="1"/>
  <c r="F430" i="1"/>
  <c r="F422" i="1"/>
  <c r="F414" i="1"/>
  <c r="E430" i="1"/>
  <c r="E428" i="1"/>
  <c r="E422" i="1"/>
  <c r="E420" i="1"/>
  <c r="E414" i="1"/>
  <c r="E412" i="1"/>
  <c r="H948" i="2"/>
  <c r="AX948" i="2" s="1"/>
  <c r="AZ948" i="2" s="1"/>
  <c r="F427" i="1"/>
  <c r="F411" i="1"/>
  <c r="H947" i="2"/>
  <c r="AX947" i="2" s="1"/>
  <c r="AZ947" i="2" s="1"/>
  <c r="F419" i="1"/>
  <c r="E427" i="1"/>
  <c r="E419" i="1"/>
  <c r="E413" i="1"/>
  <c r="E411" i="1"/>
  <c r="D429" i="1"/>
  <c r="D427" i="1"/>
  <c r="D421" i="1"/>
  <c r="D419" i="1"/>
  <c r="D413" i="1"/>
  <c r="D411" i="1"/>
  <c r="D408" i="1"/>
  <c r="C407" i="1"/>
  <c r="E407" i="1"/>
  <c r="F408" i="1"/>
  <c r="D392" i="1"/>
  <c r="F392" i="1"/>
  <c r="E400" i="1"/>
  <c r="F400" i="1"/>
  <c r="D400" i="1"/>
  <c r="F395" i="1"/>
  <c r="E395" i="1"/>
  <c r="D396" i="1"/>
  <c r="D404" i="1"/>
  <c r="C394" i="1"/>
  <c r="D398" i="1"/>
  <c r="D402" i="1"/>
  <c r="F398" i="1"/>
  <c r="C402" i="1"/>
  <c r="E398" i="1"/>
  <c r="F394" i="1"/>
  <c r="C404" i="1"/>
  <c r="C396" i="1"/>
  <c r="F401" i="1"/>
  <c r="F404" i="1"/>
  <c r="F396" i="1"/>
  <c r="E404" i="1"/>
  <c r="E402" i="1"/>
  <c r="E396" i="1"/>
  <c r="E394" i="1"/>
  <c r="D395" i="1"/>
  <c r="F393" i="1"/>
  <c r="E401" i="1"/>
  <c r="E393" i="1"/>
  <c r="D403" i="1"/>
  <c r="D401" i="1"/>
  <c r="D399" i="1"/>
  <c r="D393" i="1"/>
  <c r="D385" i="1"/>
  <c r="C385" i="1"/>
  <c r="F390" i="1"/>
  <c r="F384" i="1"/>
  <c r="H859" i="2"/>
  <c r="AX859" i="2" s="1"/>
  <c r="AZ859" i="2" s="1"/>
  <c r="D386" i="1"/>
  <c r="D384" i="1"/>
  <c r="E385" i="1"/>
  <c r="E390" i="1"/>
  <c r="E384" i="1"/>
  <c r="D390" i="1"/>
  <c r="D380" i="1"/>
  <c r="C380" i="1"/>
  <c r="F381" i="1"/>
  <c r="H825" i="2"/>
  <c r="AX825" i="2" s="1"/>
  <c r="AZ825" i="2" s="1"/>
  <c r="C381" i="1"/>
  <c r="F380" i="1"/>
  <c r="F371" i="1"/>
  <c r="F363" i="1"/>
  <c r="H807" i="2"/>
  <c r="AX807" i="2" s="1"/>
  <c r="AZ807" i="2" s="1"/>
  <c r="H799" i="2"/>
  <c r="AX799" i="2" s="1"/>
  <c r="AZ799" i="2" s="1"/>
  <c r="D366" i="1"/>
  <c r="D364" i="1"/>
  <c r="F374" i="1"/>
  <c r="F366" i="1"/>
  <c r="E376" i="1"/>
  <c r="E374" i="1"/>
  <c r="E372" i="1"/>
  <c r="E368" i="1"/>
  <c r="E366" i="1"/>
  <c r="E364" i="1"/>
  <c r="D376" i="1"/>
  <c r="D374" i="1"/>
  <c r="D372" i="1"/>
  <c r="D368" i="1"/>
  <c r="C372" i="1"/>
  <c r="C364" i="1"/>
  <c r="C353" i="1"/>
  <c r="F358" i="1"/>
  <c r="E358" i="1"/>
  <c r="D360" i="1"/>
  <c r="D358" i="1"/>
  <c r="D352" i="1"/>
  <c r="F355" i="1"/>
  <c r="F353" i="1"/>
  <c r="E353" i="1"/>
  <c r="F347" i="1"/>
  <c r="F339" i="1"/>
  <c r="F331" i="1"/>
  <c r="F344" i="1"/>
  <c r="F336" i="1"/>
  <c r="F328" i="1"/>
  <c r="H755" i="2"/>
  <c r="AX755" i="2" s="1"/>
  <c r="AZ755" i="2" s="1"/>
  <c r="H747" i="2"/>
  <c r="AX747" i="2" s="1"/>
  <c r="AZ747" i="2" s="1"/>
  <c r="H739" i="2"/>
  <c r="AX739" i="2" s="1"/>
  <c r="AZ739" i="2" s="1"/>
  <c r="E349" i="1"/>
  <c r="E347" i="1"/>
  <c r="E345" i="1"/>
  <c r="E341" i="1"/>
  <c r="E339" i="1"/>
  <c r="E337" i="1"/>
  <c r="E333" i="1"/>
  <c r="E331" i="1"/>
  <c r="E329" i="1"/>
  <c r="D349" i="1"/>
  <c r="D347" i="1"/>
  <c r="D345" i="1"/>
  <c r="D341" i="1"/>
  <c r="D339" i="1"/>
  <c r="D337" i="1"/>
  <c r="D333" i="1"/>
  <c r="D331" i="1"/>
  <c r="D329" i="1"/>
  <c r="C345" i="1"/>
  <c r="C337" i="1"/>
  <c r="C329" i="1"/>
  <c r="E324" i="1"/>
  <c r="F325" i="1"/>
  <c r="F323" i="1"/>
  <c r="H707" i="2"/>
  <c r="AX707" i="2" s="1"/>
  <c r="AZ707" i="2" s="1"/>
  <c r="D324" i="1"/>
  <c r="E323" i="1"/>
  <c r="C324" i="1"/>
  <c r="D325" i="1"/>
  <c r="D323" i="1"/>
  <c r="C318" i="1"/>
  <c r="C310" i="1"/>
  <c r="F319" i="1"/>
  <c r="F313" i="1"/>
  <c r="F311" i="1"/>
  <c r="D313" i="1"/>
  <c r="E320" i="1"/>
  <c r="E316" i="1"/>
  <c r="E310" i="1"/>
  <c r="F318" i="1"/>
  <c r="F310" i="1"/>
  <c r="E318" i="1"/>
  <c r="E312" i="1"/>
  <c r="F306" i="1"/>
  <c r="E307" i="1"/>
  <c r="D307" i="1"/>
  <c r="C307" i="1"/>
  <c r="C302" i="1"/>
  <c r="F303" i="1"/>
  <c r="E302" i="1"/>
  <c r="F302" i="1"/>
  <c r="F297" i="1"/>
  <c r="E297" i="1"/>
  <c r="H592" i="2"/>
  <c r="AX592" i="2" s="1"/>
  <c r="AZ592" i="2" s="1"/>
  <c r="E298" i="1"/>
  <c r="F298" i="1"/>
  <c r="D298" i="1"/>
  <c r="F292" i="1"/>
  <c r="F289" i="1"/>
  <c r="E289" i="1"/>
  <c r="D291" i="1"/>
  <c r="D289" i="1"/>
  <c r="D285" i="1"/>
  <c r="G1564" i="2"/>
  <c r="H1564" i="2"/>
  <c r="H883" i="2"/>
  <c r="G883" i="2"/>
  <c r="H854" i="2"/>
  <c r="G854" i="2"/>
  <c r="H822" i="2"/>
  <c r="G822" i="2"/>
  <c r="H793" i="2"/>
  <c r="G793" i="2"/>
  <c r="H764" i="2"/>
  <c r="G764" i="2"/>
  <c r="H733" i="2"/>
  <c r="G733" i="2"/>
  <c r="H702" i="2"/>
  <c r="G702" i="2"/>
  <c r="H674" i="2"/>
  <c r="G674" i="2"/>
  <c r="H645" i="2"/>
  <c r="G645" i="2"/>
  <c r="H616" i="2"/>
  <c r="G616" i="2"/>
  <c r="H589" i="2"/>
  <c r="G589" i="2"/>
  <c r="H557" i="2"/>
  <c r="G557" i="2"/>
  <c r="H526" i="2"/>
  <c r="G526" i="2"/>
  <c r="H502" i="2"/>
  <c r="G502" i="2"/>
  <c r="H459" i="2"/>
  <c r="G459" i="2"/>
  <c r="H432" i="2"/>
  <c r="G432" i="2"/>
  <c r="H377" i="2"/>
  <c r="G377" i="2"/>
  <c r="H345" i="2"/>
  <c r="G345" i="2"/>
  <c r="H317" i="2"/>
  <c r="G317" i="2"/>
  <c r="H287" i="2"/>
  <c r="G287" i="2"/>
  <c r="H256" i="2"/>
  <c r="G256" i="2"/>
  <c r="H149" i="2"/>
  <c r="G149" i="2"/>
  <c r="H116" i="2"/>
  <c r="G116" i="2"/>
  <c r="H86" i="2"/>
  <c r="G86" i="2"/>
  <c r="H58" i="2"/>
  <c r="G58" i="2"/>
  <c r="H31" i="2"/>
  <c r="G31" i="2"/>
  <c r="H1710" i="2"/>
  <c r="G1710" i="2"/>
  <c r="H1682" i="2"/>
  <c r="G1682" i="2"/>
  <c r="H1656" i="2"/>
  <c r="G1656" i="2"/>
  <c r="H1630" i="2"/>
  <c r="G1630" i="2"/>
  <c r="H1598" i="2"/>
  <c r="G1598" i="2"/>
  <c r="H1532" i="2"/>
  <c r="G1532" i="2"/>
  <c r="H1486" i="2"/>
  <c r="G1486" i="2"/>
  <c r="H1457" i="2"/>
  <c r="G1457" i="2"/>
  <c r="H1409" i="2"/>
  <c r="G1409" i="2"/>
  <c r="H1385" i="2"/>
  <c r="G1385" i="2"/>
  <c r="H1357" i="2"/>
  <c r="G1357" i="2"/>
  <c r="H1330" i="2"/>
  <c r="G1330" i="2"/>
  <c r="H1298" i="2"/>
  <c r="G1298" i="2"/>
  <c r="H1272" i="2"/>
  <c r="G1272" i="2"/>
  <c r="H1242" i="2"/>
  <c r="G1242" i="2"/>
  <c r="H1216" i="2"/>
  <c r="G1216" i="2"/>
  <c r="H1188" i="2"/>
  <c r="G1188" i="2"/>
  <c r="H1160" i="2"/>
  <c r="G1160" i="2"/>
  <c r="H1128" i="2"/>
  <c r="G1128" i="2"/>
  <c r="H1103" i="2"/>
  <c r="G1103" i="2"/>
  <c r="H1070" i="2"/>
  <c r="G1070" i="2"/>
  <c r="H1033" i="2"/>
  <c r="G1033" i="2"/>
  <c r="H1001" i="2"/>
  <c r="G1001" i="2"/>
  <c r="H972" i="2"/>
  <c r="G972" i="2"/>
  <c r="H942" i="2"/>
  <c r="G942" i="2"/>
  <c r="H917" i="2"/>
  <c r="G917" i="2"/>
  <c r="F1491" i="2" l="1"/>
  <c r="F1579" i="2"/>
  <c r="F322" i="2"/>
  <c r="F593" i="2"/>
  <c r="F44" i="2"/>
  <c r="BI324" i="2"/>
  <c r="K324" i="2"/>
  <c r="BI292" i="2"/>
  <c r="K292" i="2"/>
  <c r="K289" i="2"/>
  <c r="BI289" i="2"/>
  <c r="K49" i="2"/>
  <c r="BI49" i="2"/>
  <c r="BI187" i="2"/>
  <c r="K187" i="2"/>
  <c r="K1569" i="2"/>
  <c r="BI1569" i="2"/>
  <c r="BI771" i="2"/>
  <c r="K771" i="2"/>
  <c r="K47" i="2"/>
  <c r="BI47" i="2"/>
  <c r="K36" i="2"/>
  <c r="BI36" i="2"/>
  <c r="K261" i="2"/>
  <c r="BI261" i="2"/>
  <c r="BI769" i="2"/>
  <c r="K769" i="2"/>
  <c r="K1587" i="2"/>
  <c r="BI1587" i="2"/>
  <c r="K293" i="2"/>
  <c r="BI293" i="2"/>
  <c r="K1390" i="2"/>
  <c r="BI1390" i="2"/>
  <c r="BI260" i="2"/>
  <c r="K260" i="2"/>
  <c r="K1503" i="2"/>
  <c r="BI1503" i="2"/>
  <c r="BI1302" i="2"/>
  <c r="K1302" i="2"/>
  <c r="K263" i="2"/>
  <c r="BI263" i="2"/>
  <c r="K50" i="2"/>
  <c r="BI50" i="2"/>
  <c r="BI72" i="2"/>
  <c r="K72" i="2"/>
  <c r="BI1180" i="2"/>
  <c r="K1180" i="2"/>
  <c r="K737" i="2"/>
  <c r="BI737" i="2"/>
  <c r="BI297" i="2"/>
  <c r="K297" i="2"/>
  <c r="BI33" i="2"/>
  <c r="K33" i="2"/>
  <c r="K244" i="2"/>
  <c r="BI244" i="2"/>
  <c r="K46" i="2"/>
  <c r="BI46" i="2"/>
  <c r="K1279" i="2"/>
  <c r="BI1279" i="2"/>
  <c r="K805" i="2"/>
  <c r="BI805" i="2"/>
  <c r="BI594" i="2"/>
  <c r="K594" i="2"/>
  <c r="BI1282" i="2"/>
  <c r="K1282" i="2"/>
  <c r="K751" i="2"/>
  <c r="BI751" i="2"/>
  <c r="BI44" i="2"/>
  <c r="K44" i="2"/>
  <c r="K45" i="2"/>
  <c r="BI45" i="2"/>
  <c r="BI1178" i="2"/>
  <c r="K1178" i="2"/>
  <c r="BI264" i="2"/>
  <c r="K264" i="2"/>
  <c r="K347" i="2"/>
  <c r="BI347" i="2"/>
  <c r="K808" i="2"/>
  <c r="BI808" i="2"/>
  <c r="BI42" i="2"/>
  <c r="K42" i="2"/>
  <c r="K861" i="2"/>
  <c r="BI861" i="2"/>
  <c r="K320" i="2"/>
  <c r="BI320" i="2"/>
  <c r="K448" i="2"/>
  <c r="BI448" i="2"/>
  <c r="BI1509" i="2"/>
  <c r="K1509" i="2"/>
  <c r="K119" i="2"/>
  <c r="BI119" i="2"/>
  <c r="K325" i="2"/>
  <c r="BI325" i="2"/>
  <c r="K1389" i="2"/>
  <c r="BI1389" i="2"/>
  <c r="K190" i="2"/>
  <c r="BI190" i="2"/>
  <c r="BI262" i="2"/>
  <c r="K262" i="2"/>
  <c r="BI564" i="2"/>
  <c r="K564" i="2"/>
  <c r="BI774" i="2"/>
  <c r="K774" i="2"/>
  <c r="K1517" i="2"/>
  <c r="BI1517" i="2"/>
  <c r="K444" i="2"/>
  <c r="BI444" i="2"/>
  <c r="K1584" i="2"/>
  <c r="BI1584" i="2"/>
  <c r="K1162" i="2"/>
  <c r="BI1162" i="2"/>
  <c r="BI531" i="2"/>
  <c r="K531" i="2"/>
  <c r="K649" i="2"/>
  <c r="BI649" i="2"/>
  <c r="K1568" i="2"/>
  <c r="BI1568" i="2"/>
  <c r="BI34" i="2"/>
  <c r="K34" i="2"/>
  <c r="K1461" i="2"/>
  <c r="BI1461" i="2"/>
  <c r="K1172" i="2"/>
  <c r="BI1172" i="2"/>
  <c r="K1277" i="2"/>
  <c r="BI1277" i="2"/>
  <c r="K1163" i="2"/>
  <c r="BI1163" i="2"/>
  <c r="K322" i="2"/>
  <c r="BI322" i="2"/>
  <c r="BI89" i="2"/>
  <c r="K89" i="2"/>
  <c r="BI1491" i="2"/>
  <c r="K1491" i="2"/>
  <c r="BI1281" i="2"/>
  <c r="K1281" i="2"/>
  <c r="K291" i="2"/>
  <c r="BI291" i="2"/>
  <c r="BI43" i="2"/>
  <c r="K43" i="2"/>
  <c r="K1605" i="2"/>
  <c r="BI1605" i="2"/>
  <c r="K1579" i="2"/>
  <c r="BI1579" i="2"/>
  <c r="K321" i="2"/>
  <c r="BI321" i="2"/>
  <c r="BI1132" i="2"/>
  <c r="K1132" i="2"/>
  <c r="K295" i="2"/>
  <c r="BI295" i="2"/>
  <c r="BI766" i="2"/>
  <c r="K766" i="2"/>
  <c r="K748" i="2"/>
  <c r="BI748" i="2"/>
  <c r="BI290" i="2"/>
  <c r="K290" i="2"/>
  <c r="BI620" i="2"/>
  <c r="K620" i="2"/>
  <c r="K1072" i="2"/>
  <c r="BI1072" i="2"/>
  <c r="K1660" i="2"/>
  <c r="BI1660" i="2"/>
  <c r="BI1220" i="2"/>
  <c r="K1220" i="2"/>
  <c r="K593" i="2"/>
  <c r="BI593" i="2"/>
  <c r="K35" i="2"/>
  <c r="BI35" i="2"/>
  <c r="F323" i="2"/>
  <c r="BH323" i="2"/>
  <c r="BI745" i="2"/>
  <c r="K745" i="2"/>
  <c r="BI40" i="2"/>
  <c r="K40" i="2"/>
  <c r="K259" i="2"/>
  <c r="BI259" i="2"/>
  <c r="K1571" i="2"/>
  <c r="BI1571" i="2"/>
  <c r="BI921" i="2"/>
  <c r="K921" i="2"/>
  <c r="K648" i="2"/>
  <c r="BI648" i="2"/>
  <c r="BI225" i="2"/>
  <c r="K225" i="2"/>
  <c r="K504" i="2"/>
  <c r="BI504" i="2"/>
  <c r="K38" i="2"/>
  <c r="BI38" i="2"/>
  <c r="K1604" i="2"/>
  <c r="BI1604" i="2"/>
  <c r="K1632" i="2"/>
  <c r="BI1632" i="2"/>
  <c r="K265" i="2"/>
  <c r="BI265" i="2"/>
  <c r="K296" i="2"/>
  <c r="BI296" i="2"/>
  <c r="K434" i="2"/>
  <c r="BI434" i="2"/>
  <c r="BI294" i="2"/>
  <c r="K294" i="2"/>
  <c r="K964" i="2"/>
  <c r="BI964" i="2"/>
  <c r="K41" i="2"/>
  <c r="BI41" i="2"/>
  <c r="K1498" i="2"/>
  <c r="BI1498" i="2"/>
  <c r="K319" i="2"/>
  <c r="BI319" i="2"/>
  <c r="BI258" i="2"/>
  <c r="K258" i="2"/>
  <c r="K51" i="2"/>
  <c r="BI51" i="2"/>
  <c r="BI1193" i="2"/>
  <c r="K1193" i="2"/>
  <c r="K37" i="2"/>
  <c r="BI37" i="2"/>
  <c r="K1200" i="2"/>
  <c r="BI1200" i="2"/>
  <c r="K530" i="2"/>
  <c r="BI530" i="2"/>
  <c r="K858" i="2"/>
  <c r="BI858" i="2"/>
  <c r="K1082" i="2"/>
  <c r="BI1082" i="2"/>
  <c r="K1192" i="2"/>
  <c r="BI1192" i="2"/>
  <c r="BI797" i="2"/>
  <c r="K797" i="2"/>
  <c r="BI1573" i="2"/>
  <c r="K1573" i="2"/>
  <c r="K1504" i="2"/>
  <c r="BI1504" i="2"/>
  <c r="BI39" i="2"/>
  <c r="K39" i="2"/>
  <c r="K48" i="2"/>
  <c r="BI48" i="2"/>
  <c r="F748" i="2"/>
  <c r="F1390" i="2"/>
  <c r="F531" i="2"/>
  <c r="F260" i="2"/>
  <c r="F1302" i="2"/>
  <c r="F72" i="2"/>
  <c r="F33" i="2"/>
  <c r="F737" i="2"/>
  <c r="F347" i="2"/>
  <c r="F1604" i="2"/>
  <c r="F42" i="2"/>
  <c r="F1389" i="2"/>
  <c r="F36" i="2"/>
  <c r="F444" i="2"/>
  <c r="F294" i="2"/>
  <c r="F1509" i="2"/>
  <c r="F187" i="2"/>
  <c r="F119" i="2"/>
  <c r="F1569" i="2"/>
  <c r="F751" i="2"/>
  <c r="F264" i="2"/>
  <c r="F504" i="2"/>
  <c r="F1632" i="2"/>
  <c r="F265" i="2"/>
  <c r="F620" i="2"/>
  <c r="F564" i="2"/>
  <c r="BC1466" i="2"/>
  <c r="M1466" i="2" s="1"/>
  <c r="BA1466" i="2"/>
  <c r="BH1466" i="2" s="1"/>
  <c r="BB1466" i="2"/>
  <c r="BB1497" i="2"/>
  <c r="BA1497" i="2"/>
  <c r="BH1497" i="2" s="1"/>
  <c r="BC1497" i="2"/>
  <c r="M1497" i="2" s="1"/>
  <c r="BB862" i="2"/>
  <c r="BA862" i="2"/>
  <c r="BH862" i="2" s="1"/>
  <c r="BC862" i="2"/>
  <c r="BA1251" i="2"/>
  <c r="BH1251" i="2" s="1"/>
  <c r="BB1251" i="2"/>
  <c r="BC1251" i="2"/>
  <c r="M1251" i="2" s="1"/>
  <c r="BB736" i="2"/>
  <c r="L736" i="2" s="1"/>
  <c r="BA736" i="2"/>
  <c r="BH736" i="2" s="1"/>
  <c r="BC736" i="2"/>
  <c r="M736" i="2" s="1"/>
  <c r="BC1197" i="2"/>
  <c r="BA1197" i="2"/>
  <c r="BH1197" i="2" s="1"/>
  <c r="BB1197" i="2"/>
  <c r="L1197" i="2" s="1"/>
  <c r="BB1077" i="2"/>
  <c r="BA1077" i="2"/>
  <c r="BH1077" i="2" s="1"/>
  <c r="BC1077" i="2"/>
  <c r="M1077" i="2" s="1"/>
  <c r="BC1222" i="2"/>
  <c r="BB1222" i="2"/>
  <c r="BA1222" i="2"/>
  <c r="BH1222" i="2" s="1"/>
  <c r="BC1492" i="2"/>
  <c r="M1492" i="2" s="1"/>
  <c r="BA1492" i="2"/>
  <c r="BH1492" i="2" s="1"/>
  <c r="BB1492" i="2"/>
  <c r="L1492" i="2" s="1"/>
  <c r="BB744" i="2"/>
  <c r="L744" i="2" s="1"/>
  <c r="BA744" i="2"/>
  <c r="BH744" i="2" s="1"/>
  <c r="BC744" i="2"/>
  <c r="M744" i="2" s="1"/>
  <c r="BB1135" i="2"/>
  <c r="L1135" i="2" s="1"/>
  <c r="BA1135" i="2"/>
  <c r="BH1135" i="2" s="1"/>
  <c r="BC1135" i="2"/>
  <c r="M1135" i="2" s="1"/>
  <c r="BA824" i="2"/>
  <c r="BH824" i="2" s="1"/>
  <c r="BB824" i="2"/>
  <c r="BC824" i="2"/>
  <c r="M824" i="2" s="1"/>
  <c r="BB1198" i="2"/>
  <c r="L1198" i="2" s="1"/>
  <c r="BC1198" i="2"/>
  <c r="M1198" i="2" s="1"/>
  <c r="BA1198" i="2"/>
  <c r="BH1198" i="2" s="1"/>
  <c r="BA1463" i="2"/>
  <c r="BH1463" i="2" s="1"/>
  <c r="BB1463" i="2"/>
  <c r="L1463" i="2" s="1"/>
  <c r="BC1463" i="2"/>
  <c r="M1463" i="2" s="1"/>
  <c r="BB1250" i="2"/>
  <c r="BC1250" i="2"/>
  <c r="BA1250" i="2"/>
  <c r="BH1250" i="2" s="1"/>
  <c r="BA1582" i="2"/>
  <c r="BH1582" i="2" s="1"/>
  <c r="BB1582" i="2"/>
  <c r="L1582" i="2" s="1"/>
  <c r="BC1582" i="2"/>
  <c r="M1582" i="2" s="1"/>
  <c r="BA1169" i="2"/>
  <c r="BH1169" i="2" s="1"/>
  <c r="BB1169" i="2"/>
  <c r="BC1169" i="2"/>
  <c r="M1169" i="2" s="1"/>
  <c r="BC1130" i="2"/>
  <c r="M1130" i="2" s="1"/>
  <c r="BA1130" i="2"/>
  <c r="BH1130" i="2" s="1"/>
  <c r="BB1130" i="2"/>
  <c r="BB1600" i="2"/>
  <c r="BA1600" i="2"/>
  <c r="BH1600" i="2" s="1"/>
  <c r="BC1600" i="2"/>
  <c r="M1600" i="2" s="1"/>
  <c r="BC1074" i="2"/>
  <c r="M1074" i="2" s="1"/>
  <c r="BA1074" i="2"/>
  <c r="BH1074" i="2" s="1"/>
  <c r="BB1074" i="2"/>
  <c r="L1074" i="2" s="1"/>
  <c r="BA1502" i="2"/>
  <c r="BH1502" i="2" s="1"/>
  <c r="BC1502" i="2"/>
  <c r="M1502" i="2" s="1"/>
  <c r="BB1502" i="2"/>
  <c r="BA1280" i="2"/>
  <c r="BH1280" i="2" s="1"/>
  <c r="BB1280" i="2"/>
  <c r="L1280" i="2" s="1"/>
  <c r="BC1280" i="2"/>
  <c r="M1280" i="2" s="1"/>
  <c r="BA1488" i="2"/>
  <c r="BH1488" i="2" s="1"/>
  <c r="BB1488" i="2"/>
  <c r="BC1488" i="2"/>
  <c r="M1488" i="2" s="1"/>
  <c r="BB1365" i="2"/>
  <c r="BA1365" i="2"/>
  <c r="BH1365" i="2" s="1"/>
  <c r="BC1365" i="2"/>
  <c r="BC739" i="2"/>
  <c r="M739" i="2" s="1"/>
  <c r="BA739" i="2"/>
  <c r="BH739" i="2" s="1"/>
  <c r="BB739" i="2"/>
  <c r="L739" i="2" s="1"/>
  <c r="BC1508" i="2"/>
  <c r="M1508" i="2" s="1"/>
  <c r="BB1508" i="2"/>
  <c r="BA1508" i="2"/>
  <c r="BH1508" i="2" s="1"/>
  <c r="BA1191" i="2"/>
  <c r="BH1191" i="2" s="1"/>
  <c r="BB1191" i="2"/>
  <c r="L1191" i="2" s="1"/>
  <c r="BC1191" i="2"/>
  <c r="M1191" i="2" s="1"/>
  <c r="BA856" i="2"/>
  <c r="BH856" i="2" s="1"/>
  <c r="BC856" i="2"/>
  <c r="M856" i="2" s="1"/>
  <c r="BB856" i="2"/>
  <c r="L856" i="2" s="1"/>
  <c r="BB1176" i="2"/>
  <c r="BC1176" i="2"/>
  <c r="BA1176" i="2"/>
  <c r="BH1176" i="2" s="1"/>
  <c r="BA563" i="2"/>
  <c r="BH563" i="2" s="1"/>
  <c r="BB563" i="2"/>
  <c r="BC563" i="2"/>
  <c r="M563" i="2" s="1"/>
  <c r="BB1075" i="2"/>
  <c r="BC1075" i="2"/>
  <c r="BA1075" i="2"/>
  <c r="BH1075" i="2" s="1"/>
  <c r="BB857" i="2"/>
  <c r="L857" i="2" s="1"/>
  <c r="BA857" i="2"/>
  <c r="BH857" i="2" s="1"/>
  <c r="BC857" i="2"/>
  <c r="M857" i="2" s="1"/>
  <c r="BB747" i="2"/>
  <c r="L747" i="2" s="1"/>
  <c r="BC747" i="2"/>
  <c r="BA747" i="2"/>
  <c r="BH747" i="2" s="1"/>
  <c r="BA1084" i="2"/>
  <c r="BH1084" i="2" s="1"/>
  <c r="BC1084" i="2"/>
  <c r="M1084" i="2" s="1"/>
  <c r="BB1084" i="2"/>
  <c r="BC1516" i="2"/>
  <c r="M1516" i="2" s="1"/>
  <c r="BA1516" i="2"/>
  <c r="BH1516" i="2" s="1"/>
  <c r="BB1516" i="2"/>
  <c r="BA1171" i="2"/>
  <c r="BH1171" i="2" s="1"/>
  <c r="BB1171" i="2"/>
  <c r="L1171" i="2" s="1"/>
  <c r="BC1171" i="2"/>
  <c r="M1171" i="2" s="1"/>
  <c r="BB1661" i="2"/>
  <c r="BA1661" i="2"/>
  <c r="BH1661" i="2" s="1"/>
  <c r="BC1661" i="2"/>
  <c r="M1661" i="2" s="1"/>
  <c r="BB809" i="2"/>
  <c r="L809" i="2" s="1"/>
  <c r="BA809" i="2"/>
  <c r="BH809" i="2" s="1"/>
  <c r="BC809" i="2"/>
  <c r="M809" i="2" s="1"/>
  <c r="BB767" i="2"/>
  <c r="BC767" i="2"/>
  <c r="M767" i="2" s="1"/>
  <c r="BA767" i="2"/>
  <c r="BH767" i="2" s="1"/>
  <c r="BC1602" i="2"/>
  <c r="M1602" i="2" s="1"/>
  <c r="BA1602" i="2"/>
  <c r="BH1602" i="2" s="1"/>
  <c r="BB1602" i="2"/>
  <c r="BA743" i="2"/>
  <c r="BH743" i="2" s="1"/>
  <c r="BB743" i="2"/>
  <c r="L743" i="2" s="1"/>
  <c r="BC743" i="2"/>
  <c r="M743" i="2" s="1"/>
  <c r="BB750" i="2"/>
  <c r="BC750" i="2"/>
  <c r="M750" i="2" s="1"/>
  <c r="BA750" i="2"/>
  <c r="BH750" i="2" s="1"/>
  <c r="BA1506" i="2"/>
  <c r="BH1506" i="2" s="1"/>
  <c r="BC1506" i="2"/>
  <c r="M1506" i="2" s="1"/>
  <c r="BB1506" i="2"/>
  <c r="BA561" i="2"/>
  <c r="BB561" i="2"/>
  <c r="L561" i="2" s="1"/>
  <c r="BC561" i="2"/>
  <c r="M561" i="2" s="1"/>
  <c r="BA963" i="2"/>
  <c r="BH963" i="2" s="1"/>
  <c r="BB963" i="2"/>
  <c r="L963" i="2" s="1"/>
  <c r="BC963" i="2"/>
  <c r="BA1246" i="2"/>
  <c r="BH1246" i="2" s="1"/>
  <c r="BC1246" i="2"/>
  <c r="BB1246" i="2"/>
  <c r="BA756" i="2"/>
  <c r="BH756" i="2" s="1"/>
  <c r="BB756" i="2"/>
  <c r="L756" i="2" s="1"/>
  <c r="BC756" i="2"/>
  <c r="M756" i="2" s="1"/>
  <c r="BA1164" i="2"/>
  <c r="BH1164" i="2" s="1"/>
  <c r="BB1164" i="2"/>
  <c r="BC1164" i="2"/>
  <c r="M1164" i="2" s="1"/>
  <c r="BC1080" i="2"/>
  <c r="M1080" i="2" s="1"/>
  <c r="BA1080" i="2"/>
  <c r="BH1080" i="2" s="1"/>
  <c r="BB1080" i="2"/>
  <c r="L1080" i="2" s="1"/>
  <c r="BB1583" i="2"/>
  <c r="L1583" i="2" s="1"/>
  <c r="BC1583" i="2"/>
  <c r="M1583" i="2" s="1"/>
  <c r="BA1583" i="2"/>
  <c r="BH1583" i="2" s="1"/>
  <c r="BB746" i="2"/>
  <c r="BC746" i="2"/>
  <c r="M746" i="2" s="1"/>
  <c r="BA746" i="2"/>
  <c r="BH746" i="2" s="1"/>
  <c r="BB1515" i="2"/>
  <c r="L1515" i="2" s="1"/>
  <c r="BC1515" i="2"/>
  <c r="M1515" i="2" s="1"/>
  <c r="BA1515" i="2"/>
  <c r="BH1515" i="2" s="1"/>
  <c r="BB976" i="2"/>
  <c r="BA976" i="2"/>
  <c r="BH976" i="2" s="1"/>
  <c r="BC976" i="2"/>
  <c r="M976" i="2" s="1"/>
  <c r="BA1003" i="2"/>
  <c r="BH1003" i="2" s="1"/>
  <c r="BB1003" i="2"/>
  <c r="L1003" i="2" s="1"/>
  <c r="BC1003" i="2"/>
  <c r="M1003" i="2" s="1"/>
  <c r="BA1284" i="2"/>
  <c r="BH1284" i="2" s="1"/>
  <c r="BB1284" i="2"/>
  <c r="L1284" i="2" s="1"/>
  <c r="BC1284" i="2"/>
  <c r="M1284" i="2" s="1"/>
  <c r="BB1274" i="2"/>
  <c r="BA1274" i="2"/>
  <c r="BH1274" i="2" s="1"/>
  <c r="BC1274" i="2"/>
  <c r="M1274" i="2" s="1"/>
  <c r="BA1362" i="2"/>
  <c r="BH1362" i="2" s="1"/>
  <c r="BB1362" i="2"/>
  <c r="L1362" i="2" s="1"/>
  <c r="BC1362" i="2"/>
  <c r="BA1073" i="2"/>
  <c r="BH1073" i="2" s="1"/>
  <c r="BB1073" i="2"/>
  <c r="BC1073" i="2"/>
  <c r="BC1131" i="2"/>
  <c r="BA1131" i="2"/>
  <c r="BH1131" i="2" s="1"/>
  <c r="BB1131" i="2"/>
  <c r="BA1570" i="2"/>
  <c r="BH1570" i="2" s="1"/>
  <c r="BC1570" i="2"/>
  <c r="M1570" i="2" s="1"/>
  <c r="BB1570" i="2"/>
  <c r="L1570" i="2" s="1"/>
  <c r="BB1387" i="2"/>
  <c r="BC1387" i="2"/>
  <c r="M1387" i="2" s="1"/>
  <c r="BA1387" i="2"/>
  <c r="BH1387" i="2" s="1"/>
  <c r="BA619" i="2"/>
  <c r="BH619" i="2" s="1"/>
  <c r="BB619" i="2"/>
  <c r="L619" i="2" s="1"/>
  <c r="BC619" i="2"/>
  <c r="M619" i="2" s="1"/>
  <c r="BC1576" i="2"/>
  <c r="M1576" i="2" s="1"/>
  <c r="BA1576" i="2"/>
  <c r="BH1576" i="2" s="1"/>
  <c r="BB1576" i="2"/>
  <c r="BC1179" i="2"/>
  <c r="M1179" i="2" s="1"/>
  <c r="BA1179" i="2"/>
  <c r="BH1179" i="2" s="1"/>
  <c r="BB1179" i="2"/>
  <c r="L1179" i="2" s="1"/>
  <c r="BA741" i="2"/>
  <c r="BH741" i="2" s="1"/>
  <c r="BB741" i="2"/>
  <c r="BC741" i="2"/>
  <c r="M741" i="2" s="1"/>
  <c r="BA1633" i="2"/>
  <c r="BH1633" i="2" s="1"/>
  <c r="BB1633" i="2"/>
  <c r="BC1633" i="2"/>
  <c r="M1633" i="2" s="1"/>
  <c r="BB801" i="2"/>
  <c r="L801" i="2" s="1"/>
  <c r="BC801" i="2"/>
  <c r="M801" i="2" s="1"/>
  <c r="BA801" i="2"/>
  <c r="BH801" i="2" s="1"/>
  <c r="BB559" i="2"/>
  <c r="L559" i="2" s="1"/>
  <c r="BC559" i="2"/>
  <c r="BA559" i="2"/>
  <c r="BH559" i="2" s="1"/>
  <c r="BA1590" i="2"/>
  <c r="BH1590" i="2" s="1"/>
  <c r="BB1590" i="2"/>
  <c r="L1590" i="2" s="1"/>
  <c r="BC1590" i="2"/>
  <c r="M1590" i="2" s="1"/>
  <c r="BA757" i="2"/>
  <c r="BH757" i="2" s="1"/>
  <c r="BB757" i="2"/>
  <c r="BC757" i="2"/>
  <c r="M757" i="2" s="1"/>
  <c r="BC1168" i="2"/>
  <c r="M1168" i="2" s="1"/>
  <c r="BA1168" i="2"/>
  <c r="BH1168" i="2" s="1"/>
  <c r="BB1168" i="2"/>
  <c r="BA1510" i="2"/>
  <c r="BH1510" i="2" s="1"/>
  <c r="BB1510" i="2"/>
  <c r="BC1510" i="2"/>
  <c r="M1510" i="2" s="1"/>
  <c r="BC1190" i="2"/>
  <c r="BA1190" i="2"/>
  <c r="BH1190" i="2" s="1"/>
  <c r="BB1190" i="2"/>
  <c r="BC1572" i="2"/>
  <c r="M1572" i="2" s="1"/>
  <c r="BA1572" i="2"/>
  <c r="BH1572" i="2" s="1"/>
  <c r="BB1572" i="2"/>
  <c r="BB1035" i="2"/>
  <c r="BC1035" i="2"/>
  <c r="M1035" i="2" s="1"/>
  <c r="BA1035" i="2"/>
  <c r="BH1035" i="2" s="1"/>
  <c r="BB1511" i="2"/>
  <c r="L1511" i="2" s="1"/>
  <c r="BC1511" i="2"/>
  <c r="M1511" i="2" s="1"/>
  <c r="BA1511" i="2"/>
  <c r="BH1511" i="2" s="1"/>
  <c r="BC528" i="2"/>
  <c r="BA528" i="2"/>
  <c r="BH528" i="2" s="1"/>
  <c r="BB528" i="2"/>
  <c r="BA1459" i="2"/>
  <c r="BH1459" i="2" s="1"/>
  <c r="BB1459" i="2"/>
  <c r="L1459" i="2" s="1"/>
  <c r="BC1459" i="2"/>
  <c r="M1459" i="2" s="1"/>
  <c r="BB1081" i="2"/>
  <c r="L1081" i="2" s="1"/>
  <c r="BA1081" i="2"/>
  <c r="BH1081" i="2" s="1"/>
  <c r="BC1081" i="2"/>
  <c r="M1081" i="2" s="1"/>
  <c r="BB707" i="2"/>
  <c r="L707" i="2" s="1"/>
  <c r="BC707" i="2"/>
  <c r="M707" i="2" s="1"/>
  <c r="BA707" i="2"/>
  <c r="BH707" i="2" s="1"/>
  <c r="BB947" i="2"/>
  <c r="BA947" i="2"/>
  <c r="BH947" i="2" s="1"/>
  <c r="BC947" i="2"/>
  <c r="BA1586" i="2"/>
  <c r="BH1586" i="2" s="1"/>
  <c r="BB1586" i="2"/>
  <c r="BC1586" i="2"/>
  <c r="M1586" i="2" s="1"/>
  <c r="BC560" i="2"/>
  <c r="M560" i="2" s="1"/>
  <c r="BB560" i="2"/>
  <c r="L560" i="2" s="1"/>
  <c r="BA560" i="2"/>
  <c r="BH560" i="2" s="1"/>
  <c r="BA1201" i="2"/>
  <c r="BH1201" i="2" s="1"/>
  <c r="BB1201" i="2"/>
  <c r="BC1201" i="2"/>
  <c r="M1201" i="2" s="1"/>
  <c r="BA735" i="2"/>
  <c r="BH735" i="2" s="1"/>
  <c r="BB735" i="2"/>
  <c r="BC735" i="2"/>
  <c r="M735" i="2" s="1"/>
  <c r="BA1221" i="2"/>
  <c r="BH1221" i="2" s="1"/>
  <c r="BB1221" i="2"/>
  <c r="BC1221" i="2"/>
  <c r="M1221" i="2" s="1"/>
  <c r="BA1577" i="2"/>
  <c r="BH1577" i="2" s="1"/>
  <c r="BB1577" i="2"/>
  <c r="BC1577" i="2"/>
  <c r="M1577" i="2" s="1"/>
  <c r="BB1108" i="2"/>
  <c r="BA1108" i="2"/>
  <c r="BH1108" i="2" s="1"/>
  <c r="BC1108" i="2"/>
  <c r="M1108" i="2" s="1"/>
  <c r="BA1199" i="2"/>
  <c r="BH1199" i="2" s="1"/>
  <c r="BB1199" i="2"/>
  <c r="L1199" i="2" s="1"/>
  <c r="BC1199" i="2"/>
  <c r="BB752" i="2"/>
  <c r="BA752" i="2"/>
  <c r="BH752" i="2" s="1"/>
  <c r="BC752" i="2"/>
  <c r="BA1167" i="2"/>
  <c r="BH1167" i="2" s="1"/>
  <c r="BB1167" i="2"/>
  <c r="BC1167" i="2"/>
  <c r="M1167" i="2" s="1"/>
  <c r="BB951" i="2"/>
  <c r="BC951" i="2"/>
  <c r="M951" i="2" s="1"/>
  <c r="BA951" i="2"/>
  <c r="BH951" i="2" s="1"/>
  <c r="BA1494" i="2"/>
  <c r="BH1494" i="2" s="1"/>
  <c r="BB1494" i="2"/>
  <c r="L1494" i="2" s="1"/>
  <c r="BC1494" i="2"/>
  <c r="M1494" i="2" s="1"/>
  <c r="BC592" i="2"/>
  <c r="M592" i="2" s="1"/>
  <c r="BA592" i="2"/>
  <c r="BH592" i="2" s="1"/>
  <c r="BB592" i="2"/>
  <c r="BC755" i="2"/>
  <c r="M755" i="2" s="1"/>
  <c r="BA755" i="2"/>
  <c r="BH755" i="2" s="1"/>
  <c r="BB755" i="2"/>
  <c r="BC799" i="2"/>
  <c r="BA799" i="2"/>
  <c r="BH799" i="2" s="1"/>
  <c r="BB799" i="2"/>
  <c r="BA859" i="2"/>
  <c r="BH859" i="2" s="1"/>
  <c r="BB859" i="2"/>
  <c r="BC859" i="2"/>
  <c r="M859" i="2" s="1"/>
  <c r="BA948" i="2"/>
  <c r="BH948" i="2" s="1"/>
  <c r="BB948" i="2"/>
  <c r="BC948" i="2"/>
  <c r="BC1524" i="2"/>
  <c r="M1524" i="2" s="1"/>
  <c r="BA1524" i="2"/>
  <c r="BH1524" i="2" s="1"/>
  <c r="BB1524" i="2"/>
  <c r="BA1659" i="2"/>
  <c r="BH1659" i="2" s="1"/>
  <c r="BB1659" i="2"/>
  <c r="BC1659" i="2"/>
  <c r="M1659" i="2" s="1"/>
  <c r="BA1177" i="2"/>
  <c r="BH1177" i="2" s="1"/>
  <c r="BC1177" i="2"/>
  <c r="M1177" i="2" s="1"/>
  <c r="BB1177" i="2"/>
  <c r="L1177" i="2" s="1"/>
  <c r="BC1603" i="2"/>
  <c r="M1603" i="2" s="1"/>
  <c r="BA1603" i="2"/>
  <c r="BH1603" i="2" s="1"/>
  <c r="BB1603" i="2"/>
  <c r="L1603" i="2" s="1"/>
  <c r="BB770" i="2"/>
  <c r="BC770" i="2"/>
  <c r="M770" i="2" s="1"/>
  <c r="BA770" i="2"/>
  <c r="BH770" i="2" s="1"/>
  <c r="BC1535" i="2"/>
  <c r="M1535" i="2" s="1"/>
  <c r="BB1535" i="2"/>
  <c r="BA1535" i="2"/>
  <c r="BH1535" i="2" s="1"/>
  <c r="BA1521" i="2"/>
  <c r="BH1521" i="2" s="1"/>
  <c r="BB1521" i="2"/>
  <c r="BC1521" i="2"/>
  <c r="BB1507" i="2"/>
  <c r="BA1507" i="2"/>
  <c r="BH1507" i="2" s="1"/>
  <c r="BC1507" i="2"/>
  <c r="M1507" i="2" s="1"/>
  <c r="BB1606" i="2"/>
  <c r="L1606" i="2" s="1"/>
  <c r="BC1606" i="2"/>
  <c r="M1606" i="2" s="1"/>
  <c r="BA1606" i="2"/>
  <c r="BH1606" i="2" s="1"/>
  <c r="BB1465" i="2"/>
  <c r="L1465" i="2" s="1"/>
  <c r="BC1465" i="2"/>
  <c r="BA1465" i="2"/>
  <c r="BH1465" i="2" s="1"/>
  <c r="BB1085" i="2"/>
  <c r="L1085" i="2" s="1"/>
  <c r="BA1085" i="2"/>
  <c r="BH1085" i="2" s="1"/>
  <c r="BC1085" i="2"/>
  <c r="M1085" i="2" s="1"/>
  <c r="BB1462" i="2"/>
  <c r="BA1462" i="2"/>
  <c r="BH1462" i="2" s="1"/>
  <c r="BC1462" i="2"/>
  <c r="M1462" i="2" s="1"/>
  <c r="BA1136" i="2"/>
  <c r="BH1136" i="2" s="1"/>
  <c r="BB1136" i="2"/>
  <c r="BC1136" i="2"/>
  <c r="M1136" i="2" s="1"/>
  <c r="BC753" i="2"/>
  <c r="M753" i="2" s="1"/>
  <c r="BA753" i="2"/>
  <c r="BH753" i="2" s="1"/>
  <c r="BB753" i="2"/>
  <c r="L753" i="2" s="1"/>
  <c r="BC1133" i="2"/>
  <c r="M1133" i="2" s="1"/>
  <c r="BA1133" i="2"/>
  <c r="BH1133" i="2" s="1"/>
  <c r="BB1133" i="2"/>
  <c r="BA919" i="2"/>
  <c r="BH919" i="2" s="1"/>
  <c r="BB919" i="2"/>
  <c r="L919" i="2" s="1"/>
  <c r="BC919" i="2"/>
  <c r="M919" i="2" s="1"/>
  <c r="BB1493" i="2"/>
  <c r="BA1493" i="2"/>
  <c r="BH1493" i="2" s="1"/>
  <c r="BC1493" i="2"/>
  <c r="M1493" i="2" s="1"/>
  <c r="BC977" i="2"/>
  <c r="M977" i="2" s="1"/>
  <c r="BA977" i="2"/>
  <c r="BH977" i="2" s="1"/>
  <c r="BB977" i="2"/>
  <c r="BB1300" i="2"/>
  <c r="L1300" i="2" s="1"/>
  <c r="BC1300" i="2"/>
  <c r="M1300" i="2" s="1"/>
  <c r="BA1300" i="2"/>
  <c r="BH1300" i="2" s="1"/>
  <c r="BA1388" i="2"/>
  <c r="BH1388" i="2" s="1"/>
  <c r="BB1388" i="2"/>
  <c r="BC1388" i="2"/>
  <c r="M1388" i="2" s="1"/>
  <c r="BB1105" i="2"/>
  <c r="L1105" i="2" s="1"/>
  <c r="BA1105" i="2"/>
  <c r="BH1105" i="2" s="1"/>
  <c r="BC1105" i="2"/>
  <c r="M1105" i="2" s="1"/>
  <c r="BB1519" i="2"/>
  <c r="L1519" i="2" s="1"/>
  <c r="BA1519" i="2"/>
  <c r="BH1519" i="2" s="1"/>
  <c r="BC1519" i="2"/>
  <c r="M1519" i="2" s="1"/>
  <c r="BB1525" i="2"/>
  <c r="BA1525" i="2"/>
  <c r="BH1525" i="2" s="1"/>
  <c r="BC1525" i="2"/>
  <c r="BA1276" i="2"/>
  <c r="BH1276" i="2" s="1"/>
  <c r="BC1276" i="2"/>
  <c r="BB1276" i="2"/>
  <c r="BB1534" i="2"/>
  <c r="BA1534" i="2"/>
  <c r="BH1534" i="2" s="1"/>
  <c r="BC1534" i="2"/>
  <c r="M1534" i="2" s="1"/>
  <c r="BA1514" i="2"/>
  <c r="BH1514" i="2" s="1"/>
  <c r="BB1514" i="2"/>
  <c r="BC1514" i="2"/>
  <c r="M1514" i="2" s="1"/>
  <c r="BC768" i="2"/>
  <c r="M768" i="2" s="1"/>
  <c r="BB768" i="2"/>
  <c r="L768" i="2" s="1"/>
  <c r="BA768" i="2"/>
  <c r="BH768" i="2" s="1"/>
  <c r="BA796" i="2"/>
  <c r="BH796" i="2" s="1"/>
  <c r="BB796" i="2"/>
  <c r="BC796" i="2"/>
  <c r="M796" i="2" s="1"/>
  <c r="BA704" i="2"/>
  <c r="BH704" i="2" s="1"/>
  <c r="BB704" i="2"/>
  <c r="BC704" i="2"/>
  <c r="M704" i="2" s="1"/>
  <c r="BC1364" i="2"/>
  <c r="M1364" i="2" s="1"/>
  <c r="BA1364" i="2"/>
  <c r="BH1364" i="2" s="1"/>
  <c r="BB1364" i="2"/>
  <c r="L1364" i="2" s="1"/>
  <c r="BC1301" i="2"/>
  <c r="M1301" i="2" s="1"/>
  <c r="BB1301" i="2"/>
  <c r="BA1301" i="2"/>
  <c r="BA1589" i="2"/>
  <c r="BH1589" i="2" s="1"/>
  <c r="BB1589" i="2"/>
  <c r="BC1589" i="2"/>
  <c r="M1589" i="2" s="1"/>
  <c r="BA950" i="2"/>
  <c r="BH950" i="2" s="1"/>
  <c r="BC950" i="2"/>
  <c r="M950" i="2" s="1"/>
  <c r="BB950" i="2"/>
  <c r="BC1006" i="2"/>
  <c r="M1006" i="2" s="1"/>
  <c r="BA1006" i="2"/>
  <c r="BH1006" i="2" s="1"/>
  <c r="BB1006" i="2"/>
  <c r="BA1468" i="2"/>
  <c r="BH1468" i="2" s="1"/>
  <c r="BB1468" i="2"/>
  <c r="L1468" i="2" s="1"/>
  <c r="BC1468" i="2"/>
  <c r="M1468" i="2" s="1"/>
  <c r="BA1195" i="2"/>
  <c r="BH1195" i="2" s="1"/>
  <c r="BB1195" i="2"/>
  <c r="L1195" i="2" s="1"/>
  <c r="BC1195" i="2"/>
  <c r="M1195" i="2" s="1"/>
  <c r="BC1580" i="2"/>
  <c r="M1580" i="2" s="1"/>
  <c r="BB1580" i="2"/>
  <c r="BA1580" i="2"/>
  <c r="BH1580" i="2" s="1"/>
  <c r="BA795" i="2"/>
  <c r="BH795" i="2" s="1"/>
  <c r="BB795" i="2"/>
  <c r="BC795" i="2"/>
  <c r="M795" i="2" s="1"/>
  <c r="BA974" i="2"/>
  <c r="BH974" i="2" s="1"/>
  <c r="BB974" i="2"/>
  <c r="L974" i="2" s="1"/>
  <c r="BC974" i="2"/>
  <c r="M974" i="2" s="1"/>
  <c r="BB1523" i="2"/>
  <c r="BC1523" i="2"/>
  <c r="M1523" i="2" s="1"/>
  <c r="BA1523" i="2"/>
  <c r="BH1523" i="2" s="1"/>
  <c r="BB1278" i="2"/>
  <c r="L1278" i="2" s="1"/>
  <c r="BC1278" i="2"/>
  <c r="M1278" i="2" s="1"/>
  <c r="BA1278" i="2"/>
  <c r="BH1278" i="2" s="1"/>
  <c r="BA1578" i="2"/>
  <c r="BH1578" i="2" s="1"/>
  <c r="BB1578" i="2"/>
  <c r="L1578" i="2" s="1"/>
  <c r="BC1578" i="2"/>
  <c r="M1578" i="2" s="1"/>
  <c r="BA804" i="2"/>
  <c r="BH804" i="2" s="1"/>
  <c r="BC804" i="2"/>
  <c r="M804" i="2" s="1"/>
  <c r="BB804" i="2"/>
  <c r="BA1218" i="2"/>
  <c r="BH1218" i="2" s="1"/>
  <c r="BB1218" i="2"/>
  <c r="L1218" i="2" s="1"/>
  <c r="BC1218" i="2"/>
  <c r="M1218" i="2" s="1"/>
  <c r="BA965" i="2"/>
  <c r="BH965" i="2" s="1"/>
  <c r="BC965" i="2"/>
  <c r="M965" i="2" s="1"/>
  <c r="BB965" i="2"/>
  <c r="BC1512" i="2"/>
  <c r="M1512" i="2" s="1"/>
  <c r="BA1512" i="2"/>
  <c r="BH1512" i="2" s="1"/>
  <c r="BB1512" i="2"/>
  <c r="BA754" i="2"/>
  <c r="BH754" i="2" s="1"/>
  <c r="BB754" i="2"/>
  <c r="BC754" i="2"/>
  <c r="M754" i="2" s="1"/>
  <c r="BA706" i="2"/>
  <c r="BH706" i="2" s="1"/>
  <c r="BB706" i="2"/>
  <c r="BC706" i="2"/>
  <c r="BA1574" i="2"/>
  <c r="BH1574" i="2" s="1"/>
  <c r="BB1574" i="2"/>
  <c r="BC1574" i="2"/>
  <c r="M1574" i="2" s="1"/>
  <c r="BB806" i="2"/>
  <c r="BC806" i="2"/>
  <c r="M806" i="2" s="1"/>
  <c r="BA806" i="2"/>
  <c r="BH806" i="2" s="1"/>
  <c r="BC1500" i="2"/>
  <c r="M1500" i="2" s="1"/>
  <c r="BA1500" i="2"/>
  <c r="BH1500" i="2" s="1"/>
  <c r="BB1500" i="2"/>
  <c r="BC920" i="2"/>
  <c r="M920" i="2" s="1"/>
  <c r="BA920" i="2"/>
  <c r="BH920" i="2" s="1"/>
  <c r="BB920" i="2"/>
  <c r="L920" i="2" s="1"/>
  <c r="BC798" i="2"/>
  <c r="BA798" i="2"/>
  <c r="BH798" i="2" s="1"/>
  <c r="BB798" i="2"/>
  <c r="BA825" i="2"/>
  <c r="BH825" i="2" s="1"/>
  <c r="BB825" i="2"/>
  <c r="L825" i="2" s="1"/>
  <c r="BC825" i="2"/>
  <c r="M825" i="2" s="1"/>
  <c r="BA1076" i="2"/>
  <c r="BH1076" i="2" s="1"/>
  <c r="BB1076" i="2"/>
  <c r="L1076" i="2" s="1"/>
  <c r="BC1076" i="2"/>
  <c r="M1076" i="2" s="1"/>
  <c r="BA803" i="2"/>
  <c r="BH803" i="2" s="1"/>
  <c r="BB803" i="2"/>
  <c r="BC803" i="2"/>
  <c r="BC740" i="2"/>
  <c r="M740" i="2" s="1"/>
  <c r="BA740" i="2"/>
  <c r="BH740" i="2" s="1"/>
  <c r="BB740" i="2"/>
  <c r="L740" i="2" s="1"/>
  <c r="BA562" i="2"/>
  <c r="BH562" i="2" s="1"/>
  <c r="BB562" i="2"/>
  <c r="L562" i="2" s="1"/>
  <c r="BC562" i="2"/>
  <c r="BA749" i="2"/>
  <c r="BH749" i="2" s="1"/>
  <c r="BB749" i="2"/>
  <c r="BC749" i="2"/>
  <c r="M749" i="2" s="1"/>
  <c r="BB1137" i="2"/>
  <c r="BC1137" i="2"/>
  <c r="M1137" i="2" s="1"/>
  <c r="BA1137" i="2"/>
  <c r="BH1137" i="2" s="1"/>
  <c r="BB1575" i="2"/>
  <c r="BC1575" i="2"/>
  <c r="M1575" i="2" s="1"/>
  <c r="BA1575" i="2"/>
  <c r="BH1575" i="2" s="1"/>
  <c r="BC1170" i="2"/>
  <c r="BA1170" i="2"/>
  <c r="BH1170" i="2" s="1"/>
  <c r="BB1170" i="2"/>
  <c r="BA1658" i="2"/>
  <c r="BH1658" i="2" s="1"/>
  <c r="BB1658" i="2"/>
  <c r="L1658" i="2" s="1"/>
  <c r="BC1658" i="2"/>
  <c r="M1658" i="2" s="1"/>
  <c r="BB807" i="2"/>
  <c r="BC807" i="2"/>
  <c r="M807" i="2" s="1"/>
  <c r="BA807" i="2"/>
  <c r="BH807" i="2" s="1"/>
  <c r="BC1166" i="2"/>
  <c r="M1166" i="2" s="1"/>
  <c r="BA1166" i="2"/>
  <c r="BH1166" i="2" s="1"/>
  <c r="BB1166" i="2"/>
  <c r="BB1591" i="2"/>
  <c r="BC1591" i="2"/>
  <c r="M1591" i="2" s="1"/>
  <c r="BA1591" i="2"/>
  <c r="BH1591" i="2" s="1"/>
  <c r="BA1139" i="2"/>
  <c r="BH1139" i="2" s="1"/>
  <c r="BB1139" i="2"/>
  <c r="BC1139" i="2"/>
  <c r="M1139" i="2" s="1"/>
  <c r="BA773" i="2"/>
  <c r="BH773" i="2" s="1"/>
  <c r="BB773" i="2"/>
  <c r="BC773" i="2"/>
  <c r="M773" i="2" s="1"/>
  <c r="BB1165" i="2"/>
  <c r="BA1165" i="2"/>
  <c r="BH1165" i="2" s="1"/>
  <c r="BC1165" i="2"/>
  <c r="BA1585" i="2"/>
  <c r="BH1585" i="2" s="1"/>
  <c r="BB1585" i="2"/>
  <c r="L1585" i="2" s="1"/>
  <c r="BC1585" i="2"/>
  <c r="M1585" i="2" s="1"/>
  <c r="BB1567" i="2"/>
  <c r="BC1567" i="2"/>
  <c r="M1567" i="2" s="1"/>
  <c r="BA1567" i="2"/>
  <c r="BB775" i="2"/>
  <c r="BA775" i="2"/>
  <c r="BH775" i="2" s="1"/>
  <c r="BC775" i="2"/>
  <c r="BA1601" i="2"/>
  <c r="BH1601" i="2" s="1"/>
  <c r="BB1601" i="2"/>
  <c r="BC1601" i="2"/>
  <c r="M1601" i="2" s="1"/>
  <c r="BB860" i="2"/>
  <c r="BC860" i="2"/>
  <c r="M860" i="2" s="1"/>
  <c r="BA860" i="2"/>
  <c r="BH860" i="2" s="1"/>
  <c r="BB1499" i="2"/>
  <c r="BA1499" i="2"/>
  <c r="BH1499" i="2" s="1"/>
  <c r="BC1499" i="2"/>
  <c r="M1499" i="2" s="1"/>
  <c r="BA1249" i="2"/>
  <c r="BH1249" i="2" s="1"/>
  <c r="BB1249" i="2"/>
  <c r="L1249" i="2" s="1"/>
  <c r="BC1249" i="2"/>
  <c r="M1249" i="2" s="1"/>
  <c r="BC1275" i="2"/>
  <c r="BA1275" i="2"/>
  <c r="BH1275" i="2" s="1"/>
  <c r="BB1275" i="2"/>
  <c r="BC1359" i="2"/>
  <c r="BB1359" i="2"/>
  <c r="BA1359" i="2"/>
  <c r="BH1359" i="2" s="1"/>
  <c r="BC1520" i="2"/>
  <c r="M1520" i="2" s="1"/>
  <c r="BA1520" i="2"/>
  <c r="BH1520" i="2" s="1"/>
  <c r="BB1520" i="2"/>
  <c r="L1520" i="2" s="1"/>
  <c r="BB1141" i="2"/>
  <c r="L1141" i="2" s="1"/>
  <c r="BA1141" i="2"/>
  <c r="BH1141" i="2" s="1"/>
  <c r="BC1141" i="2"/>
  <c r="M1141" i="2" s="1"/>
  <c r="BA1490" i="2"/>
  <c r="BH1490" i="2" s="1"/>
  <c r="BB1490" i="2"/>
  <c r="L1490" i="2" s="1"/>
  <c r="BC1490" i="2"/>
  <c r="M1490" i="2" s="1"/>
  <c r="BA1245" i="2"/>
  <c r="BH1245" i="2" s="1"/>
  <c r="BB1245" i="2"/>
  <c r="BC1245" i="2"/>
  <c r="M1245" i="2" s="1"/>
  <c r="BA1518" i="2"/>
  <c r="BH1518" i="2" s="1"/>
  <c r="BB1518" i="2"/>
  <c r="BC1518" i="2"/>
  <c r="BC1283" i="2"/>
  <c r="M1283" i="2" s="1"/>
  <c r="BA1283" i="2"/>
  <c r="BH1283" i="2" s="1"/>
  <c r="BB1283" i="2"/>
  <c r="BA1566" i="2"/>
  <c r="BH1566" i="2" s="1"/>
  <c r="BB1566" i="2"/>
  <c r="BC1566" i="2"/>
  <c r="BA1496" i="2"/>
  <c r="BH1496" i="2" s="1"/>
  <c r="BC1496" i="2"/>
  <c r="BB1496" i="2"/>
  <c r="BC742" i="2"/>
  <c r="M742" i="2" s="1"/>
  <c r="BA742" i="2"/>
  <c r="BH742" i="2" s="1"/>
  <c r="BB742" i="2"/>
  <c r="L742" i="2" s="1"/>
  <c r="BA1501" i="2"/>
  <c r="BH1501" i="2" s="1"/>
  <c r="BB1501" i="2"/>
  <c r="BC1501" i="2"/>
  <c r="M1501" i="2" s="1"/>
  <c r="BA1464" i="2"/>
  <c r="BH1464" i="2" s="1"/>
  <c r="BB1464" i="2"/>
  <c r="L1464" i="2" s="1"/>
  <c r="BC1464" i="2"/>
  <c r="BA1581" i="2"/>
  <c r="BH1581" i="2" s="1"/>
  <c r="BC1581" i="2"/>
  <c r="M1581" i="2" s="1"/>
  <c r="BB1581" i="2"/>
  <c r="BB1495" i="2"/>
  <c r="L1495" i="2" s="1"/>
  <c r="BC1495" i="2"/>
  <c r="BA1495" i="2"/>
  <c r="BH1495" i="2" s="1"/>
  <c r="BB1196" i="2"/>
  <c r="BC1196" i="2"/>
  <c r="BA1196" i="2"/>
  <c r="BH1196" i="2" s="1"/>
  <c r="BB1181" i="2"/>
  <c r="L1181" i="2" s="1"/>
  <c r="BA1181" i="2"/>
  <c r="BH1181" i="2" s="1"/>
  <c r="BC1181" i="2"/>
  <c r="M1181" i="2" s="1"/>
  <c r="BC647" i="2"/>
  <c r="BB647" i="2"/>
  <c r="BA647" i="2"/>
  <c r="BH647" i="2" s="1"/>
  <c r="BA1005" i="2"/>
  <c r="BH1005" i="2" s="1"/>
  <c r="BC1005" i="2"/>
  <c r="M1005" i="2" s="1"/>
  <c r="BB1005" i="2"/>
  <c r="L1005" i="2" s="1"/>
  <c r="BA1505" i="2"/>
  <c r="BH1505" i="2" s="1"/>
  <c r="BC1505" i="2"/>
  <c r="M1505" i="2" s="1"/>
  <c r="BB1505" i="2"/>
  <c r="L1505" i="2" s="1"/>
  <c r="BB591" i="2"/>
  <c r="BC591" i="2"/>
  <c r="M591" i="2" s="1"/>
  <c r="BA591" i="2"/>
  <c r="BH591" i="2" s="1"/>
  <c r="BB1247" i="2"/>
  <c r="BA1247" i="2"/>
  <c r="BH1247" i="2" s="1"/>
  <c r="BC1247" i="2"/>
  <c r="M1247" i="2" s="1"/>
  <c r="BA705" i="2"/>
  <c r="BH705" i="2" s="1"/>
  <c r="BB705" i="2"/>
  <c r="L705" i="2" s="1"/>
  <c r="BC705" i="2"/>
  <c r="M705" i="2" s="1"/>
  <c r="BA975" i="2"/>
  <c r="BH975" i="2" s="1"/>
  <c r="BC975" i="2"/>
  <c r="M975" i="2" s="1"/>
  <c r="BB975" i="2"/>
  <c r="BA1360" i="2"/>
  <c r="BH1360" i="2" s="1"/>
  <c r="BB1360" i="2"/>
  <c r="BC1360" i="2"/>
  <c r="M1360" i="2" s="1"/>
  <c r="BA944" i="2"/>
  <c r="BH944" i="2" s="1"/>
  <c r="BB944" i="2"/>
  <c r="BC944" i="2"/>
  <c r="M944" i="2" s="1"/>
  <c r="BC1134" i="2"/>
  <c r="M1134" i="2" s="1"/>
  <c r="BA1134" i="2"/>
  <c r="BH1134" i="2" s="1"/>
  <c r="BB1134" i="2"/>
  <c r="BA1079" i="2"/>
  <c r="BH1079" i="2" s="1"/>
  <c r="BB1079" i="2"/>
  <c r="BC1079" i="2"/>
  <c r="BA565" i="2"/>
  <c r="BH565" i="2" s="1"/>
  <c r="BB565" i="2"/>
  <c r="BC565" i="2"/>
  <c r="M565" i="2" s="1"/>
  <c r="BC1036" i="2"/>
  <c r="M1036" i="2" s="1"/>
  <c r="BA1036" i="2"/>
  <c r="BH1036" i="2" s="1"/>
  <c r="BB1036" i="2"/>
  <c r="BA1522" i="2"/>
  <c r="BH1522" i="2" s="1"/>
  <c r="BB1522" i="2"/>
  <c r="L1522" i="2" s="1"/>
  <c r="BC1522" i="2"/>
  <c r="BC810" i="2"/>
  <c r="M810" i="2" s="1"/>
  <c r="BA810" i="2"/>
  <c r="BH810" i="2" s="1"/>
  <c r="BB810" i="2"/>
  <c r="BC738" i="2"/>
  <c r="M738" i="2" s="1"/>
  <c r="BA738" i="2"/>
  <c r="BH738" i="2" s="1"/>
  <c r="BB738" i="2"/>
  <c r="L738" i="2" s="1"/>
  <c r="BC1174" i="2"/>
  <c r="BB1174" i="2"/>
  <c r="BA1174" i="2"/>
  <c r="BH1174" i="2" s="1"/>
  <c r="BC1194" i="2"/>
  <c r="M1194" i="2" s="1"/>
  <c r="BB1194" i="2"/>
  <c r="BA1194" i="2"/>
  <c r="BH1194" i="2" s="1"/>
  <c r="BC1248" i="2"/>
  <c r="M1248" i="2" s="1"/>
  <c r="BB1248" i="2"/>
  <c r="BA1248" i="2"/>
  <c r="BH1248" i="2" s="1"/>
  <c r="BB1363" i="2"/>
  <c r="BC1363" i="2"/>
  <c r="M1363" i="2" s="1"/>
  <c r="BA1363" i="2"/>
  <c r="BH1363" i="2" s="1"/>
  <c r="BA1513" i="2"/>
  <c r="BH1513" i="2" s="1"/>
  <c r="BB1513" i="2"/>
  <c r="BC1513" i="2"/>
  <c r="M1513" i="2" s="1"/>
  <c r="BA1083" i="2"/>
  <c r="BH1083" i="2" s="1"/>
  <c r="BB1083" i="2"/>
  <c r="L1083" i="2" s="1"/>
  <c r="BC1083" i="2"/>
  <c r="M1083" i="2" s="1"/>
  <c r="BA1489" i="2"/>
  <c r="BH1489" i="2" s="1"/>
  <c r="BC1489" i="2"/>
  <c r="M1489" i="2" s="1"/>
  <c r="BB1489" i="2"/>
  <c r="L1489" i="2" s="1"/>
  <c r="BB1460" i="2"/>
  <c r="BC1460" i="2"/>
  <c r="BA1460" i="2"/>
  <c r="BH1460" i="2" s="1"/>
  <c r="BC1588" i="2"/>
  <c r="M1588" i="2" s="1"/>
  <c r="BA1588" i="2"/>
  <c r="BH1588" i="2" s="1"/>
  <c r="BB1588" i="2"/>
  <c r="BB1173" i="2"/>
  <c r="BA1173" i="2"/>
  <c r="BH1173" i="2" s="1"/>
  <c r="BC1173" i="2"/>
  <c r="BB953" i="2"/>
  <c r="BA953" i="2"/>
  <c r="BH953" i="2" s="1"/>
  <c r="BC953" i="2"/>
  <c r="BA529" i="2"/>
  <c r="BH529" i="2" s="1"/>
  <c r="BB529" i="2"/>
  <c r="L529" i="2" s="1"/>
  <c r="BC529" i="2"/>
  <c r="M529" i="2" s="1"/>
  <c r="BA1467" i="2"/>
  <c r="BH1467" i="2" s="1"/>
  <c r="BC1467" i="2"/>
  <c r="M1467" i="2" s="1"/>
  <c r="BB1467" i="2"/>
  <c r="BC772" i="2"/>
  <c r="M772" i="2" s="1"/>
  <c r="BA772" i="2"/>
  <c r="BH772" i="2" s="1"/>
  <c r="BB772" i="2"/>
  <c r="L772" i="2" s="1"/>
  <c r="BB945" i="2"/>
  <c r="BC945" i="2"/>
  <c r="M945" i="2" s="1"/>
  <c r="BA945" i="2"/>
  <c r="BH945" i="2" s="1"/>
  <c r="BB1175" i="2"/>
  <c r="L1175" i="2" s="1"/>
  <c r="BC1175" i="2"/>
  <c r="M1175" i="2" s="1"/>
  <c r="BA1175" i="2"/>
  <c r="BH1175" i="2" s="1"/>
  <c r="BC1078" i="2"/>
  <c r="M1078" i="2" s="1"/>
  <c r="BB1078" i="2"/>
  <c r="L1078" i="2" s="1"/>
  <c r="BA1078" i="2"/>
  <c r="BH1078" i="2" s="1"/>
  <c r="BA800" i="2"/>
  <c r="BH800" i="2" s="1"/>
  <c r="BB800" i="2"/>
  <c r="L800" i="2" s="1"/>
  <c r="BC800" i="2"/>
  <c r="M800" i="2" s="1"/>
  <c r="BC826" i="2"/>
  <c r="M826" i="2" s="1"/>
  <c r="BA826" i="2"/>
  <c r="BH826" i="2" s="1"/>
  <c r="BB826" i="2"/>
  <c r="BC1244" i="2"/>
  <c r="M1244" i="2" s="1"/>
  <c r="BB1244" i="2"/>
  <c r="BA1244" i="2"/>
  <c r="BH1244" i="2" s="1"/>
  <c r="BC863" i="2"/>
  <c r="M863" i="2" s="1"/>
  <c r="BA863" i="2"/>
  <c r="BH863" i="2" s="1"/>
  <c r="BB863" i="2"/>
  <c r="BA1004" i="2"/>
  <c r="BH1004" i="2" s="1"/>
  <c r="BB1004" i="2"/>
  <c r="BC1004" i="2"/>
  <c r="M1004" i="2" s="1"/>
  <c r="BA1361" i="2"/>
  <c r="BH1361" i="2" s="1"/>
  <c r="BC1361" i="2"/>
  <c r="M1361" i="2" s="1"/>
  <c r="BB1361" i="2"/>
  <c r="L1361" i="2" s="1"/>
  <c r="BC802" i="2"/>
  <c r="M802" i="2" s="1"/>
  <c r="BA802" i="2"/>
  <c r="BH802" i="2" s="1"/>
  <c r="BB802" i="2"/>
  <c r="BA618" i="2"/>
  <c r="BH618" i="2" s="1"/>
  <c r="BB618" i="2"/>
  <c r="BC618" i="2"/>
  <c r="M618" i="2" s="1"/>
  <c r="F1568" i="2"/>
  <c r="F46" i="2"/>
  <c r="F648" i="2"/>
  <c r="F321" i="2"/>
  <c r="F1178" i="2"/>
  <c r="F805" i="2"/>
  <c r="F797" i="2"/>
  <c r="F35" i="2"/>
  <c r="F434" i="2"/>
  <c r="F1281" i="2"/>
  <c r="F291" i="2"/>
  <c r="F861" i="2"/>
  <c r="F1571" i="2"/>
  <c r="F1192" i="2"/>
  <c r="F293" i="2"/>
  <c r="F1517" i="2"/>
  <c r="F448" i="2"/>
  <c r="F649" i="2"/>
  <c r="F1587" i="2"/>
  <c r="F766" i="2"/>
  <c r="F40" i="2"/>
  <c r="F259" i="2"/>
  <c r="F43" i="2"/>
  <c r="F1605" i="2"/>
  <c r="F325" i="2"/>
  <c r="F1172" i="2"/>
  <c r="F1498" i="2"/>
  <c r="F808" i="2"/>
  <c r="F1277" i="2"/>
  <c r="F1584" i="2"/>
  <c r="F320" i="2"/>
  <c r="F921" i="2"/>
  <c r="F858" i="2"/>
  <c r="F769" i="2"/>
  <c r="F49" i="2"/>
  <c r="F1461" i="2"/>
  <c r="F261" i="2"/>
  <c r="F1279" i="2"/>
  <c r="F244" i="2"/>
  <c r="F190" i="2"/>
  <c r="F1282" i="2"/>
  <c r="F225" i="2"/>
  <c r="F1503" i="2"/>
  <c r="F1180" i="2"/>
  <c r="F45" i="2"/>
  <c r="F290" i="2"/>
  <c r="F263" i="2"/>
  <c r="F771" i="2"/>
  <c r="L294" i="2"/>
  <c r="L921" i="2"/>
  <c r="L35" i="2"/>
  <c r="L648" i="2"/>
  <c r="L448" i="2"/>
  <c r="L649" i="2"/>
  <c r="L43" i="2"/>
  <c r="L531" i="2"/>
  <c r="L766" i="2"/>
  <c r="L1390" i="2"/>
  <c r="L1281" i="2"/>
  <c r="L49" i="2"/>
  <c r="L1461" i="2"/>
  <c r="L261" i="2"/>
  <c r="L745" i="2"/>
  <c r="L774" i="2"/>
  <c r="L244" i="2"/>
  <c r="L1389" i="2"/>
  <c r="L1172" i="2"/>
  <c r="L190" i="2"/>
  <c r="L1282" i="2"/>
  <c r="L225" i="2"/>
  <c r="L1503" i="2"/>
  <c r="L1498" i="2"/>
  <c r="L36" i="2"/>
  <c r="L434" i="2"/>
  <c r="L1584" i="2"/>
  <c r="L292" i="2"/>
  <c r="L44" i="2"/>
  <c r="L1220" i="2"/>
  <c r="L1568" i="2"/>
  <c r="L264" i="2"/>
  <c r="L45" i="2"/>
  <c r="L1491" i="2"/>
  <c r="L263" i="2"/>
  <c r="L258" i="2"/>
  <c r="L1180" i="2"/>
  <c r="L289" i="2"/>
  <c r="L1579" i="2"/>
  <c r="L748" i="2"/>
  <c r="L290" i="2"/>
  <c r="L89" i="2"/>
  <c r="L1178" i="2"/>
  <c r="L291" i="2"/>
  <c r="L293" i="2"/>
  <c r="L1571" i="2"/>
  <c r="L1192" i="2"/>
  <c r="L1132" i="2"/>
  <c r="M1196" i="2"/>
  <c r="M1163" i="2"/>
  <c r="M34" i="2"/>
  <c r="M1072" i="2"/>
  <c r="M1162" i="2"/>
  <c r="L1162" i="2"/>
  <c r="F51" i="2"/>
  <c r="M51" i="2"/>
  <c r="M1246" i="2"/>
  <c r="M1082" i="2"/>
  <c r="F47" i="2"/>
  <c r="F289" i="2"/>
  <c r="F594" i="2"/>
  <c r="L47" i="2"/>
  <c r="L296" i="2"/>
  <c r="M1584" i="2"/>
  <c r="L39" i="2"/>
  <c r="M289" i="2"/>
  <c r="L594" i="2"/>
  <c r="L320" i="2"/>
  <c r="F296" i="2"/>
  <c r="M1491" i="2"/>
  <c r="F39" i="2"/>
  <c r="L1573" i="2"/>
  <c r="F292" i="2"/>
  <c r="M745" i="2"/>
  <c r="L1660" i="2"/>
  <c r="L737" i="2"/>
  <c r="F297" i="2"/>
  <c r="F50" i="2"/>
  <c r="M1573" i="2"/>
  <c r="M774" i="2"/>
  <c r="L1200" i="2"/>
  <c r="F530" i="2"/>
  <c r="M292" i="2"/>
  <c r="F38" i="2"/>
  <c r="F745" i="2"/>
  <c r="L324" i="2"/>
  <c r="F1660" i="2"/>
  <c r="L40" i="2"/>
  <c r="F262" i="2"/>
  <c r="F1200" i="2"/>
  <c r="F964" i="2"/>
  <c r="L297" i="2"/>
  <c r="F41" i="2"/>
  <c r="L1279" i="2"/>
  <c r="L50" i="2"/>
  <c r="L259" i="2"/>
  <c r="F774" i="2"/>
  <c r="M45" i="2"/>
  <c r="M1389" i="2"/>
  <c r="L530" i="2"/>
  <c r="L1504" i="2"/>
  <c r="L38" i="2"/>
  <c r="L1517" i="2"/>
  <c r="F324" i="2"/>
  <c r="F89" i="2"/>
  <c r="M40" i="2"/>
  <c r="M37" i="2"/>
  <c r="L34" i="2"/>
  <c r="H1565" i="2"/>
  <c r="AX1565" i="2" s="1"/>
  <c r="AZ1565" i="2" s="1"/>
  <c r="C668" i="1"/>
  <c r="F668" i="1"/>
  <c r="D668" i="1"/>
  <c r="E668" i="1"/>
  <c r="AL735" i="1"/>
  <c r="AL734" i="1"/>
  <c r="AL733" i="1"/>
  <c r="AL732" i="1"/>
  <c r="AL731" i="1"/>
  <c r="AL730" i="1"/>
  <c r="AL729" i="1"/>
  <c r="DJ729" i="1" s="1"/>
  <c r="DM729" i="1" s="1"/>
  <c r="N1711" i="2" s="1"/>
  <c r="AL728" i="1"/>
  <c r="AL727" i="1"/>
  <c r="AL726" i="1"/>
  <c r="AL725" i="1"/>
  <c r="AL724" i="1"/>
  <c r="AL723" i="1"/>
  <c r="AL722" i="1"/>
  <c r="AL721" i="1"/>
  <c r="AL720" i="1"/>
  <c r="AL719" i="1"/>
  <c r="AL718" i="1"/>
  <c r="AL717" i="1"/>
  <c r="AL716" i="1"/>
  <c r="AL715" i="1"/>
  <c r="AL714" i="1"/>
  <c r="AL713" i="1"/>
  <c r="AL712" i="1"/>
  <c r="DJ712" i="1" s="1"/>
  <c r="DM712" i="1" s="1"/>
  <c r="N1683" i="2" s="1"/>
  <c r="AL710" i="1"/>
  <c r="DJ710" i="1" s="1"/>
  <c r="DM710" i="1" s="1"/>
  <c r="N1661" i="2" s="1"/>
  <c r="AL709" i="1"/>
  <c r="DJ709" i="1" s="1"/>
  <c r="DM709" i="1" s="1"/>
  <c r="N1660" i="2" s="1"/>
  <c r="AL708" i="1"/>
  <c r="DJ708" i="1" s="1"/>
  <c r="DM708" i="1" s="1"/>
  <c r="N1659" i="2" s="1"/>
  <c r="AL707" i="1"/>
  <c r="DJ707" i="1" s="1"/>
  <c r="DM707" i="1" s="1"/>
  <c r="N1658" i="2" s="1"/>
  <c r="AL706" i="1"/>
  <c r="DJ706" i="1" s="1"/>
  <c r="DM706" i="1" s="1"/>
  <c r="N1657" i="2" s="1"/>
  <c r="AL705" i="1"/>
  <c r="DJ705" i="1" s="1"/>
  <c r="DM705" i="1" s="1"/>
  <c r="N1633" i="2" s="1"/>
  <c r="AL704" i="1"/>
  <c r="DJ704" i="1" s="1"/>
  <c r="DM704" i="1" s="1"/>
  <c r="N1632" i="2" s="1"/>
  <c r="AL703" i="1"/>
  <c r="DJ703" i="1" s="1"/>
  <c r="DM703" i="1" s="1"/>
  <c r="N1631" i="2" s="1"/>
  <c r="AL702" i="1"/>
  <c r="DJ702" i="1" s="1"/>
  <c r="DM702" i="1" s="1"/>
  <c r="N1606" i="2" s="1"/>
  <c r="AL701" i="1"/>
  <c r="DJ701" i="1" s="1"/>
  <c r="DM701" i="1" s="1"/>
  <c r="N1605" i="2" s="1"/>
  <c r="AL700" i="1"/>
  <c r="DJ700" i="1" s="1"/>
  <c r="DM700" i="1" s="1"/>
  <c r="N1604" i="2" s="1"/>
  <c r="AL699" i="1"/>
  <c r="DJ699" i="1" s="1"/>
  <c r="DM699" i="1" s="1"/>
  <c r="N1603" i="2" s="1"/>
  <c r="AL698" i="1"/>
  <c r="DJ698" i="1" s="1"/>
  <c r="DM698" i="1" s="1"/>
  <c r="N1602" i="2" s="1"/>
  <c r="AL697" i="1"/>
  <c r="DJ697" i="1" s="1"/>
  <c r="DM697" i="1" s="1"/>
  <c r="N1601" i="2" s="1"/>
  <c r="AL696" i="1"/>
  <c r="DJ696" i="1" s="1"/>
  <c r="DM696" i="1" s="1"/>
  <c r="N1600" i="2" s="1"/>
  <c r="AL695" i="1"/>
  <c r="DJ695" i="1" s="1"/>
  <c r="DM695" i="1" s="1"/>
  <c r="N1599" i="2" s="1"/>
  <c r="AL694" i="1"/>
  <c r="DJ694" i="1" s="1"/>
  <c r="DM694" i="1" s="1"/>
  <c r="N1591" i="2" s="1"/>
  <c r="AL693" i="1"/>
  <c r="DJ693" i="1" s="1"/>
  <c r="DM693" i="1" s="1"/>
  <c r="N1590" i="2" s="1"/>
  <c r="AL692" i="1"/>
  <c r="DJ692" i="1" s="1"/>
  <c r="DM692" i="1" s="1"/>
  <c r="N1589" i="2" s="1"/>
  <c r="AL691" i="1"/>
  <c r="DJ691" i="1" s="1"/>
  <c r="DM691" i="1" s="1"/>
  <c r="N1588" i="2" s="1"/>
  <c r="AL690" i="1"/>
  <c r="DJ690" i="1" s="1"/>
  <c r="DM690" i="1" s="1"/>
  <c r="N1587" i="2" s="1"/>
  <c r="AL689" i="1"/>
  <c r="DJ689" i="1" s="1"/>
  <c r="DM689" i="1" s="1"/>
  <c r="N1586" i="2" s="1"/>
  <c r="AL688" i="1"/>
  <c r="DJ688" i="1" s="1"/>
  <c r="DM688" i="1" s="1"/>
  <c r="N1585" i="2" s="1"/>
  <c r="AL687" i="1"/>
  <c r="DJ687" i="1" s="1"/>
  <c r="DM687" i="1" s="1"/>
  <c r="N1584" i="2" s="1"/>
  <c r="AL686" i="1"/>
  <c r="DJ686" i="1" s="1"/>
  <c r="DM686" i="1" s="1"/>
  <c r="N1583" i="2" s="1"/>
  <c r="AL685" i="1"/>
  <c r="DJ685" i="1" s="1"/>
  <c r="DM685" i="1" s="1"/>
  <c r="N1582" i="2" s="1"/>
  <c r="AL684" i="1"/>
  <c r="DJ684" i="1" s="1"/>
  <c r="DM684" i="1" s="1"/>
  <c r="N1581" i="2" s="1"/>
  <c r="AL683" i="1"/>
  <c r="DJ683" i="1" s="1"/>
  <c r="DM683" i="1" s="1"/>
  <c r="N1580" i="2" s="1"/>
  <c r="AL682" i="1"/>
  <c r="DJ682" i="1" s="1"/>
  <c r="DM682" i="1" s="1"/>
  <c r="N1579" i="2" s="1"/>
  <c r="AL681" i="1"/>
  <c r="DJ681" i="1" s="1"/>
  <c r="DM681" i="1" s="1"/>
  <c r="N1578" i="2" s="1"/>
  <c r="AL680" i="1"/>
  <c r="DJ680" i="1" s="1"/>
  <c r="DM680" i="1" s="1"/>
  <c r="N1577" i="2" s="1"/>
  <c r="AL679" i="1"/>
  <c r="DJ679" i="1" s="1"/>
  <c r="DM679" i="1" s="1"/>
  <c r="N1576" i="2" s="1"/>
  <c r="AL678" i="1"/>
  <c r="DJ678" i="1" s="1"/>
  <c r="DM678" i="1" s="1"/>
  <c r="N1575" i="2" s="1"/>
  <c r="AL677" i="1"/>
  <c r="DJ677" i="1" s="1"/>
  <c r="DM677" i="1" s="1"/>
  <c r="N1574" i="2" s="1"/>
  <c r="AL676" i="1"/>
  <c r="DJ676" i="1" s="1"/>
  <c r="DM676" i="1" s="1"/>
  <c r="N1573" i="2" s="1"/>
  <c r="AL675" i="1"/>
  <c r="DJ675" i="1" s="1"/>
  <c r="DM675" i="1" s="1"/>
  <c r="N1572" i="2" s="1"/>
  <c r="AL674" i="1"/>
  <c r="DJ674" i="1" s="1"/>
  <c r="DM674" i="1" s="1"/>
  <c r="N1571" i="2" s="1"/>
  <c r="AL673" i="1"/>
  <c r="DJ673" i="1" s="1"/>
  <c r="DM673" i="1" s="1"/>
  <c r="N1570" i="2" s="1"/>
  <c r="AL672" i="1"/>
  <c r="DJ672" i="1" s="1"/>
  <c r="DM672" i="1" s="1"/>
  <c r="N1569" i="2" s="1"/>
  <c r="AL671" i="1"/>
  <c r="DJ671" i="1" s="1"/>
  <c r="DM671" i="1" s="1"/>
  <c r="N1568" i="2" s="1"/>
  <c r="AL670" i="1"/>
  <c r="DJ670" i="1" s="1"/>
  <c r="DM670" i="1" s="1"/>
  <c r="N1567" i="2" s="1"/>
  <c r="AL669" i="1"/>
  <c r="DJ669" i="1" s="1"/>
  <c r="DM669" i="1" s="1"/>
  <c r="N1566" i="2" s="1"/>
  <c r="AL668" i="1"/>
  <c r="DJ668" i="1" s="1"/>
  <c r="DM668" i="1" s="1"/>
  <c r="N1565" i="2" s="1"/>
  <c r="AL667" i="1"/>
  <c r="DJ667" i="1" s="1"/>
  <c r="DM667" i="1" s="1"/>
  <c r="N1535" i="2" s="1"/>
  <c r="AL666" i="1"/>
  <c r="DJ666" i="1" s="1"/>
  <c r="DM666" i="1" s="1"/>
  <c r="N1534" i="2" s="1"/>
  <c r="AL665" i="1"/>
  <c r="DJ665" i="1" s="1"/>
  <c r="DM665" i="1" s="1"/>
  <c r="N1533" i="2" s="1"/>
  <c r="AL664" i="1"/>
  <c r="DJ664" i="1" s="1"/>
  <c r="DM664" i="1" s="1"/>
  <c r="N1525" i="2" s="1"/>
  <c r="AL663" i="1"/>
  <c r="DJ663" i="1" s="1"/>
  <c r="DM663" i="1" s="1"/>
  <c r="N1524" i="2" s="1"/>
  <c r="AL662" i="1"/>
  <c r="DJ662" i="1" s="1"/>
  <c r="DM662" i="1" s="1"/>
  <c r="N1523" i="2" s="1"/>
  <c r="AL661" i="1"/>
  <c r="DJ661" i="1" s="1"/>
  <c r="DM661" i="1" s="1"/>
  <c r="N1522" i="2" s="1"/>
  <c r="AL660" i="1"/>
  <c r="DJ660" i="1" s="1"/>
  <c r="DM660" i="1" s="1"/>
  <c r="N1521" i="2" s="1"/>
  <c r="AL659" i="1"/>
  <c r="DJ659" i="1" s="1"/>
  <c r="DM659" i="1" s="1"/>
  <c r="N1520" i="2" s="1"/>
  <c r="AL658" i="1"/>
  <c r="DJ658" i="1" s="1"/>
  <c r="DM658" i="1" s="1"/>
  <c r="N1519" i="2" s="1"/>
  <c r="AL657" i="1"/>
  <c r="DJ657" i="1" s="1"/>
  <c r="DM657" i="1" s="1"/>
  <c r="N1518" i="2" s="1"/>
  <c r="AL656" i="1"/>
  <c r="DJ656" i="1" s="1"/>
  <c r="DM656" i="1" s="1"/>
  <c r="N1517" i="2" s="1"/>
  <c r="AL655" i="1"/>
  <c r="DJ655" i="1" s="1"/>
  <c r="DM655" i="1" s="1"/>
  <c r="N1516" i="2" s="1"/>
  <c r="AL654" i="1"/>
  <c r="DJ654" i="1" s="1"/>
  <c r="DM654" i="1" s="1"/>
  <c r="N1515" i="2" s="1"/>
  <c r="AL653" i="1"/>
  <c r="DJ653" i="1" s="1"/>
  <c r="DM653" i="1" s="1"/>
  <c r="N1514" i="2" s="1"/>
  <c r="AL652" i="1"/>
  <c r="DJ652" i="1" s="1"/>
  <c r="DM652" i="1" s="1"/>
  <c r="N1513" i="2" s="1"/>
  <c r="AL651" i="1"/>
  <c r="DJ651" i="1" s="1"/>
  <c r="DM651" i="1" s="1"/>
  <c r="N1512" i="2" s="1"/>
  <c r="AL650" i="1"/>
  <c r="DJ650" i="1" s="1"/>
  <c r="DM650" i="1" s="1"/>
  <c r="N1511" i="2" s="1"/>
  <c r="AL649" i="1"/>
  <c r="DJ649" i="1" s="1"/>
  <c r="DM649" i="1" s="1"/>
  <c r="N1510" i="2" s="1"/>
  <c r="AL648" i="1"/>
  <c r="DJ648" i="1" s="1"/>
  <c r="DM648" i="1" s="1"/>
  <c r="N1509" i="2" s="1"/>
  <c r="AL647" i="1"/>
  <c r="DJ647" i="1" s="1"/>
  <c r="DM647" i="1" s="1"/>
  <c r="N1508" i="2" s="1"/>
  <c r="AL646" i="1"/>
  <c r="DJ646" i="1" s="1"/>
  <c r="DM646" i="1" s="1"/>
  <c r="N1507" i="2" s="1"/>
  <c r="AL645" i="1"/>
  <c r="DJ645" i="1" s="1"/>
  <c r="DM645" i="1" s="1"/>
  <c r="N1506" i="2" s="1"/>
  <c r="AL644" i="1"/>
  <c r="DJ644" i="1" s="1"/>
  <c r="DM644" i="1" s="1"/>
  <c r="N1505" i="2" s="1"/>
  <c r="AL643" i="1"/>
  <c r="DJ643" i="1" s="1"/>
  <c r="DM643" i="1" s="1"/>
  <c r="N1504" i="2" s="1"/>
  <c r="AL642" i="1"/>
  <c r="DJ642" i="1" s="1"/>
  <c r="DM642" i="1" s="1"/>
  <c r="N1503" i="2" s="1"/>
  <c r="AL641" i="1"/>
  <c r="DJ641" i="1" s="1"/>
  <c r="DM641" i="1" s="1"/>
  <c r="N1502" i="2" s="1"/>
  <c r="AL640" i="1"/>
  <c r="DJ640" i="1" s="1"/>
  <c r="DM640" i="1" s="1"/>
  <c r="N1501" i="2" s="1"/>
  <c r="AL639" i="1"/>
  <c r="DJ639" i="1" s="1"/>
  <c r="DM639" i="1" s="1"/>
  <c r="N1500" i="2" s="1"/>
  <c r="AL638" i="1"/>
  <c r="DJ638" i="1" s="1"/>
  <c r="DM638" i="1" s="1"/>
  <c r="N1499" i="2" s="1"/>
  <c r="AL637" i="1"/>
  <c r="DJ637" i="1" s="1"/>
  <c r="DM637" i="1" s="1"/>
  <c r="N1498" i="2" s="1"/>
  <c r="AL636" i="1"/>
  <c r="DJ636" i="1" s="1"/>
  <c r="DM636" i="1" s="1"/>
  <c r="N1497" i="2" s="1"/>
  <c r="AL635" i="1"/>
  <c r="DJ635" i="1" s="1"/>
  <c r="DM635" i="1" s="1"/>
  <c r="N1496" i="2" s="1"/>
  <c r="AL634" i="1"/>
  <c r="DJ634" i="1" s="1"/>
  <c r="DM634" i="1" s="1"/>
  <c r="N1495" i="2" s="1"/>
  <c r="AL633" i="1"/>
  <c r="DJ633" i="1" s="1"/>
  <c r="DM633" i="1" s="1"/>
  <c r="N1494" i="2" s="1"/>
  <c r="AL632" i="1"/>
  <c r="DJ632" i="1" s="1"/>
  <c r="DM632" i="1" s="1"/>
  <c r="N1493" i="2" s="1"/>
  <c r="AL631" i="1"/>
  <c r="DJ631" i="1" s="1"/>
  <c r="DM631" i="1" s="1"/>
  <c r="N1492" i="2" s="1"/>
  <c r="AL630" i="1"/>
  <c r="DJ630" i="1" s="1"/>
  <c r="DM630" i="1" s="1"/>
  <c r="N1491" i="2" s="1"/>
  <c r="AL629" i="1"/>
  <c r="DJ629" i="1" s="1"/>
  <c r="DM629" i="1" s="1"/>
  <c r="N1490" i="2" s="1"/>
  <c r="AL628" i="1"/>
  <c r="DJ628" i="1" s="1"/>
  <c r="DM628" i="1" s="1"/>
  <c r="N1489" i="2" s="1"/>
  <c r="AL627" i="1"/>
  <c r="DJ627" i="1" s="1"/>
  <c r="DM627" i="1" s="1"/>
  <c r="N1488" i="2" s="1"/>
  <c r="AL626" i="1"/>
  <c r="DJ626" i="1" s="1"/>
  <c r="DM626" i="1" s="1"/>
  <c r="N1487" i="2" s="1"/>
  <c r="AL625" i="1"/>
  <c r="DJ625" i="1" s="1"/>
  <c r="DM625" i="1" s="1"/>
  <c r="N1468" i="2" s="1"/>
  <c r="AL624" i="1"/>
  <c r="DJ624" i="1" s="1"/>
  <c r="DM624" i="1" s="1"/>
  <c r="N1467" i="2" s="1"/>
  <c r="AL623" i="1"/>
  <c r="DJ623" i="1" s="1"/>
  <c r="DM623" i="1" s="1"/>
  <c r="N1466" i="2" s="1"/>
  <c r="AL622" i="1"/>
  <c r="DJ622" i="1" s="1"/>
  <c r="DM622" i="1" s="1"/>
  <c r="N1465" i="2" s="1"/>
  <c r="AL621" i="1"/>
  <c r="DJ621" i="1" s="1"/>
  <c r="DM621" i="1" s="1"/>
  <c r="N1464" i="2" s="1"/>
  <c r="AL620" i="1"/>
  <c r="DJ620" i="1" s="1"/>
  <c r="DM620" i="1" s="1"/>
  <c r="N1463" i="2" s="1"/>
  <c r="AL619" i="1"/>
  <c r="DJ619" i="1" s="1"/>
  <c r="DM619" i="1" s="1"/>
  <c r="N1462" i="2" s="1"/>
  <c r="AL618" i="1"/>
  <c r="DJ618" i="1" s="1"/>
  <c r="DM618" i="1" s="1"/>
  <c r="N1461" i="2" s="1"/>
  <c r="AL617" i="1"/>
  <c r="DJ617" i="1" s="1"/>
  <c r="DM617" i="1" s="1"/>
  <c r="N1460" i="2" s="1"/>
  <c r="AL616" i="1"/>
  <c r="DJ616" i="1" s="1"/>
  <c r="DM616" i="1" s="1"/>
  <c r="N1459" i="2" s="1"/>
  <c r="AL615" i="1"/>
  <c r="DJ615" i="1" s="1"/>
  <c r="DM615" i="1" s="1"/>
  <c r="N1458" i="2" s="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H1413" i="2" s="1"/>
  <c r="AX1413" i="2" s="1"/>
  <c r="AZ1413" i="2" s="1"/>
  <c r="AL576" i="1"/>
  <c r="AL575" i="1"/>
  <c r="AL574" i="1"/>
  <c r="DJ574" i="1" s="1"/>
  <c r="DM574" i="1" s="1"/>
  <c r="N1410" i="2" s="1"/>
  <c r="AL573" i="1"/>
  <c r="DJ573" i="1" s="1"/>
  <c r="DM573" i="1" s="1"/>
  <c r="N1390" i="2" s="1"/>
  <c r="AL572" i="1"/>
  <c r="DJ572" i="1" s="1"/>
  <c r="DM572" i="1" s="1"/>
  <c r="N1389" i="2" s="1"/>
  <c r="AL571" i="1"/>
  <c r="DJ571" i="1" s="1"/>
  <c r="DM571" i="1" s="1"/>
  <c r="N1388" i="2" s="1"/>
  <c r="AL570" i="1"/>
  <c r="DJ570" i="1" s="1"/>
  <c r="DM570" i="1" s="1"/>
  <c r="N1387" i="2" s="1"/>
  <c r="AL569" i="1"/>
  <c r="DJ569" i="1" s="1"/>
  <c r="DM569" i="1" s="1"/>
  <c r="N1386" i="2" s="1"/>
  <c r="AL568" i="1"/>
  <c r="DJ568" i="1" s="1"/>
  <c r="DM568" i="1" s="1"/>
  <c r="N1365" i="2" s="1"/>
  <c r="AL567" i="1"/>
  <c r="DJ567" i="1" s="1"/>
  <c r="DM567" i="1" s="1"/>
  <c r="N1364" i="2" s="1"/>
  <c r="AL566" i="1"/>
  <c r="DJ566" i="1" s="1"/>
  <c r="DM566" i="1" s="1"/>
  <c r="N1363" i="2" s="1"/>
  <c r="AL565" i="1"/>
  <c r="DJ565" i="1" s="1"/>
  <c r="DM565" i="1" s="1"/>
  <c r="N1362" i="2" s="1"/>
  <c r="AL564" i="1"/>
  <c r="DJ564" i="1" s="1"/>
  <c r="DM564" i="1" s="1"/>
  <c r="N1361" i="2" s="1"/>
  <c r="AL563" i="1"/>
  <c r="DJ563" i="1" s="1"/>
  <c r="DM563" i="1" s="1"/>
  <c r="N1360" i="2" s="1"/>
  <c r="AL562" i="1"/>
  <c r="DJ562" i="1" s="1"/>
  <c r="DM562" i="1" s="1"/>
  <c r="N1359" i="2" s="1"/>
  <c r="AL561" i="1"/>
  <c r="DJ561" i="1" s="1"/>
  <c r="DM561" i="1" s="1"/>
  <c r="N1358" i="2" s="1"/>
  <c r="AL560" i="1"/>
  <c r="AL559" i="1"/>
  <c r="AL558" i="1"/>
  <c r="AL557" i="1"/>
  <c r="AL556" i="1"/>
  <c r="AL555" i="1"/>
  <c r="AL554" i="1"/>
  <c r="AL553" i="1"/>
  <c r="AL552" i="1"/>
  <c r="AL551" i="1"/>
  <c r="AL550" i="1"/>
  <c r="AL549" i="1"/>
  <c r="AL548" i="1"/>
  <c r="AL547" i="1"/>
  <c r="AL546" i="1"/>
  <c r="AL545" i="1"/>
  <c r="DJ545" i="1" s="1"/>
  <c r="DM545" i="1" s="1"/>
  <c r="N1331" i="2" s="1"/>
  <c r="AL544" i="1"/>
  <c r="DJ544" i="1" s="1"/>
  <c r="DM544" i="1" s="1"/>
  <c r="N1302" i="2" s="1"/>
  <c r="AL543" i="1"/>
  <c r="DJ543" i="1" s="1"/>
  <c r="DM543" i="1" s="1"/>
  <c r="N1301" i="2" s="1"/>
  <c r="AL542" i="1"/>
  <c r="DJ542" i="1" s="1"/>
  <c r="DM542" i="1" s="1"/>
  <c r="N1300" i="2" s="1"/>
  <c r="AL541" i="1"/>
  <c r="DJ541" i="1" s="1"/>
  <c r="DM541" i="1" s="1"/>
  <c r="N1299" i="2" s="1"/>
  <c r="AL540" i="1"/>
  <c r="DJ540" i="1" s="1"/>
  <c r="DM540" i="1" s="1"/>
  <c r="N1284" i="2" s="1"/>
  <c r="AL539" i="1"/>
  <c r="DJ539" i="1" s="1"/>
  <c r="DM539" i="1" s="1"/>
  <c r="N1283" i="2" s="1"/>
  <c r="AL538" i="1"/>
  <c r="DJ538" i="1" s="1"/>
  <c r="DM538" i="1" s="1"/>
  <c r="N1282" i="2" s="1"/>
  <c r="AL537" i="1"/>
  <c r="DJ537" i="1" s="1"/>
  <c r="DM537" i="1" s="1"/>
  <c r="N1281" i="2" s="1"/>
  <c r="AL536" i="1"/>
  <c r="DJ536" i="1" s="1"/>
  <c r="DM536" i="1" s="1"/>
  <c r="N1280" i="2" s="1"/>
  <c r="AL535" i="1"/>
  <c r="DJ535" i="1" s="1"/>
  <c r="DM535" i="1" s="1"/>
  <c r="N1279" i="2" s="1"/>
  <c r="AL534" i="1"/>
  <c r="DJ534" i="1" s="1"/>
  <c r="DM534" i="1" s="1"/>
  <c r="N1278" i="2" s="1"/>
  <c r="AL533" i="1"/>
  <c r="DJ533" i="1" s="1"/>
  <c r="DM533" i="1" s="1"/>
  <c r="N1277" i="2" s="1"/>
  <c r="AL532" i="1"/>
  <c r="DJ532" i="1" s="1"/>
  <c r="DM532" i="1" s="1"/>
  <c r="N1276" i="2" s="1"/>
  <c r="AL531" i="1"/>
  <c r="DJ531" i="1" s="1"/>
  <c r="DM531" i="1" s="1"/>
  <c r="N1275" i="2" s="1"/>
  <c r="AL530" i="1"/>
  <c r="DJ530" i="1" s="1"/>
  <c r="DM530" i="1" s="1"/>
  <c r="N1274" i="2" s="1"/>
  <c r="AL529" i="1"/>
  <c r="DJ529" i="1" s="1"/>
  <c r="DM529" i="1" s="1"/>
  <c r="N1273" i="2" s="1"/>
  <c r="AL528" i="1"/>
  <c r="DJ528" i="1" s="1"/>
  <c r="DM528" i="1" s="1"/>
  <c r="N1251" i="2" s="1"/>
  <c r="AL527" i="1"/>
  <c r="DJ527" i="1" s="1"/>
  <c r="DM527" i="1" s="1"/>
  <c r="N1250" i="2" s="1"/>
  <c r="AL526" i="1"/>
  <c r="DJ526" i="1" s="1"/>
  <c r="DM526" i="1" s="1"/>
  <c r="N1249" i="2" s="1"/>
  <c r="AL525" i="1"/>
  <c r="DJ525" i="1" s="1"/>
  <c r="DM525" i="1" s="1"/>
  <c r="N1248" i="2" s="1"/>
  <c r="AL524" i="1"/>
  <c r="DJ524" i="1" s="1"/>
  <c r="DM524" i="1" s="1"/>
  <c r="N1247" i="2" s="1"/>
  <c r="AL523" i="1"/>
  <c r="DJ523" i="1" s="1"/>
  <c r="DM523" i="1" s="1"/>
  <c r="N1246" i="2" s="1"/>
  <c r="AL522" i="1"/>
  <c r="DJ522" i="1" s="1"/>
  <c r="DM522" i="1" s="1"/>
  <c r="N1245" i="2" s="1"/>
  <c r="AL521" i="1"/>
  <c r="DJ521" i="1" s="1"/>
  <c r="DM521" i="1" s="1"/>
  <c r="N1244" i="2" s="1"/>
  <c r="AL520" i="1"/>
  <c r="DJ520" i="1" s="1"/>
  <c r="DM520" i="1" s="1"/>
  <c r="N1243" i="2" s="1"/>
  <c r="AL519" i="1"/>
  <c r="DJ519" i="1" s="1"/>
  <c r="DM519" i="1" s="1"/>
  <c r="N1222" i="2" s="1"/>
  <c r="AL518" i="1"/>
  <c r="DJ518" i="1" s="1"/>
  <c r="DM518" i="1" s="1"/>
  <c r="N1221" i="2" s="1"/>
  <c r="AL517" i="1"/>
  <c r="DJ517" i="1" s="1"/>
  <c r="DM517" i="1" s="1"/>
  <c r="N1220" i="2" s="1"/>
  <c r="AL516" i="1"/>
  <c r="AL515" i="1"/>
  <c r="DJ515" i="1" s="1"/>
  <c r="DM515" i="1" s="1"/>
  <c r="N1218" i="2" s="1"/>
  <c r="AL514" i="1"/>
  <c r="DJ514" i="1" s="1"/>
  <c r="DM514" i="1" s="1"/>
  <c r="N1217" i="2" s="1"/>
  <c r="AL513" i="1"/>
  <c r="DJ513" i="1" s="1"/>
  <c r="DM513" i="1" s="1"/>
  <c r="N1201" i="2" s="1"/>
  <c r="AL512" i="1"/>
  <c r="DJ512" i="1" s="1"/>
  <c r="DM512" i="1" s="1"/>
  <c r="N1200" i="2" s="1"/>
  <c r="AL511" i="1"/>
  <c r="DJ511" i="1" s="1"/>
  <c r="DM511" i="1" s="1"/>
  <c r="N1199" i="2" s="1"/>
  <c r="AL510" i="1"/>
  <c r="DJ510" i="1" s="1"/>
  <c r="DM510" i="1" s="1"/>
  <c r="N1198" i="2" s="1"/>
  <c r="AL509" i="1"/>
  <c r="DJ509" i="1" s="1"/>
  <c r="DM509" i="1" s="1"/>
  <c r="N1197" i="2" s="1"/>
  <c r="AL508" i="1"/>
  <c r="DJ508" i="1" s="1"/>
  <c r="DM508" i="1" s="1"/>
  <c r="N1196" i="2" s="1"/>
  <c r="AL507" i="1"/>
  <c r="DJ507" i="1" s="1"/>
  <c r="DM507" i="1" s="1"/>
  <c r="N1195" i="2" s="1"/>
  <c r="AL506" i="1"/>
  <c r="DJ506" i="1" s="1"/>
  <c r="DM506" i="1" s="1"/>
  <c r="N1194" i="2" s="1"/>
  <c r="AL505" i="1"/>
  <c r="DJ505" i="1" s="1"/>
  <c r="DM505" i="1" s="1"/>
  <c r="N1193" i="2" s="1"/>
  <c r="AL504" i="1"/>
  <c r="DJ504" i="1" s="1"/>
  <c r="DM504" i="1" s="1"/>
  <c r="N1192" i="2" s="1"/>
  <c r="AL503" i="1"/>
  <c r="DJ503" i="1" s="1"/>
  <c r="DM503" i="1" s="1"/>
  <c r="N1191" i="2" s="1"/>
  <c r="AL502" i="1"/>
  <c r="DJ502" i="1" s="1"/>
  <c r="DM502" i="1" s="1"/>
  <c r="N1190" i="2" s="1"/>
  <c r="AL501" i="1"/>
  <c r="DJ501" i="1" s="1"/>
  <c r="DM501" i="1" s="1"/>
  <c r="N1189" i="2" s="1"/>
  <c r="AL500" i="1"/>
  <c r="DJ500" i="1" s="1"/>
  <c r="DM500" i="1" s="1"/>
  <c r="N1181" i="2" s="1"/>
  <c r="AL499" i="1"/>
  <c r="DJ499" i="1" s="1"/>
  <c r="DM499" i="1" s="1"/>
  <c r="N1180" i="2" s="1"/>
  <c r="AL498" i="1"/>
  <c r="DJ498" i="1" s="1"/>
  <c r="DM498" i="1" s="1"/>
  <c r="N1179" i="2" s="1"/>
  <c r="AL497" i="1"/>
  <c r="DJ497" i="1" s="1"/>
  <c r="DM497" i="1" s="1"/>
  <c r="N1178" i="2" s="1"/>
  <c r="AL496" i="1"/>
  <c r="DJ496" i="1" s="1"/>
  <c r="DM496" i="1" s="1"/>
  <c r="N1177" i="2" s="1"/>
  <c r="AL495" i="1"/>
  <c r="DJ495" i="1" s="1"/>
  <c r="DM495" i="1" s="1"/>
  <c r="N1176" i="2" s="1"/>
  <c r="AL494" i="1"/>
  <c r="DJ494" i="1" s="1"/>
  <c r="DM494" i="1" s="1"/>
  <c r="N1175" i="2" s="1"/>
  <c r="AL493" i="1"/>
  <c r="DJ493" i="1" s="1"/>
  <c r="DM493" i="1" s="1"/>
  <c r="N1174" i="2" s="1"/>
  <c r="AL492" i="1"/>
  <c r="DJ492" i="1" s="1"/>
  <c r="DM492" i="1" s="1"/>
  <c r="N1173" i="2" s="1"/>
  <c r="AL491" i="1"/>
  <c r="DJ491" i="1" s="1"/>
  <c r="DM491" i="1" s="1"/>
  <c r="N1172" i="2" s="1"/>
  <c r="AL490" i="1"/>
  <c r="DJ490" i="1" s="1"/>
  <c r="DM490" i="1" s="1"/>
  <c r="N1171" i="2" s="1"/>
  <c r="AL489" i="1"/>
  <c r="DJ489" i="1" s="1"/>
  <c r="DM489" i="1" s="1"/>
  <c r="N1170" i="2" s="1"/>
  <c r="AL488" i="1"/>
  <c r="DJ488" i="1" s="1"/>
  <c r="DM488" i="1" s="1"/>
  <c r="N1169" i="2" s="1"/>
  <c r="AL487" i="1"/>
  <c r="DJ487" i="1" s="1"/>
  <c r="DM487" i="1" s="1"/>
  <c r="N1168" i="2" s="1"/>
  <c r="AL486" i="1"/>
  <c r="DJ486" i="1" s="1"/>
  <c r="DM486" i="1" s="1"/>
  <c r="N1167" i="2" s="1"/>
  <c r="AL485" i="1"/>
  <c r="DJ485" i="1" s="1"/>
  <c r="DM485" i="1" s="1"/>
  <c r="N1166" i="2" s="1"/>
  <c r="AL484" i="1"/>
  <c r="DJ484" i="1" s="1"/>
  <c r="DM484" i="1" s="1"/>
  <c r="N1165" i="2" s="1"/>
  <c r="AL483" i="1"/>
  <c r="DJ483" i="1" s="1"/>
  <c r="DM483" i="1" s="1"/>
  <c r="N1164" i="2" s="1"/>
  <c r="AL482" i="1"/>
  <c r="DJ482" i="1" s="1"/>
  <c r="DM482" i="1" s="1"/>
  <c r="N1163" i="2" s="1"/>
  <c r="AL481" i="1"/>
  <c r="DJ481" i="1" s="1"/>
  <c r="DM481" i="1" s="1"/>
  <c r="N1162" i="2" s="1"/>
  <c r="AL480" i="1"/>
  <c r="DJ480" i="1" s="1"/>
  <c r="DM480" i="1" s="1"/>
  <c r="N1161" i="2" s="1"/>
  <c r="AL479" i="1"/>
  <c r="DJ479" i="1" s="1"/>
  <c r="DM479" i="1" s="1"/>
  <c r="N1141" i="2" s="1"/>
  <c r="AL478" i="1"/>
  <c r="AL477" i="1"/>
  <c r="DJ477" i="1" s="1"/>
  <c r="DM477" i="1" s="1"/>
  <c r="N1139" i="2" s="1"/>
  <c r="AL476" i="1"/>
  <c r="AL475" i="1"/>
  <c r="DJ475" i="1" s="1"/>
  <c r="DM475" i="1" s="1"/>
  <c r="N1137" i="2" s="1"/>
  <c r="AL474" i="1"/>
  <c r="DJ474" i="1" s="1"/>
  <c r="DM474" i="1" s="1"/>
  <c r="N1136" i="2" s="1"/>
  <c r="AL473" i="1"/>
  <c r="DJ473" i="1" s="1"/>
  <c r="DM473" i="1" s="1"/>
  <c r="N1135" i="2" s="1"/>
  <c r="AL472" i="1"/>
  <c r="DJ472" i="1" s="1"/>
  <c r="DM472" i="1" s="1"/>
  <c r="N1134" i="2" s="1"/>
  <c r="AL471" i="1"/>
  <c r="DJ471" i="1" s="1"/>
  <c r="DM471" i="1" s="1"/>
  <c r="N1133" i="2" s="1"/>
  <c r="AL470" i="1"/>
  <c r="DJ470" i="1" s="1"/>
  <c r="DM470" i="1" s="1"/>
  <c r="N1132" i="2" s="1"/>
  <c r="AL469" i="1"/>
  <c r="DJ469" i="1" s="1"/>
  <c r="DM469" i="1" s="1"/>
  <c r="N1131" i="2" s="1"/>
  <c r="AL468" i="1"/>
  <c r="DJ468" i="1" s="1"/>
  <c r="DM468" i="1" s="1"/>
  <c r="N1130" i="2" s="1"/>
  <c r="AL467" i="1"/>
  <c r="DJ467" i="1" s="1"/>
  <c r="DM467" i="1" s="1"/>
  <c r="N1129" i="2" s="1"/>
  <c r="AL466" i="1"/>
  <c r="AL465" i="1"/>
  <c r="AL464" i="1"/>
  <c r="DJ464" i="1" s="1"/>
  <c r="DM464" i="1" s="1"/>
  <c r="N1108" i="2" s="1"/>
  <c r="AL463" i="1"/>
  <c r="AL462" i="1"/>
  <c r="AL461" i="1"/>
  <c r="DJ461" i="1" s="1"/>
  <c r="DM461" i="1" s="1"/>
  <c r="N1105" i="2" s="1"/>
  <c r="AL460" i="1"/>
  <c r="DJ460" i="1" s="1"/>
  <c r="DM460" i="1" s="1"/>
  <c r="N1104" i="2" s="1"/>
  <c r="AL459" i="1"/>
  <c r="DJ459" i="1" s="1"/>
  <c r="DM459" i="1" s="1"/>
  <c r="N1085" i="2" s="1"/>
  <c r="AL458" i="1"/>
  <c r="DJ458" i="1" s="1"/>
  <c r="DM458" i="1" s="1"/>
  <c r="N1084" i="2" s="1"/>
  <c r="AL457" i="1"/>
  <c r="DJ457" i="1" s="1"/>
  <c r="DM457" i="1" s="1"/>
  <c r="N1083" i="2" s="1"/>
  <c r="AL456" i="1"/>
  <c r="DJ456" i="1" s="1"/>
  <c r="DM456" i="1" s="1"/>
  <c r="N1082" i="2" s="1"/>
  <c r="AL455" i="1"/>
  <c r="DJ455" i="1" s="1"/>
  <c r="DM455" i="1" s="1"/>
  <c r="N1081" i="2" s="1"/>
  <c r="AL454" i="1"/>
  <c r="DJ454" i="1" s="1"/>
  <c r="DM454" i="1" s="1"/>
  <c r="N1080" i="2" s="1"/>
  <c r="AL453" i="1"/>
  <c r="DJ453" i="1" s="1"/>
  <c r="DM453" i="1" s="1"/>
  <c r="N1079" i="2" s="1"/>
  <c r="AL452" i="1"/>
  <c r="DJ452" i="1" s="1"/>
  <c r="DM452" i="1" s="1"/>
  <c r="N1078" i="2" s="1"/>
  <c r="AL451" i="1"/>
  <c r="DJ451" i="1" s="1"/>
  <c r="DM451" i="1" s="1"/>
  <c r="N1077" i="2" s="1"/>
  <c r="AL450" i="1"/>
  <c r="DJ450" i="1" s="1"/>
  <c r="DM450" i="1" s="1"/>
  <c r="N1076" i="2" s="1"/>
  <c r="AL449" i="1"/>
  <c r="DJ449" i="1" s="1"/>
  <c r="DM449" i="1" s="1"/>
  <c r="N1075" i="2" s="1"/>
  <c r="AL448" i="1"/>
  <c r="DJ448" i="1" s="1"/>
  <c r="DM448" i="1" s="1"/>
  <c r="N1074" i="2" s="1"/>
  <c r="AL447" i="1"/>
  <c r="DJ447" i="1" s="1"/>
  <c r="DM447" i="1" s="1"/>
  <c r="N1073" i="2" s="1"/>
  <c r="AL446" i="1"/>
  <c r="DJ446" i="1" s="1"/>
  <c r="DM446" i="1" s="1"/>
  <c r="N1072" i="2" s="1"/>
  <c r="AL445" i="1"/>
  <c r="DJ445" i="1" s="1"/>
  <c r="DM445" i="1" s="1"/>
  <c r="N1071" i="2" s="1"/>
  <c r="AL444" i="1"/>
  <c r="DJ444" i="1" s="1"/>
  <c r="DM444" i="1" s="1"/>
  <c r="N1036" i="2" s="1"/>
  <c r="AL443" i="1"/>
  <c r="DJ443" i="1" s="1"/>
  <c r="DM443" i="1" s="1"/>
  <c r="N1035" i="2" s="1"/>
  <c r="AL442" i="1"/>
  <c r="DJ442" i="1" s="1"/>
  <c r="DM442" i="1" s="1"/>
  <c r="N1034" i="2" s="1"/>
  <c r="AL441" i="1"/>
  <c r="DJ441" i="1" s="1"/>
  <c r="DM441" i="1" s="1"/>
  <c r="N1006" i="2" s="1"/>
  <c r="AL440" i="1"/>
  <c r="DJ440" i="1" s="1"/>
  <c r="DM440" i="1" s="1"/>
  <c r="N1005" i="2" s="1"/>
  <c r="AL439" i="1"/>
  <c r="DJ439" i="1" s="1"/>
  <c r="DM439" i="1" s="1"/>
  <c r="N1004" i="2" s="1"/>
  <c r="AL438" i="1"/>
  <c r="DJ438" i="1" s="1"/>
  <c r="DM438" i="1" s="1"/>
  <c r="N1003" i="2" s="1"/>
  <c r="AL437" i="1"/>
  <c r="DJ437" i="1" s="1"/>
  <c r="DM437" i="1" s="1"/>
  <c r="N1002" i="2" s="1"/>
  <c r="AL436" i="1"/>
  <c r="DJ436" i="1" s="1"/>
  <c r="DM436" i="1" s="1"/>
  <c r="N977" i="2" s="1"/>
  <c r="AL435" i="1"/>
  <c r="DJ435" i="1" s="1"/>
  <c r="DM435" i="1" s="1"/>
  <c r="N976" i="2" s="1"/>
  <c r="AL434" i="1"/>
  <c r="DJ434" i="1" s="1"/>
  <c r="DM434" i="1" s="1"/>
  <c r="N975" i="2" s="1"/>
  <c r="AL433" i="1"/>
  <c r="DJ433" i="1" s="1"/>
  <c r="DM433" i="1" s="1"/>
  <c r="N974" i="2" s="1"/>
  <c r="AL432" i="1"/>
  <c r="DJ432" i="1" s="1"/>
  <c r="DM432" i="1" s="1"/>
  <c r="N973" i="2" s="1"/>
  <c r="AL431" i="1"/>
  <c r="DJ431" i="1" s="1"/>
  <c r="DM431" i="1" s="1"/>
  <c r="N965" i="2" s="1"/>
  <c r="AL430" i="1"/>
  <c r="DJ430" i="1" s="1"/>
  <c r="DM430" i="1" s="1"/>
  <c r="N964" i="2" s="1"/>
  <c r="AL429" i="1"/>
  <c r="DJ429" i="1" s="1"/>
  <c r="DM429" i="1" s="1"/>
  <c r="N963" i="2" s="1"/>
  <c r="AL428" i="1"/>
  <c r="AL427" i="1"/>
  <c r="AL426" i="1"/>
  <c r="AL425" i="1"/>
  <c r="AL424" i="1"/>
  <c r="AL423" i="1"/>
  <c r="AL422" i="1"/>
  <c r="AL421" i="1"/>
  <c r="AL420" i="1"/>
  <c r="AL419" i="1"/>
  <c r="DJ419" i="1" s="1"/>
  <c r="DM419" i="1" s="1"/>
  <c r="N953" i="2" s="1"/>
  <c r="AL418" i="1"/>
  <c r="AL417" i="1"/>
  <c r="DJ417" i="1" s="1"/>
  <c r="DM417" i="1" s="1"/>
  <c r="N951" i="2" s="1"/>
  <c r="AL416" i="1"/>
  <c r="DJ416" i="1" s="1"/>
  <c r="DM416" i="1" s="1"/>
  <c r="N950" i="2" s="1"/>
  <c r="AL415" i="1"/>
  <c r="AL414" i="1"/>
  <c r="DJ414" i="1" s="1"/>
  <c r="DM414" i="1" s="1"/>
  <c r="N948" i="2" s="1"/>
  <c r="AL413" i="1"/>
  <c r="DJ413" i="1" s="1"/>
  <c r="DM413" i="1" s="1"/>
  <c r="N947" i="2" s="1"/>
  <c r="AL412" i="1"/>
  <c r="AL411" i="1"/>
  <c r="DJ411" i="1" s="1"/>
  <c r="DM411" i="1" s="1"/>
  <c r="N945" i="2" s="1"/>
  <c r="AL410" i="1"/>
  <c r="DJ410" i="1" s="1"/>
  <c r="DM410" i="1" s="1"/>
  <c r="N944" i="2" s="1"/>
  <c r="AL409" i="1"/>
  <c r="DJ409" i="1" s="1"/>
  <c r="DM409" i="1" s="1"/>
  <c r="N943" i="2" s="1"/>
  <c r="AL408" i="1"/>
  <c r="DJ408" i="1" s="1"/>
  <c r="DM408" i="1" s="1"/>
  <c r="N921" i="2" s="1"/>
  <c r="AL407" i="1"/>
  <c r="DJ407" i="1" s="1"/>
  <c r="DM407" i="1" s="1"/>
  <c r="N920" i="2" s="1"/>
  <c r="AL406" i="1"/>
  <c r="DJ406" i="1" s="1"/>
  <c r="DM406" i="1" s="1"/>
  <c r="N919" i="2" s="1"/>
  <c r="AL405" i="1"/>
  <c r="DJ405" i="1" s="1"/>
  <c r="DM405" i="1" s="1"/>
  <c r="N918" i="2" s="1"/>
  <c r="AL404" i="1"/>
  <c r="AL403" i="1"/>
  <c r="AL402" i="1"/>
  <c r="AL401" i="1"/>
  <c r="AL400" i="1"/>
  <c r="AL399" i="1"/>
  <c r="AL398" i="1"/>
  <c r="AL397" i="1"/>
  <c r="AL396" i="1"/>
  <c r="AL395" i="1"/>
  <c r="AL394" i="1"/>
  <c r="AL393" i="1"/>
  <c r="AL392" i="1"/>
  <c r="AL391" i="1"/>
  <c r="DJ391" i="1" s="1"/>
  <c r="DM391" i="1" s="1"/>
  <c r="N884" i="2" s="1"/>
  <c r="AL390" i="1"/>
  <c r="DJ390" i="1" s="1"/>
  <c r="DM390" i="1" s="1"/>
  <c r="N863" i="2" s="1"/>
  <c r="AL389" i="1"/>
  <c r="DJ389" i="1" s="1"/>
  <c r="DM389" i="1" s="1"/>
  <c r="N862" i="2" s="1"/>
  <c r="AL388" i="1"/>
  <c r="DJ388" i="1" s="1"/>
  <c r="DM388" i="1" s="1"/>
  <c r="N861" i="2" s="1"/>
  <c r="AL387" i="1"/>
  <c r="DJ387" i="1" s="1"/>
  <c r="DM387" i="1" s="1"/>
  <c r="N860" i="2" s="1"/>
  <c r="AL386" i="1"/>
  <c r="DJ386" i="1" s="1"/>
  <c r="DM386" i="1" s="1"/>
  <c r="N859" i="2" s="1"/>
  <c r="AL385" i="1"/>
  <c r="DJ385" i="1" s="1"/>
  <c r="DM385" i="1" s="1"/>
  <c r="N858" i="2" s="1"/>
  <c r="AL384" i="1"/>
  <c r="DJ384" i="1" s="1"/>
  <c r="DM384" i="1" s="1"/>
  <c r="N857" i="2" s="1"/>
  <c r="AL383" i="1"/>
  <c r="DJ383" i="1" s="1"/>
  <c r="DM383" i="1" s="1"/>
  <c r="N856" i="2" s="1"/>
  <c r="AL382" i="1"/>
  <c r="DJ382" i="1" s="1"/>
  <c r="DM382" i="1" s="1"/>
  <c r="N855" i="2" s="1"/>
  <c r="AL381" i="1"/>
  <c r="DJ381" i="1" s="1"/>
  <c r="DM381" i="1" s="1"/>
  <c r="N826" i="2" s="1"/>
  <c r="AL380" i="1"/>
  <c r="DJ380" i="1" s="1"/>
  <c r="DM380" i="1" s="1"/>
  <c r="N825" i="2" s="1"/>
  <c r="AL379" i="1"/>
  <c r="DJ379" i="1" s="1"/>
  <c r="DM379" i="1" s="1"/>
  <c r="N824" i="2" s="1"/>
  <c r="AL378" i="1"/>
  <c r="DJ378" i="1" s="1"/>
  <c r="DM378" i="1" s="1"/>
  <c r="N823" i="2" s="1"/>
  <c r="AL377" i="1"/>
  <c r="DJ377" i="1" s="1"/>
  <c r="DM377" i="1" s="1"/>
  <c r="N810" i="2" s="1"/>
  <c r="AL376" i="1"/>
  <c r="DJ376" i="1" s="1"/>
  <c r="DM376" i="1" s="1"/>
  <c r="N809" i="2" s="1"/>
  <c r="AL375" i="1"/>
  <c r="DJ375" i="1" s="1"/>
  <c r="DM375" i="1" s="1"/>
  <c r="N808" i="2" s="1"/>
  <c r="AL374" i="1"/>
  <c r="DJ374" i="1" s="1"/>
  <c r="DM374" i="1" s="1"/>
  <c r="N807" i="2" s="1"/>
  <c r="AL373" i="1"/>
  <c r="DJ373" i="1" s="1"/>
  <c r="DM373" i="1" s="1"/>
  <c r="N806" i="2" s="1"/>
  <c r="AL372" i="1"/>
  <c r="DJ372" i="1" s="1"/>
  <c r="DM372" i="1" s="1"/>
  <c r="N805" i="2" s="1"/>
  <c r="AL371" i="1"/>
  <c r="DJ371" i="1" s="1"/>
  <c r="DM371" i="1" s="1"/>
  <c r="N804" i="2" s="1"/>
  <c r="AL370" i="1"/>
  <c r="DJ370" i="1" s="1"/>
  <c r="DM370" i="1" s="1"/>
  <c r="N803" i="2" s="1"/>
  <c r="AL369" i="1"/>
  <c r="DJ369" i="1" s="1"/>
  <c r="DM369" i="1" s="1"/>
  <c r="N802" i="2" s="1"/>
  <c r="AL368" i="1"/>
  <c r="DJ368" i="1" s="1"/>
  <c r="DM368" i="1" s="1"/>
  <c r="N801" i="2" s="1"/>
  <c r="AL367" i="1"/>
  <c r="DJ367" i="1" s="1"/>
  <c r="DM367" i="1" s="1"/>
  <c r="N800" i="2" s="1"/>
  <c r="AL366" i="1"/>
  <c r="DJ366" i="1" s="1"/>
  <c r="DM366" i="1" s="1"/>
  <c r="N799" i="2" s="1"/>
  <c r="AL365" i="1"/>
  <c r="DJ365" i="1" s="1"/>
  <c r="DM365" i="1" s="1"/>
  <c r="N798" i="2" s="1"/>
  <c r="AL364" i="1"/>
  <c r="DJ364" i="1" s="1"/>
  <c r="DM364" i="1" s="1"/>
  <c r="N797" i="2" s="1"/>
  <c r="AL363" i="1"/>
  <c r="DJ363" i="1" s="1"/>
  <c r="DM363" i="1" s="1"/>
  <c r="N796" i="2" s="1"/>
  <c r="AL362" i="1"/>
  <c r="DJ362" i="1" s="1"/>
  <c r="DM362" i="1" s="1"/>
  <c r="N795" i="2" s="1"/>
  <c r="AL361" i="1"/>
  <c r="DJ361" i="1" s="1"/>
  <c r="DM361" i="1" s="1"/>
  <c r="N794" i="2" s="1"/>
  <c r="AL360" i="1"/>
  <c r="DJ360" i="1" s="1"/>
  <c r="DM360" i="1" s="1"/>
  <c r="N775" i="2" s="1"/>
  <c r="AL359" i="1"/>
  <c r="DJ359" i="1" s="1"/>
  <c r="DM359" i="1" s="1"/>
  <c r="N774" i="2" s="1"/>
  <c r="AL358" i="1"/>
  <c r="DJ358" i="1" s="1"/>
  <c r="DM358" i="1" s="1"/>
  <c r="N773" i="2" s="1"/>
  <c r="AL357" i="1"/>
  <c r="DJ357" i="1" s="1"/>
  <c r="DM357" i="1" s="1"/>
  <c r="N772" i="2" s="1"/>
  <c r="AL356" i="1"/>
  <c r="DJ356" i="1" s="1"/>
  <c r="DM356" i="1" s="1"/>
  <c r="N771" i="2" s="1"/>
  <c r="AL355" i="1"/>
  <c r="DJ355" i="1" s="1"/>
  <c r="DM355" i="1" s="1"/>
  <c r="N770" i="2" s="1"/>
  <c r="AL354" i="1"/>
  <c r="DJ354" i="1" s="1"/>
  <c r="DM354" i="1" s="1"/>
  <c r="N769" i="2" s="1"/>
  <c r="AL353" i="1"/>
  <c r="DJ353" i="1" s="1"/>
  <c r="DM353" i="1" s="1"/>
  <c r="N768" i="2" s="1"/>
  <c r="AL352" i="1"/>
  <c r="DJ352" i="1" s="1"/>
  <c r="DM352" i="1" s="1"/>
  <c r="N767" i="2" s="1"/>
  <c r="AL351" i="1"/>
  <c r="DJ351" i="1" s="1"/>
  <c r="DM351" i="1" s="1"/>
  <c r="N766" i="2" s="1"/>
  <c r="AL350" i="1"/>
  <c r="DJ350" i="1" s="1"/>
  <c r="DM350" i="1" s="1"/>
  <c r="N765" i="2" s="1"/>
  <c r="AL349" i="1"/>
  <c r="DJ349" i="1" s="1"/>
  <c r="DM349" i="1" s="1"/>
  <c r="N757" i="2" s="1"/>
  <c r="AL348" i="1"/>
  <c r="DJ348" i="1" s="1"/>
  <c r="DM348" i="1" s="1"/>
  <c r="N756" i="2" s="1"/>
  <c r="AL347" i="1"/>
  <c r="DJ347" i="1" s="1"/>
  <c r="DM347" i="1" s="1"/>
  <c r="N755" i="2" s="1"/>
  <c r="AL346" i="1"/>
  <c r="DJ346" i="1" s="1"/>
  <c r="DM346" i="1" s="1"/>
  <c r="N754" i="2" s="1"/>
  <c r="AL345" i="1"/>
  <c r="DJ345" i="1" s="1"/>
  <c r="DM345" i="1" s="1"/>
  <c r="N753" i="2" s="1"/>
  <c r="AL344" i="1"/>
  <c r="DJ344" i="1" s="1"/>
  <c r="DM344" i="1" s="1"/>
  <c r="N752" i="2" s="1"/>
  <c r="AL343" i="1"/>
  <c r="DJ343" i="1" s="1"/>
  <c r="DM343" i="1" s="1"/>
  <c r="N751" i="2" s="1"/>
  <c r="AL342" i="1"/>
  <c r="DJ342" i="1" s="1"/>
  <c r="DM342" i="1" s="1"/>
  <c r="N750" i="2" s="1"/>
  <c r="AL341" i="1"/>
  <c r="DJ341" i="1" s="1"/>
  <c r="DM341" i="1" s="1"/>
  <c r="N749" i="2" s="1"/>
  <c r="AL340" i="1"/>
  <c r="DJ340" i="1" s="1"/>
  <c r="DM340" i="1" s="1"/>
  <c r="N748" i="2" s="1"/>
  <c r="AL339" i="1"/>
  <c r="DJ339" i="1" s="1"/>
  <c r="DM339" i="1" s="1"/>
  <c r="N747" i="2" s="1"/>
  <c r="AL338" i="1"/>
  <c r="DJ338" i="1" s="1"/>
  <c r="DM338" i="1" s="1"/>
  <c r="N746" i="2" s="1"/>
  <c r="AL337" i="1"/>
  <c r="DJ337" i="1" s="1"/>
  <c r="DM337" i="1" s="1"/>
  <c r="N745" i="2" s="1"/>
  <c r="AL336" i="1"/>
  <c r="DJ336" i="1" s="1"/>
  <c r="DM336" i="1" s="1"/>
  <c r="N744" i="2" s="1"/>
  <c r="AL335" i="1"/>
  <c r="DJ335" i="1" s="1"/>
  <c r="DM335" i="1" s="1"/>
  <c r="N743" i="2" s="1"/>
  <c r="AL334" i="1"/>
  <c r="DJ334" i="1" s="1"/>
  <c r="DM334" i="1" s="1"/>
  <c r="N742" i="2" s="1"/>
  <c r="AL333" i="1"/>
  <c r="DJ333" i="1" s="1"/>
  <c r="DM333" i="1" s="1"/>
  <c r="N741" i="2" s="1"/>
  <c r="AL332" i="1"/>
  <c r="DJ332" i="1" s="1"/>
  <c r="DM332" i="1" s="1"/>
  <c r="N740" i="2" s="1"/>
  <c r="AL331" i="1"/>
  <c r="DJ331" i="1" s="1"/>
  <c r="DM331" i="1" s="1"/>
  <c r="N739" i="2" s="1"/>
  <c r="AL330" i="1"/>
  <c r="DJ330" i="1" s="1"/>
  <c r="DM330" i="1" s="1"/>
  <c r="N738" i="2" s="1"/>
  <c r="AL329" i="1"/>
  <c r="DJ329" i="1" s="1"/>
  <c r="DM329" i="1" s="1"/>
  <c r="N737" i="2" s="1"/>
  <c r="AL328" i="1"/>
  <c r="DJ328" i="1" s="1"/>
  <c r="DM328" i="1" s="1"/>
  <c r="N736" i="2" s="1"/>
  <c r="AL327" i="1"/>
  <c r="DJ327" i="1" s="1"/>
  <c r="DM327" i="1" s="1"/>
  <c r="N735" i="2" s="1"/>
  <c r="AL326" i="1"/>
  <c r="DJ326" i="1" s="1"/>
  <c r="DM326" i="1" s="1"/>
  <c r="N734" i="2" s="1"/>
  <c r="AL325" i="1"/>
  <c r="DJ325" i="1" s="1"/>
  <c r="DM325" i="1" s="1"/>
  <c r="N707" i="2" s="1"/>
  <c r="AL324" i="1"/>
  <c r="DJ324" i="1" s="1"/>
  <c r="DM324" i="1" s="1"/>
  <c r="N706" i="2" s="1"/>
  <c r="AL323" i="1"/>
  <c r="DJ323" i="1" s="1"/>
  <c r="DM323" i="1" s="1"/>
  <c r="N705" i="2" s="1"/>
  <c r="AL322" i="1"/>
  <c r="DJ322" i="1" s="1"/>
  <c r="DM322" i="1" s="1"/>
  <c r="N704" i="2" s="1"/>
  <c r="AL321" i="1"/>
  <c r="DJ321" i="1" s="1"/>
  <c r="DM321" i="1" s="1"/>
  <c r="N703" i="2" s="1"/>
  <c r="AL320" i="1"/>
  <c r="AL319" i="1"/>
  <c r="AL318" i="1"/>
  <c r="AL317" i="1"/>
  <c r="AL316" i="1"/>
  <c r="AL315" i="1"/>
  <c r="AL314" i="1"/>
  <c r="AL313" i="1"/>
  <c r="AL312" i="1"/>
  <c r="AL311" i="1"/>
  <c r="AL310" i="1"/>
  <c r="AL309" i="1"/>
  <c r="AL308" i="1"/>
  <c r="DJ308" i="1" s="1"/>
  <c r="DM308" i="1" s="1"/>
  <c r="N675" i="2" s="1"/>
  <c r="AL307" i="1"/>
  <c r="DJ307" i="1" s="1"/>
  <c r="DM307" i="1" s="1"/>
  <c r="N649" i="2" s="1"/>
  <c r="AL306" i="1"/>
  <c r="DJ306" i="1" s="1"/>
  <c r="DM306" i="1" s="1"/>
  <c r="N648" i="2" s="1"/>
  <c r="AL305" i="1"/>
  <c r="DJ305" i="1" s="1"/>
  <c r="DM305" i="1" s="1"/>
  <c r="N647" i="2" s="1"/>
  <c r="AL304" i="1"/>
  <c r="DJ304" i="1" s="1"/>
  <c r="DM304" i="1" s="1"/>
  <c r="N646" i="2" s="1"/>
  <c r="AL303" i="1"/>
  <c r="DJ303" i="1" s="1"/>
  <c r="DM303" i="1" s="1"/>
  <c r="N620" i="2" s="1"/>
  <c r="AL302" i="1"/>
  <c r="DJ302" i="1" s="1"/>
  <c r="DM302" i="1" s="1"/>
  <c r="N619" i="2" s="1"/>
  <c r="AL301" i="1"/>
  <c r="DJ301" i="1" s="1"/>
  <c r="DM301" i="1" s="1"/>
  <c r="N618" i="2" s="1"/>
  <c r="AL300" i="1"/>
  <c r="DJ300" i="1" s="1"/>
  <c r="DM300" i="1" s="1"/>
  <c r="N617" i="2" s="1"/>
  <c r="AL299" i="1"/>
  <c r="DJ299" i="1" s="1"/>
  <c r="DM299" i="1" s="1"/>
  <c r="N594" i="2" s="1"/>
  <c r="AL298" i="1"/>
  <c r="DJ298" i="1" s="1"/>
  <c r="DM298" i="1" s="1"/>
  <c r="N593" i="2" s="1"/>
  <c r="AL297" i="1"/>
  <c r="DJ297" i="1" s="1"/>
  <c r="DM297" i="1" s="1"/>
  <c r="N592" i="2" s="1"/>
  <c r="AL296" i="1"/>
  <c r="DJ296" i="1" s="1"/>
  <c r="DM296" i="1" s="1"/>
  <c r="N591" i="2" s="1"/>
  <c r="AL295" i="1"/>
  <c r="DJ295" i="1" s="1"/>
  <c r="DM295" i="1" s="1"/>
  <c r="N590" i="2" s="1"/>
  <c r="AL294" i="1"/>
  <c r="DJ294" i="1" s="1"/>
  <c r="DM294" i="1" s="1"/>
  <c r="N565" i="2" s="1"/>
  <c r="AL293" i="1"/>
  <c r="DJ293" i="1" s="1"/>
  <c r="DM293" i="1" s="1"/>
  <c r="N564" i="2" s="1"/>
  <c r="AL292" i="1"/>
  <c r="DJ292" i="1" s="1"/>
  <c r="DM292" i="1" s="1"/>
  <c r="N563" i="2" s="1"/>
  <c r="AL291" i="1"/>
  <c r="DJ291" i="1" s="1"/>
  <c r="DM291" i="1" s="1"/>
  <c r="N562" i="2" s="1"/>
  <c r="AL290" i="1"/>
  <c r="DJ290" i="1" s="1"/>
  <c r="DM290" i="1" s="1"/>
  <c r="N561" i="2" s="1"/>
  <c r="AL289" i="1"/>
  <c r="DJ289" i="1" s="1"/>
  <c r="DM289" i="1" s="1"/>
  <c r="N560" i="2" s="1"/>
  <c r="AL288" i="1"/>
  <c r="DJ288" i="1" s="1"/>
  <c r="DM288" i="1" s="1"/>
  <c r="N559" i="2" s="1"/>
  <c r="AL287" i="1"/>
  <c r="DJ287" i="1" s="1"/>
  <c r="DM287" i="1" s="1"/>
  <c r="N558" i="2" s="1"/>
  <c r="AL286" i="1"/>
  <c r="DJ286" i="1" s="1"/>
  <c r="DM286" i="1" s="1"/>
  <c r="N531" i="2" s="1"/>
  <c r="AL285" i="1"/>
  <c r="DJ285" i="1" s="1"/>
  <c r="DM285" i="1" s="1"/>
  <c r="N530" i="2" s="1"/>
  <c r="AL284" i="1"/>
  <c r="DJ284" i="1" s="1"/>
  <c r="DM284" i="1" s="1"/>
  <c r="N529" i="2" s="1"/>
  <c r="AL283" i="1"/>
  <c r="DJ283" i="1" s="1"/>
  <c r="DM283" i="1" s="1"/>
  <c r="N528" i="2" s="1"/>
  <c r="AL282" i="1"/>
  <c r="DJ282" i="1" s="1"/>
  <c r="DM282" i="1" s="1"/>
  <c r="N527" i="2" s="1"/>
  <c r="AL281" i="1"/>
  <c r="DJ281" i="1" s="1"/>
  <c r="DM281" i="1" s="1"/>
  <c r="N504" i="2" s="1"/>
  <c r="AL280" i="1"/>
  <c r="DJ280" i="1" s="1"/>
  <c r="DM280" i="1" s="1"/>
  <c r="N503" i="2" s="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DJ244" i="1" s="1"/>
  <c r="DM244" i="1" s="1"/>
  <c r="N460" i="2" s="1"/>
  <c r="AL243" i="1"/>
  <c r="DJ243" i="1" s="1"/>
  <c r="DM243" i="1" s="1"/>
  <c r="N448" i="2" s="1"/>
  <c r="AL242" i="1"/>
  <c r="AL241" i="1"/>
  <c r="AL240" i="1"/>
  <c r="AL239" i="1"/>
  <c r="DJ239" i="1" s="1"/>
  <c r="DM239" i="1" s="1"/>
  <c r="N444" i="2" s="1"/>
  <c r="AL238" i="1"/>
  <c r="AL237" i="1"/>
  <c r="AL236" i="1"/>
  <c r="AL235" i="1"/>
  <c r="AL234" i="1"/>
  <c r="AL233" i="1"/>
  <c r="AL232" i="1"/>
  <c r="AL231" i="1"/>
  <c r="AL230" i="1"/>
  <c r="AL229" i="1"/>
  <c r="DJ229" i="1" s="1"/>
  <c r="DM229" i="1" s="1"/>
  <c r="N434" i="2" s="1"/>
  <c r="AL228" i="1"/>
  <c r="DJ228" i="1" s="1"/>
  <c r="DM228" i="1" s="1"/>
  <c r="N433" i="2" s="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DJ180" i="1" s="1"/>
  <c r="DM180" i="1" s="1"/>
  <c r="N378" i="2" s="1"/>
  <c r="AL179" i="1"/>
  <c r="DJ179" i="1" s="1"/>
  <c r="DM179" i="1" s="1"/>
  <c r="N347" i="2" s="1"/>
  <c r="AL178" i="1"/>
  <c r="DJ178" i="1" s="1"/>
  <c r="DM178" i="1" s="1"/>
  <c r="N346" i="2" s="1"/>
  <c r="AL177" i="1"/>
  <c r="DJ177" i="1" s="1"/>
  <c r="DM177" i="1" s="1"/>
  <c r="N325" i="2" s="1"/>
  <c r="AL176" i="1"/>
  <c r="DJ176" i="1" s="1"/>
  <c r="DM176" i="1" s="1"/>
  <c r="N324" i="2" s="1"/>
  <c r="AL175" i="1"/>
  <c r="DJ175" i="1" s="1"/>
  <c r="DM175" i="1" s="1"/>
  <c r="N323" i="2" s="1"/>
  <c r="AL174" i="1"/>
  <c r="DJ174" i="1" s="1"/>
  <c r="DM174" i="1" s="1"/>
  <c r="N322" i="2" s="1"/>
  <c r="AL173" i="1"/>
  <c r="DJ173" i="1" s="1"/>
  <c r="DM173" i="1" s="1"/>
  <c r="N321" i="2" s="1"/>
  <c r="AL172" i="1"/>
  <c r="DJ172" i="1" s="1"/>
  <c r="DM172" i="1" s="1"/>
  <c r="N320" i="2" s="1"/>
  <c r="AL171" i="1"/>
  <c r="DJ171" i="1" s="1"/>
  <c r="DM171" i="1" s="1"/>
  <c r="N319" i="2" s="1"/>
  <c r="AL170" i="1"/>
  <c r="DJ170" i="1" s="1"/>
  <c r="DM170" i="1" s="1"/>
  <c r="N318" i="2" s="1"/>
  <c r="AL169" i="1"/>
  <c r="DJ169" i="1" s="1"/>
  <c r="DM169" i="1" s="1"/>
  <c r="N297" i="2" s="1"/>
  <c r="AL168" i="1"/>
  <c r="DJ168" i="1" s="1"/>
  <c r="DM168" i="1" s="1"/>
  <c r="N296" i="2" s="1"/>
  <c r="AL167" i="1"/>
  <c r="DJ167" i="1" s="1"/>
  <c r="DM167" i="1" s="1"/>
  <c r="N295" i="2" s="1"/>
  <c r="AL166" i="1"/>
  <c r="DJ166" i="1" s="1"/>
  <c r="DM166" i="1" s="1"/>
  <c r="N294" i="2" s="1"/>
  <c r="AL165" i="1"/>
  <c r="DJ165" i="1" s="1"/>
  <c r="DM165" i="1" s="1"/>
  <c r="N293" i="2" s="1"/>
  <c r="AL164" i="1"/>
  <c r="DJ164" i="1" s="1"/>
  <c r="DM164" i="1" s="1"/>
  <c r="N292" i="2" s="1"/>
  <c r="AL163" i="1"/>
  <c r="DJ163" i="1" s="1"/>
  <c r="DM163" i="1" s="1"/>
  <c r="N291" i="2" s="1"/>
  <c r="AL162" i="1"/>
  <c r="DJ162" i="1" s="1"/>
  <c r="DM162" i="1" s="1"/>
  <c r="N290" i="2" s="1"/>
  <c r="AL161" i="1"/>
  <c r="DJ161" i="1" s="1"/>
  <c r="DM161" i="1" s="1"/>
  <c r="N289" i="2" s="1"/>
  <c r="AL160" i="1"/>
  <c r="DJ160" i="1" s="1"/>
  <c r="DM160" i="1" s="1"/>
  <c r="N288" i="2" s="1"/>
  <c r="AL159" i="1"/>
  <c r="DJ159" i="1" s="1"/>
  <c r="DM159" i="1" s="1"/>
  <c r="N265" i="2" s="1"/>
  <c r="AL158" i="1"/>
  <c r="DJ158" i="1" s="1"/>
  <c r="DM158" i="1" s="1"/>
  <c r="N264" i="2" s="1"/>
  <c r="AL157" i="1"/>
  <c r="DJ157" i="1" s="1"/>
  <c r="DM157" i="1" s="1"/>
  <c r="N263" i="2" s="1"/>
  <c r="AL156" i="1"/>
  <c r="DJ156" i="1" s="1"/>
  <c r="DM156" i="1" s="1"/>
  <c r="N262" i="2" s="1"/>
  <c r="AL155" i="1"/>
  <c r="DJ155" i="1" s="1"/>
  <c r="DM155" i="1" s="1"/>
  <c r="N261" i="2" s="1"/>
  <c r="AL154" i="1"/>
  <c r="DJ154" i="1" s="1"/>
  <c r="DM154" i="1" s="1"/>
  <c r="N260" i="2" s="1"/>
  <c r="AL153" i="1"/>
  <c r="DJ153" i="1" s="1"/>
  <c r="DM153" i="1" s="1"/>
  <c r="N259" i="2" s="1"/>
  <c r="AL152" i="1"/>
  <c r="DJ152" i="1" s="1"/>
  <c r="DM152" i="1" s="1"/>
  <c r="N258" i="2" s="1"/>
  <c r="AL151" i="1"/>
  <c r="DJ151" i="1" s="1"/>
  <c r="DM151" i="1" s="1"/>
  <c r="N257" i="2" s="1"/>
  <c r="AL150" i="1"/>
  <c r="AL149" i="1"/>
  <c r="AL148" i="1"/>
  <c r="AL147" i="1"/>
  <c r="AL146" i="1"/>
  <c r="AL145" i="1"/>
  <c r="DJ145" i="1" s="1"/>
  <c r="DM145" i="1" s="1"/>
  <c r="N244" i="2" s="1"/>
  <c r="AL144" i="1"/>
  <c r="AL143" i="1"/>
  <c r="AL142" i="1"/>
  <c r="AL141" i="1"/>
  <c r="AL140" i="1"/>
  <c r="AL139" i="1"/>
  <c r="AL138" i="1"/>
  <c r="AL137" i="1"/>
  <c r="AL136" i="1"/>
  <c r="AL135" i="1"/>
  <c r="AL134" i="1"/>
  <c r="AL133" i="1"/>
  <c r="AL132" i="1"/>
  <c r="AL131" i="1"/>
  <c r="AL130" i="1"/>
  <c r="AL129" i="1"/>
  <c r="AL128" i="1"/>
  <c r="AL127" i="1"/>
  <c r="AL126" i="1"/>
  <c r="DJ126" i="1" s="1"/>
  <c r="DM126" i="1" s="1"/>
  <c r="N225" i="2" s="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DJ91" i="1" s="1"/>
  <c r="DM91" i="1" s="1"/>
  <c r="N190" i="2" s="1"/>
  <c r="AL90" i="1"/>
  <c r="AL89" i="1"/>
  <c r="AL88" i="1"/>
  <c r="DJ88" i="1" s="1"/>
  <c r="DM88" i="1" s="1"/>
  <c r="N187" i="2" s="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DJ51" i="1" s="1"/>
  <c r="DM51" i="1" s="1"/>
  <c r="N150" i="2" s="1"/>
  <c r="AL50" i="1"/>
  <c r="AL49" i="1"/>
  <c r="AL48" i="1"/>
  <c r="AL47" i="1"/>
  <c r="AL46" i="1"/>
  <c r="AL45" i="1"/>
  <c r="AL44" i="1"/>
  <c r="AL43" i="1"/>
  <c r="AL42" i="1"/>
  <c r="DJ42" i="1" s="1"/>
  <c r="DM42" i="1" s="1"/>
  <c r="N119" i="2" s="1"/>
  <c r="AL41" i="1"/>
  <c r="AL40" i="1"/>
  <c r="DJ40" i="1" s="1"/>
  <c r="DM40" i="1" s="1"/>
  <c r="N117" i="2" s="1"/>
  <c r="AL39" i="1"/>
  <c r="AL38" i="1"/>
  <c r="DJ38" i="1" s="1"/>
  <c r="DM38" i="1" s="1"/>
  <c r="N89" i="2" s="1"/>
  <c r="AL37" i="1"/>
  <c r="AL36" i="1"/>
  <c r="DJ36" i="1" s="1"/>
  <c r="DM36" i="1" s="1"/>
  <c r="N87" i="2" s="1"/>
  <c r="AL35" i="1"/>
  <c r="DJ35" i="1" s="1"/>
  <c r="DM35" i="1" s="1"/>
  <c r="N72" i="2" s="1"/>
  <c r="AL34" i="1"/>
  <c r="AL33" i="1"/>
  <c r="AL32" i="1"/>
  <c r="AL31" i="1"/>
  <c r="AL30" i="1"/>
  <c r="AL29" i="1"/>
  <c r="AL28" i="1"/>
  <c r="AL27" i="1"/>
  <c r="AL26" i="1"/>
  <c r="AL25" i="1"/>
  <c r="AL24" i="1"/>
  <c r="AL23" i="1"/>
  <c r="AL22" i="1"/>
  <c r="DJ22" i="1" s="1"/>
  <c r="DM22" i="1" s="1"/>
  <c r="N59" i="2" s="1"/>
  <c r="AL21" i="1"/>
  <c r="DJ21" i="1" s="1"/>
  <c r="DM21" i="1" s="1"/>
  <c r="N51" i="2" s="1"/>
  <c r="AL20" i="1"/>
  <c r="DJ20" i="1" s="1"/>
  <c r="DM20" i="1" s="1"/>
  <c r="N50" i="2" s="1"/>
  <c r="AL19" i="1"/>
  <c r="DJ19" i="1" s="1"/>
  <c r="DM19" i="1" s="1"/>
  <c r="N49" i="2" s="1"/>
  <c r="AL18" i="1"/>
  <c r="DJ18" i="1" s="1"/>
  <c r="DM18" i="1" s="1"/>
  <c r="N48" i="2" s="1"/>
  <c r="AL17" i="1"/>
  <c r="DJ17" i="1" s="1"/>
  <c r="DM17" i="1" s="1"/>
  <c r="N47" i="2" s="1"/>
  <c r="AL16" i="1"/>
  <c r="DJ16" i="1" s="1"/>
  <c r="DM16" i="1" s="1"/>
  <c r="N46" i="2" s="1"/>
  <c r="AL15" i="1"/>
  <c r="DJ15" i="1" s="1"/>
  <c r="DM15" i="1" s="1"/>
  <c r="N45" i="2" s="1"/>
  <c r="AL14" i="1"/>
  <c r="DJ14" i="1" s="1"/>
  <c r="DM14" i="1" s="1"/>
  <c r="N44" i="2" s="1"/>
  <c r="AL13" i="1"/>
  <c r="DJ13" i="1" s="1"/>
  <c r="DM13" i="1" s="1"/>
  <c r="N43" i="2" s="1"/>
  <c r="AL12" i="1"/>
  <c r="DJ12" i="1" s="1"/>
  <c r="DM12" i="1" s="1"/>
  <c r="N42" i="2" s="1"/>
  <c r="AL11" i="1"/>
  <c r="DJ11" i="1" s="1"/>
  <c r="DM11" i="1" s="1"/>
  <c r="N41" i="2" s="1"/>
  <c r="AL10" i="1"/>
  <c r="DJ10" i="1" s="1"/>
  <c r="DM10" i="1" s="1"/>
  <c r="N40" i="2" s="1"/>
  <c r="AL9" i="1"/>
  <c r="DJ9" i="1" s="1"/>
  <c r="DM9" i="1" s="1"/>
  <c r="N39" i="2" s="1"/>
  <c r="AL8" i="1"/>
  <c r="DJ8" i="1" s="1"/>
  <c r="DM8" i="1" s="1"/>
  <c r="N38" i="2" s="1"/>
  <c r="AL7" i="1"/>
  <c r="DJ7" i="1" s="1"/>
  <c r="DM7" i="1" s="1"/>
  <c r="N37" i="2" s="1"/>
  <c r="AL6" i="1"/>
  <c r="DJ6" i="1" s="1"/>
  <c r="DM6" i="1" s="1"/>
  <c r="N36" i="2" s="1"/>
  <c r="AL5" i="1"/>
  <c r="DJ5" i="1" s="1"/>
  <c r="DM5" i="1" s="1"/>
  <c r="N35" i="2" s="1"/>
  <c r="AL4" i="1"/>
  <c r="DJ4" i="1" s="1"/>
  <c r="DM4" i="1" s="1"/>
  <c r="N34" i="2" s="1"/>
  <c r="AL3" i="1"/>
  <c r="DJ3" i="1" s="1"/>
  <c r="DM3" i="1" s="1"/>
  <c r="N33" i="2" s="1"/>
  <c r="AL2" i="1"/>
  <c r="DJ2" i="1" s="1"/>
  <c r="DM2" i="1" s="1"/>
  <c r="N32" i="2" s="1"/>
  <c r="F560" i="2" l="1"/>
  <c r="F1363" i="2"/>
  <c r="F1606" i="2"/>
  <c r="F1181" i="2"/>
  <c r="K1361" i="2"/>
  <c r="BI1361" i="2"/>
  <c r="K1489" i="2"/>
  <c r="BI1489" i="2"/>
  <c r="K1174" i="2"/>
  <c r="BI1174" i="2"/>
  <c r="K1249" i="2"/>
  <c r="BI1249" i="2"/>
  <c r="K1166" i="2"/>
  <c r="BI1166" i="2"/>
  <c r="BI1218" i="2"/>
  <c r="K1218" i="2"/>
  <c r="BI796" i="2"/>
  <c r="K796" i="2"/>
  <c r="BI1388" i="2"/>
  <c r="K1388" i="2"/>
  <c r="K707" i="2"/>
  <c r="BI707" i="2"/>
  <c r="BI619" i="2"/>
  <c r="K619" i="2"/>
  <c r="BI1222" i="2"/>
  <c r="K1222" i="2"/>
  <c r="K1588" i="2"/>
  <c r="BI1588" i="2"/>
  <c r="BI1512" i="2"/>
  <c r="K1512" i="2"/>
  <c r="K1364" i="2"/>
  <c r="BI1364" i="2"/>
  <c r="BI799" i="2"/>
  <c r="K799" i="2"/>
  <c r="BI1108" i="2"/>
  <c r="K1108" i="2"/>
  <c r="K1274" i="2"/>
  <c r="BI1274" i="2"/>
  <c r="BI1176" i="2"/>
  <c r="K1176" i="2"/>
  <c r="K618" i="2"/>
  <c r="BI618" i="2"/>
  <c r="BI1248" i="2"/>
  <c r="K1248" i="2"/>
  <c r="BI1585" i="2"/>
  <c r="K1585" i="2"/>
  <c r="K795" i="2"/>
  <c r="BI795" i="2"/>
  <c r="BI1085" i="2"/>
  <c r="K1085" i="2"/>
  <c r="BI528" i="2"/>
  <c r="K528" i="2"/>
  <c r="K1583" i="2"/>
  <c r="BI1583" i="2"/>
  <c r="BI1508" i="2"/>
  <c r="K1508" i="2"/>
  <c r="K736" i="2"/>
  <c r="BI736" i="2"/>
  <c r="K1175" i="2"/>
  <c r="BI1175" i="2"/>
  <c r="BI1083" i="2"/>
  <c r="K1083" i="2"/>
  <c r="BI1141" i="2"/>
  <c r="K1141" i="2"/>
  <c r="K1468" i="2"/>
  <c r="BI1468" i="2"/>
  <c r="K770" i="2"/>
  <c r="BI770" i="2"/>
  <c r="K752" i="2"/>
  <c r="BI752" i="2"/>
  <c r="BI735" i="2"/>
  <c r="K735" i="2"/>
  <c r="K1590" i="2"/>
  <c r="BI1590" i="2"/>
  <c r="BI963" i="2"/>
  <c r="K963" i="2"/>
  <c r="BI767" i="2"/>
  <c r="K767" i="2"/>
  <c r="BI1075" i="2"/>
  <c r="K1075" i="2"/>
  <c r="K1130" i="2"/>
  <c r="BI1130" i="2"/>
  <c r="BI744" i="2"/>
  <c r="K744" i="2"/>
  <c r="BI1497" i="2"/>
  <c r="K1497" i="2"/>
  <c r="K802" i="2"/>
  <c r="BI802" i="2"/>
  <c r="K738" i="2"/>
  <c r="BI738" i="2"/>
  <c r="BI1079" i="2"/>
  <c r="K1079" i="2"/>
  <c r="K1505" i="2"/>
  <c r="BI1505" i="2"/>
  <c r="BI1181" i="2"/>
  <c r="K1181" i="2"/>
  <c r="BI1501" i="2"/>
  <c r="K1501" i="2"/>
  <c r="K1275" i="2"/>
  <c r="BI1275" i="2"/>
  <c r="K860" i="2"/>
  <c r="BI860" i="2"/>
  <c r="BI1165" i="2"/>
  <c r="K1165" i="2"/>
  <c r="K1591" i="2"/>
  <c r="BI1591" i="2"/>
  <c r="K803" i="2"/>
  <c r="BI803" i="2"/>
  <c r="K798" i="2"/>
  <c r="BI798" i="2"/>
  <c r="K806" i="2"/>
  <c r="BI806" i="2"/>
  <c r="K706" i="2"/>
  <c r="BI706" i="2"/>
  <c r="K1589" i="2"/>
  <c r="BI1589" i="2"/>
  <c r="BI1276" i="2"/>
  <c r="K1276" i="2"/>
  <c r="K1105" i="2"/>
  <c r="BI1105" i="2"/>
  <c r="K919" i="2"/>
  <c r="BI919" i="2"/>
  <c r="K1465" i="2"/>
  <c r="BI1465" i="2"/>
  <c r="K948" i="2"/>
  <c r="BI948" i="2"/>
  <c r="K755" i="2"/>
  <c r="BI755" i="2"/>
  <c r="BI951" i="2"/>
  <c r="K951" i="2"/>
  <c r="K1586" i="2"/>
  <c r="BI1586" i="2"/>
  <c r="K1081" i="2"/>
  <c r="BI1081" i="2"/>
  <c r="K1511" i="2"/>
  <c r="BI1511" i="2"/>
  <c r="K1168" i="2"/>
  <c r="BI1168" i="2"/>
  <c r="BI559" i="2"/>
  <c r="K559" i="2"/>
  <c r="BI1633" i="2"/>
  <c r="K1633" i="2"/>
  <c r="K1576" i="2"/>
  <c r="BI1576" i="2"/>
  <c r="K1073" i="2"/>
  <c r="BI1073" i="2"/>
  <c r="K1515" i="2"/>
  <c r="BI1515" i="2"/>
  <c r="K1084" i="2"/>
  <c r="BI1084" i="2"/>
  <c r="K1077" i="2"/>
  <c r="BI1077" i="2"/>
  <c r="K323" i="2"/>
  <c r="BI323" i="2"/>
  <c r="K1078" i="2"/>
  <c r="BI1078" i="2"/>
  <c r="K647" i="2"/>
  <c r="BI647" i="2"/>
  <c r="K740" i="2"/>
  <c r="BI740" i="2"/>
  <c r="K1221" i="2"/>
  <c r="BI1221" i="2"/>
  <c r="BI1131" i="2"/>
  <c r="K1131" i="2"/>
  <c r="BI1003" i="2"/>
  <c r="K1003" i="2"/>
  <c r="K1246" i="2"/>
  <c r="BI1246" i="2"/>
  <c r="BI1516" i="2"/>
  <c r="K1516" i="2"/>
  <c r="K563" i="2"/>
  <c r="BI563" i="2"/>
  <c r="K1280" i="2"/>
  <c r="BI1280" i="2"/>
  <c r="BI1463" i="2"/>
  <c r="K1463" i="2"/>
  <c r="K565" i="2"/>
  <c r="BI565" i="2"/>
  <c r="K1464" i="2"/>
  <c r="BI1464" i="2"/>
  <c r="K1490" i="2"/>
  <c r="BI1490" i="2"/>
  <c r="BI1574" i="2"/>
  <c r="K1574" i="2"/>
  <c r="K768" i="2"/>
  <c r="BI768" i="2"/>
  <c r="K1300" i="2"/>
  <c r="BI1300" i="2"/>
  <c r="BI753" i="2"/>
  <c r="K753" i="2"/>
  <c r="K1387" i="2"/>
  <c r="BI1387" i="2"/>
  <c r="K1506" i="2"/>
  <c r="BI1506" i="2"/>
  <c r="BI1191" i="2"/>
  <c r="K1191" i="2"/>
  <c r="BI1198" i="2"/>
  <c r="K1198" i="2"/>
  <c r="BI944" i="2"/>
  <c r="K944" i="2"/>
  <c r="K1500" i="2"/>
  <c r="BI1500" i="2"/>
  <c r="BI1523" i="2"/>
  <c r="K1523" i="2"/>
  <c r="BI976" i="2"/>
  <c r="K976" i="2"/>
  <c r="K1661" i="2"/>
  <c r="BI1661" i="2"/>
  <c r="BI1004" i="2"/>
  <c r="K1004" i="2"/>
  <c r="K953" i="2"/>
  <c r="BI953" i="2"/>
  <c r="BI1575" i="2"/>
  <c r="K1575" i="2"/>
  <c r="K1502" i="2"/>
  <c r="BI1502" i="2"/>
  <c r="BI863" i="2"/>
  <c r="K863" i="2"/>
  <c r="BI1194" i="2"/>
  <c r="K1194" i="2"/>
  <c r="K1036" i="2"/>
  <c r="BI1036" i="2"/>
  <c r="BI1360" i="2"/>
  <c r="K1360" i="2"/>
  <c r="K1247" i="2"/>
  <c r="BI1247" i="2"/>
  <c r="K1566" i="2"/>
  <c r="BI1566" i="2"/>
  <c r="F1567" i="2"/>
  <c r="BH1567" i="2"/>
  <c r="BI965" i="2"/>
  <c r="K965" i="2"/>
  <c r="K1006" i="2"/>
  <c r="BI1006" i="2"/>
  <c r="F1301" i="2"/>
  <c r="BH1301" i="2"/>
  <c r="K704" i="2"/>
  <c r="BI704" i="2"/>
  <c r="K977" i="2"/>
  <c r="BI977" i="2"/>
  <c r="BI1136" i="2"/>
  <c r="K1136" i="2"/>
  <c r="BI1577" i="2"/>
  <c r="K1577" i="2"/>
  <c r="K1284" i="2"/>
  <c r="BI1284" i="2"/>
  <c r="K756" i="2"/>
  <c r="BI756" i="2"/>
  <c r="K747" i="2"/>
  <c r="BI747" i="2"/>
  <c r="BI1488" i="2"/>
  <c r="K1488" i="2"/>
  <c r="BI1074" i="2"/>
  <c r="K1074" i="2"/>
  <c r="K1493" i="2"/>
  <c r="BI1493" i="2"/>
  <c r="K1524" i="2"/>
  <c r="BI1524" i="2"/>
  <c r="K757" i="2"/>
  <c r="BI757" i="2"/>
  <c r="BI1601" i="2"/>
  <c r="K1601" i="2"/>
  <c r="K1496" i="2"/>
  <c r="BI1496" i="2"/>
  <c r="BI1499" i="2"/>
  <c r="K1499" i="2"/>
  <c r="BI826" i="2"/>
  <c r="K826" i="2"/>
  <c r="K1460" i="2"/>
  <c r="BI1460" i="2"/>
  <c r="BI1522" i="2"/>
  <c r="K1522" i="2"/>
  <c r="BI1139" i="2"/>
  <c r="K1139" i="2"/>
  <c r="BI804" i="2"/>
  <c r="K804" i="2"/>
  <c r="K1177" i="2"/>
  <c r="BI1177" i="2"/>
  <c r="K1250" i="2"/>
  <c r="BI1250" i="2"/>
  <c r="K945" i="2"/>
  <c r="BI945" i="2"/>
  <c r="BI1467" i="2"/>
  <c r="K1467" i="2"/>
  <c r="K1173" i="2"/>
  <c r="BI1173" i="2"/>
  <c r="BI1513" i="2"/>
  <c r="K1513" i="2"/>
  <c r="K1134" i="2"/>
  <c r="BI1134" i="2"/>
  <c r="K1196" i="2"/>
  <c r="BI1196" i="2"/>
  <c r="K1581" i="2"/>
  <c r="BI1581" i="2"/>
  <c r="K742" i="2"/>
  <c r="BI742" i="2"/>
  <c r="K1245" i="2"/>
  <c r="BI1245" i="2"/>
  <c r="BI1520" i="2"/>
  <c r="K1520" i="2"/>
  <c r="K1137" i="2"/>
  <c r="BI1137" i="2"/>
  <c r="BI562" i="2"/>
  <c r="K562" i="2"/>
  <c r="K1578" i="2"/>
  <c r="BI1578" i="2"/>
  <c r="K1514" i="2"/>
  <c r="BI1514" i="2"/>
  <c r="BI1525" i="2"/>
  <c r="K1525" i="2"/>
  <c r="BI1133" i="2"/>
  <c r="K1133" i="2"/>
  <c r="BI1659" i="2"/>
  <c r="K1659" i="2"/>
  <c r="BI1201" i="2"/>
  <c r="K1201" i="2"/>
  <c r="K947" i="2"/>
  <c r="BI947" i="2"/>
  <c r="BI1190" i="2"/>
  <c r="K1190" i="2"/>
  <c r="K1570" i="2"/>
  <c r="BI1570" i="2"/>
  <c r="BI1080" i="2"/>
  <c r="K1080" i="2"/>
  <c r="F561" i="2"/>
  <c r="BH561" i="2"/>
  <c r="K1171" i="2"/>
  <c r="BI1171" i="2"/>
  <c r="BI856" i="2"/>
  <c r="K856" i="2"/>
  <c r="K739" i="2"/>
  <c r="BI739" i="2"/>
  <c r="K824" i="2"/>
  <c r="BI824" i="2"/>
  <c r="K1492" i="2"/>
  <c r="BI1492" i="2"/>
  <c r="BI1251" i="2"/>
  <c r="K1251" i="2"/>
  <c r="K1466" i="2"/>
  <c r="BI1466" i="2"/>
  <c r="K975" i="2"/>
  <c r="BI975" i="2"/>
  <c r="K1359" i="2"/>
  <c r="BI1359" i="2"/>
  <c r="K773" i="2"/>
  <c r="BI773" i="2"/>
  <c r="K1195" i="2"/>
  <c r="BI1195" i="2"/>
  <c r="K1534" i="2"/>
  <c r="BI1534" i="2"/>
  <c r="BI1535" i="2"/>
  <c r="K1535" i="2"/>
  <c r="BI1459" i="2"/>
  <c r="K1459" i="2"/>
  <c r="K1600" i="2"/>
  <c r="BI1600" i="2"/>
  <c r="K1135" i="2"/>
  <c r="BI1135" i="2"/>
  <c r="BI862" i="2"/>
  <c r="K862" i="2"/>
  <c r="K529" i="2"/>
  <c r="BI529" i="2"/>
  <c r="K1495" i="2"/>
  <c r="BI1495" i="2"/>
  <c r="BI1170" i="2"/>
  <c r="K1170" i="2"/>
  <c r="BI950" i="2"/>
  <c r="K950" i="2"/>
  <c r="K1519" i="2"/>
  <c r="BI1519" i="2"/>
  <c r="BI1167" i="2"/>
  <c r="K1167" i="2"/>
  <c r="K1179" i="2"/>
  <c r="BI1179" i="2"/>
  <c r="BI1602" i="2"/>
  <c r="K1602" i="2"/>
  <c r="BI857" i="2"/>
  <c r="K857" i="2"/>
  <c r="BI1365" i="2"/>
  <c r="K1365" i="2"/>
  <c r="K772" i="2"/>
  <c r="BI772" i="2"/>
  <c r="K807" i="2"/>
  <c r="BI807" i="2"/>
  <c r="K825" i="2"/>
  <c r="BI825" i="2"/>
  <c r="BI1510" i="2"/>
  <c r="K1510" i="2"/>
  <c r="BI1164" i="2"/>
  <c r="K1164" i="2"/>
  <c r="BI750" i="2"/>
  <c r="K750" i="2"/>
  <c r="BI1582" i="2"/>
  <c r="K1582" i="2"/>
  <c r="K705" i="2"/>
  <c r="BI705" i="2"/>
  <c r="BI1518" i="2"/>
  <c r="K1518" i="2"/>
  <c r="K775" i="2"/>
  <c r="BI775" i="2"/>
  <c r="K749" i="2"/>
  <c r="BI749" i="2"/>
  <c r="K1580" i="2"/>
  <c r="BI1580" i="2"/>
  <c r="K1507" i="2"/>
  <c r="BI1507" i="2"/>
  <c r="BI1494" i="2"/>
  <c r="K1494" i="2"/>
  <c r="K1572" i="2"/>
  <c r="BI1572" i="2"/>
  <c r="K1244" i="2"/>
  <c r="BI1244" i="2"/>
  <c r="K800" i="2"/>
  <c r="BI800" i="2"/>
  <c r="BI1363" i="2"/>
  <c r="K1363" i="2"/>
  <c r="K810" i="2"/>
  <c r="BI810" i="2"/>
  <c r="BI591" i="2"/>
  <c r="K591" i="2"/>
  <c r="BI1005" i="2"/>
  <c r="K1005" i="2"/>
  <c r="K1283" i="2"/>
  <c r="BI1283" i="2"/>
  <c r="K1658" i="2"/>
  <c r="BI1658" i="2"/>
  <c r="BI1076" i="2"/>
  <c r="K1076" i="2"/>
  <c r="BI920" i="2"/>
  <c r="K920" i="2"/>
  <c r="K754" i="2"/>
  <c r="BI754" i="2"/>
  <c r="BI1278" i="2"/>
  <c r="K1278" i="2"/>
  <c r="BI974" i="2"/>
  <c r="K974" i="2"/>
  <c r="K1462" i="2"/>
  <c r="BI1462" i="2"/>
  <c r="BI1606" i="2"/>
  <c r="K1606" i="2"/>
  <c r="K1521" i="2"/>
  <c r="BI1521" i="2"/>
  <c r="K1603" i="2"/>
  <c r="BI1603" i="2"/>
  <c r="K859" i="2"/>
  <c r="BI859" i="2"/>
  <c r="K592" i="2"/>
  <c r="BI592" i="2"/>
  <c r="BI1199" i="2"/>
  <c r="K1199" i="2"/>
  <c r="K560" i="2"/>
  <c r="BI560" i="2"/>
  <c r="K1035" i="2"/>
  <c r="BI1035" i="2"/>
  <c r="K801" i="2"/>
  <c r="BI801" i="2"/>
  <c r="K741" i="2"/>
  <c r="BI741" i="2"/>
  <c r="K1362" i="2"/>
  <c r="BI1362" i="2"/>
  <c r="K746" i="2"/>
  <c r="BI746" i="2"/>
  <c r="K743" i="2"/>
  <c r="BI743" i="2"/>
  <c r="BI809" i="2"/>
  <c r="K809" i="2"/>
  <c r="BI1169" i="2"/>
  <c r="K1169" i="2"/>
  <c r="K1197" i="2"/>
  <c r="BI1197" i="2"/>
  <c r="F1588" i="2"/>
  <c r="F1300" i="2"/>
  <c r="F857" i="2"/>
  <c r="F1585" i="2"/>
  <c r="F528" i="2"/>
  <c r="F826" i="2"/>
  <c r="F1083" i="2"/>
  <c r="F1105" i="2"/>
  <c r="F1511" i="2"/>
  <c r="F1633" i="2"/>
  <c r="F1576" i="2"/>
  <c r="F1459" i="2"/>
  <c r="F1246" i="2"/>
  <c r="F1494" i="2"/>
  <c r="F767" i="2"/>
  <c r="F1497" i="2"/>
  <c r="BA1413" i="2"/>
  <c r="BH1413" i="2" s="1"/>
  <c r="BC1413" i="2"/>
  <c r="BB1413" i="2"/>
  <c r="BA1565" i="2"/>
  <c r="BB1565" i="2"/>
  <c r="BC1565" i="2"/>
  <c r="F976" i="2"/>
  <c r="F1661" i="2"/>
  <c r="F740" i="2"/>
  <c r="F1168" i="2"/>
  <c r="F706" i="2"/>
  <c r="F1591" i="2"/>
  <c r="F1505" i="2"/>
  <c r="F1534" i="2"/>
  <c r="F1284" i="2"/>
  <c r="F1176" i="2"/>
  <c r="F1196" i="2"/>
  <c r="F1245" i="2"/>
  <c r="F1361" i="2"/>
  <c r="F1162" i="2"/>
  <c r="F1489" i="2"/>
  <c r="F944" i="2"/>
  <c r="F591" i="2"/>
  <c r="F1570" i="2"/>
  <c r="F807" i="2"/>
  <c r="F736" i="2"/>
  <c r="F919" i="2"/>
  <c r="F1362" i="2"/>
  <c r="F739" i="2"/>
  <c r="F1463" i="2"/>
  <c r="F1085" i="2"/>
  <c r="F1574" i="2"/>
  <c r="F1171" i="2"/>
  <c r="F738" i="2"/>
  <c r="F1035" i="2"/>
  <c r="F34" i="2"/>
  <c r="F1276" i="2"/>
  <c r="F704" i="2"/>
  <c r="F770" i="2"/>
  <c r="F1659" i="2"/>
  <c r="F592" i="2"/>
  <c r="F1003" i="2"/>
  <c r="F809" i="2"/>
  <c r="F1658" i="2"/>
  <c r="F1137" i="2"/>
  <c r="F565" i="2"/>
  <c r="F804" i="2"/>
  <c r="F802" i="2"/>
  <c r="F1581" i="2"/>
  <c r="F1577" i="2"/>
  <c r="F1169" i="2"/>
  <c r="F1582" i="2"/>
  <c r="F1586" i="2"/>
  <c r="F1163" i="2"/>
  <c r="F618" i="2"/>
  <c r="F1467" i="2"/>
  <c r="F796" i="2"/>
  <c r="F1462" i="2"/>
  <c r="F1603" i="2"/>
  <c r="F1179" i="2"/>
  <c r="F920" i="2"/>
  <c r="F1519" i="2"/>
  <c r="F1583" i="2"/>
  <c r="F1601" i="2"/>
  <c r="F1174" i="2"/>
  <c r="F1084" i="2"/>
  <c r="F1580" i="2"/>
  <c r="F1360" i="2"/>
  <c r="F743" i="2"/>
  <c r="F1195" i="2"/>
  <c r="F1078" i="2"/>
  <c r="F1508" i="2"/>
  <c r="F1201" i="2"/>
  <c r="F705" i="2"/>
  <c r="F619" i="2"/>
  <c r="F1198" i="2"/>
  <c r="F753" i="2"/>
  <c r="F1278" i="2"/>
  <c r="F1074" i="2"/>
  <c r="F1173" i="2"/>
  <c r="F1514" i="2"/>
  <c r="F1465" i="2"/>
  <c r="F859" i="2"/>
  <c r="F1274" i="2"/>
  <c r="F746" i="2"/>
  <c r="F1506" i="2"/>
  <c r="F1036" i="2"/>
  <c r="F757" i="2"/>
  <c r="F795" i="2"/>
  <c r="F1251" i="2"/>
  <c r="F1244" i="2"/>
  <c r="F1249" i="2"/>
  <c r="F1079" i="2"/>
  <c r="F1523" i="2"/>
  <c r="F741" i="2"/>
  <c r="F1466" i="2"/>
  <c r="F772" i="2"/>
  <c r="F1283" i="2"/>
  <c r="F1488" i="2"/>
  <c r="F735" i="2"/>
  <c r="F975" i="2"/>
  <c r="F806" i="2"/>
  <c r="F1572" i="2"/>
  <c r="F974" i="2"/>
  <c r="F1468" i="2"/>
  <c r="F756" i="2"/>
  <c r="F1005" i="2"/>
  <c r="F863" i="2"/>
  <c r="F1499" i="2"/>
  <c r="F1139" i="2"/>
  <c r="F750" i="2"/>
  <c r="F744" i="2"/>
  <c r="F1578" i="2"/>
  <c r="F801" i="2"/>
  <c r="F752" i="2"/>
  <c r="F1191" i="2"/>
  <c r="F1490" i="2"/>
  <c r="F1130" i="2"/>
  <c r="F1250" i="2"/>
  <c r="F1081" i="2"/>
  <c r="F965" i="2"/>
  <c r="F1590" i="2"/>
  <c r="F1076" i="2"/>
  <c r="F768" i="2"/>
  <c r="F37" i="2"/>
  <c r="F1082" i="2"/>
  <c r="F1080" i="2"/>
  <c r="F1516" i="2"/>
  <c r="F951" i="2"/>
  <c r="F1218" i="2"/>
  <c r="F1135" i="2"/>
  <c r="F1175" i="2"/>
  <c r="F1520" i="2"/>
  <c r="F707" i="2"/>
  <c r="F529" i="2"/>
  <c r="F1515" i="2"/>
  <c r="F860" i="2"/>
  <c r="F1222" i="2"/>
  <c r="F862" i="2"/>
  <c r="F1133" i="2"/>
  <c r="F1521" i="2"/>
  <c r="F1524" i="2"/>
  <c r="F1164" i="2"/>
  <c r="F963" i="2"/>
  <c r="F1602" i="2"/>
  <c r="F1575" i="2"/>
  <c r="F749" i="2"/>
  <c r="F803" i="2"/>
  <c r="F1006" i="2"/>
  <c r="F800" i="2"/>
  <c r="F945" i="2"/>
  <c r="F1072" i="2"/>
  <c r="F810" i="2"/>
  <c r="F563" i="2"/>
  <c r="F824" i="2"/>
  <c r="F742" i="2"/>
  <c r="F1359" i="2"/>
  <c r="F1108" i="2"/>
  <c r="F1500" i="2"/>
  <c r="F1387" i="2"/>
  <c r="F1518" i="2"/>
  <c r="L1082" i="2"/>
  <c r="L1575" i="2"/>
  <c r="L1247" i="2"/>
  <c r="L1387" i="2"/>
  <c r="L1602" i="2"/>
  <c r="L796" i="2"/>
  <c r="L1493" i="2"/>
  <c r="L1661" i="2"/>
  <c r="L1168" i="2"/>
  <c r="L1360" i="2"/>
  <c r="L1499" i="2"/>
  <c r="L965" i="2"/>
  <c r="L863" i="2"/>
  <c r="L1576" i="2"/>
  <c r="L1006" i="2"/>
  <c r="L767" i="2"/>
  <c r="L826" i="2"/>
  <c r="L807" i="2"/>
  <c r="L944" i="2"/>
  <c r="L1460" i="2"/>
  <c r="L1077" i="2"/>
  <c r="L1514" i="2"/>
  <c r="L1525" i="2"/>
  <c r="L1131" i="2"/>
  <c r="L1274" i="2"/>
  <c r="L1506" i="2"/>
  <c r="L1036" i="2"/>
  <c r="L757" i="2"/>
  <c r="L1244" i="2"/>
  <c r="L1173" i="2"/>
  <c r="L647" i="2"/>
  <c r="L1072" i="2"/>
  <c r="L1523" i="2"/>
  <c r="L741" i="2"/>
  <c r="L1283" i="2"/>
  <c r="L1488" i="2"/>
  <c r="L735" i="2"/>
  <c r="L806" i="2"/>
  <c r="L1572" i="2"/>
  <c r="L1521" i="2"/>
  <c r="L749" i="2"/>
  <c r="L945" i="2"/>
  <c r="L1508" i="2"/>
  <c r="L1365" i="2"/>
  <c r="L1580" i="2"/>
  <c r="L51" i="2"/>
  <c r="L750" i="2"/>
  <c r="L1659" i="2"/>
  <c r="L1591" i="2"/>
  <c r="L810" i="2"/>
  <c r="L1169" i="2"/>
  <c r="L1500" i="2"/>
  <c r="L1035" i="2"/>
  <c r="L824" i="2"/>
  <c r="L1577" i="2"/>
  <c r="L1194" i="2"/>
  <c r="L1084" i="2"/>
  <c r="L976" i="2"/>
  <c r="L1588" i="2"/>
  <c r="L1164" i="2"/>
  <c r="L1196" i="2"/>
  <c r="L1130" i="2"/>
  <c r="L1139" i="2"/>
  <c r="L1502" i="2"/>
  <c r="L1516" i="2"/>
  <c r="L1170" i="2"/>
  <c r="L802" i="2"/>
  <c r="L1581" i="2"/>
  <c r="L1496" i="2"/>
  <c r="L563" i="2"/>
  <c r="L975" i="2"/>
  <c r="L1301" i="2"/>
  <c r="L1524" i="2"/>
  <c r="L1601" i="2"/>
  <c r="L752" i="2"/>
  <c r="L1108" i="2"/>
  <c r="L1518" i="2"/>
  <c r="L704" i="2"/>
  <c r="L1136" i="2"/>
  <c r="L770" i="2"/>
  <c r="L859" i="2"/>
  <c r="L592" i="2"/>
  <c r="L746" i="2"/>
  <c r="L1246" i="2"/>
  <c r="L795" i="2"/>
  <c r="L37" i="2"/>
  <c r="L1501" i="2"/>
  <c r="L1137" i="2"/>
  <c r="L565" i="2"/>
  <c r="L1497" i="2"/>
  <c r="L1363" i="2"/>
  <c r="L1586" i="2"/>
  <c r="L1163" i="2"/>
  <c r="L591" i="2"/>
  <c r="L1633" i="2"/>
  <c r="L618" i="2"/>
  <c r="L1467" i="2"/>
  <c r="L1275" i="2"/>
  <c r="L1567" i="2"/>
  <c r="F1165" i="2"/>
  <c r="M1165" i="2"/>
  <c r="M953" i="2"/>
  <c r="L1073" i="2"/>
  <c r="M1073" i="2"/>
  <c r="M947" i="2"/>
  <c r="L947" i="2"/>
  <c r="M798" i="2"/>
  <c r="L798" i="2"/>
  <c r="M775" i="2"/>
  <c r="M1075" i="2"/>
  <c r="L1190" i="2"/>
  <c r="M1190" i="2"/>
  <c r="L799" i="2"/>
  <c r="M799" i="2"/>
  <c r="L948" i="2"/>
  <c r="M948" i="2"/>
  <c r="M1521" i="2"/>
  <c r="L1574" i="2"/>
  <c r="F1247" i="2"/>
  <c r="M1465" i="2"/>
  <c r="F1388" i="2"/>
  <c r="F1077" i="2"/>
  <c r="L1251" i="2"/>
  <c r="L1466" i="2"/>
  <c r="F1364" i="2"/>
  <c r="L1388" i="2"/>
  <c r="F1136" i="2"/>
  <c r="L1535" i="2"/>
  <c r="F755" i="2"/>
  <c r="F1248" i="2"/>
  <c r="M1174" i="2"/>
  <c r="M1276" i="2"/>
  <c r="M1362" i="2"/>
  <c r="M528" i="2"/>
  <c r="F1512" i="2"/>
  <c r="M1464" i="2"/>
  <c r="M1518" i="2"/>
  <c r="M1359" i="2"/>
  <c r="F950" i="2"/>
  <c r="M963" i="2"/>
  <c r="L804" i="2"/>
  <c r="M1170" i="2"/>
  <c r="M752" i="2"/>
  <c r="F1522" i="2"/>
  <c r="F856" i="2"/>
  <c r="L803" i="2"/>
  <c r="F825" i="2"/>
  <c r="F1365" i="2"/>
  <c r="L1221" i="2"/>
  <c r="F1492" i="2"/>
  <c r="L1133" i="2"/>
  <c r="F1535" i="2"/>
  <c r="L1534" i="2"/>
  <c r="M1522" i="2"/>
  <c r="L755" i="2"/>
  <c r="M1365" i="2"/>
  <c r="F1221" i="2"/>
  <c r="M747" i="2"/>
  <c r="L1512" i="2"/>
  <c r="F647" i="2"/>
  <c r="F1464" i="2"/>
  <c r="F1496" i="2"/>
  <c r="L1359" i="2"/>
  <c r="M562" i="2"/>
  <c r="F559" i="2"/>
  <c r="M1197" i="2"/>
  <c r="L862" i="2"/>
  <c r="L1589" i="2"/>
  <c r="L977" i="2"/>
  <c r="F1177" i="2"/>
  <c r="F1131" i="2"/>
  <c r="L1004" i="2"/>
  <c r="M1460" i="2"/>
  <c r="L1513" i="2"/>
  <c r="L1248" i="2"/>
  <c r="M1525" i="2"/>
  <c r="F1507" i="2"/>
  <c r="F747" i="2"/>
  <c r="F754" i="2"/>
  <c r="M647" i="2"/>
  <c r="F1495" i="2"/>
  <c r="M1496" i="2"/>
  <c r="F1141" i="2"/>
  <c r="M1275" i="2"/>
  <c r="L773" i="2"/>
  <c r="F1166" i="2"/>
  <c r="L950" i="2"/>
  <c r="L1462" i="2"/>
  <c r="L706" i="2"/>
  <c r="F1167" i="2"/>
  <c r="F562" i="2"/>
  <c r="M1176" i="2"/>
  <c r="M1079" i="2"/>
  <c r="L1134" i="2"/>
  <c r="F1199" i="2"/>
  <c r="F1502" i="2"/>
  <c r="F1600" i="2"/>
  <c r="M1250" i="2"/>
  <c r="L1510" i="2"/>
  <c r="M1222" i="2"/>
  <c r="M803" i="2"/>
  <c r="L1174" i="2"/>
  <c r="L1276" i="2"/>
  <c r="L528" i="2"/>
  <c r="F1170" i="2"/>
  <c r="L1250" i="2"/>
  <c r="F1510" i="2"/>
  <c r="M559" i="2"/>
  <c r="F1197" i="2"/>
  <c r="M862" i="2"/>
  <c r="F1589" i="2"/>
  <c r="F977" i="2"/>
  <c r="M1131" i="2"/>
  <c r="F1004" i="2"/>
  <c r="M1173" i="2"/>
  <c r="F1460" i="2"/>
  <c r="F1513" i="2"/>
  <c r="F1194" i="2"/>
  <c r="F1525" i="2"/>
  <c r="L1507" i="2"/>
  <c r="L754" i="2"/>
  <c r="M1495" i="2"/>
  <c r="F1501" i="2"/>
  <c r="L1245" i="2"/>
  <c r="F1275" i="2"/>
  <c r="L860" i="2"/>
  <c r="F773" i="2"/>
  <c r="L1166" i="2"/>
  <c r="F1493" i="2"/>
  <c r="M706" i="2"/>
  <c r="L951" i="2"/>
  <c r="L1167" i="2"/>
  <c r="L1176" i="2"/>
  <c r="L1079" i="2"/>
  <c r="F1134" i="2"/>
  <c r="M1199" i="2"/>
  <c r="F1280" i="2"/>
  <c r="L1600" i="2"/>
  <c r="L1201" i="2"/>
  <c r="L1222" i="2"/>
  <c r="L1566" i="2"/>
  <c r="M1566" i="2"/>
  <c r="F947" i="2"/>
  <c r="H191" i="2"/>
  <c r="AX191" i="2" s="1"/>
  <c r="AZ191" i="2" s="1"/>
  <c r="DJ92" i="1"/>
  <c r="DM92" i="1" s="1"/>
  <c r="N191" i="2" s="1"/>
  <c r="H484" i="2"/>
  <c r="AX484" i="2" s="1"/>
  <c r="AZ484" i="2" s="1"/>
  <c r="DJ268" i="1"/>
  <c r="DM268" i="1" s="1"/>
  <c r="N484" i="2" s="1"/>
  <c r="H897" i="2"/>
  <c r="AX897" i="2" s="1"/>
  <c r="AZ897" i="2" s="1"/>
  <c r="DJ404" i="1"/>
  <c r="DM404" i="1" s="1"/>
  <c r="N897" i="2" s="1"/>
  <c r="H1334" i="2"/>
  <c r="AX1334" i="2" s="1"/>
  <c r="AZ1334" i="2" s="1"/>
  <c r="DJ548" i="1"/>
  <c r="DM548" i="1" s="1"/>
  <c r="N1334" i="2" s="1"/>
  <c r="H1342" i="2"/>
  <c r="AX1342" i="2" s="1"/>
  <c r="AZ1342" i="2" s="1"/>
  <c r="DJ556" i="1"/>
  <c r="DM556" i="1" s="1"/>
  <c r="N1342" i="2" s="1"/>
  <c r="H1416" i="2"/>
  <c r="AX1416" i="2" s="1"/>
  <c r="AZ1416" i="2" s="1"/>
  <c r="DJ580" i="1"/>
  <c r="DM580" i="1" s="1"/>
  <c r="N1416" i="2" s="1"/>
  <c r="DJ733" i="1"/>
  <c r="DM733" i="1" s="1"/>
  <c r="N1715" i="2" s="1"/>
  <c r="H88" i="2"/>
  <c r="AX88" i="2" s="1"/>
  <c r="AZ88" i="2" s="1"/>
  <c r="DJ37" i="1"/>
  <c r="DM37" i="1" s="1"/>
  <c r="N88" i="2" s="1"/>
  <c r="H168" i="2"/>
  <c r="AX168" i="2" s="1"/>
  <c r="AZ168" i="2" s="1"/>
  <c r="DJ69" i="1"/>
  <c r="DM69" i="1" s="1"/>
  <c r="N168" i="2" s="1"/>
  <c r="H200" i="2"/>
  <c r="AX200" i="2" s="1"/>
  <c r="AZ200" i="2" s="1"/>
  <c r="DJ101" i="1"/>
  <c r="DM101" i="1" s="1"/>
  <c r="N200" i="2" s="1"/>
  <c r="H232" i="2"/>
  <c r="AX232" i="2" s="1"/>
  <c r="AZ232" i="2" s="1"/>
  <c r="DJ133" i="1"/>
  <c r="DM133" i="1" s="1"/>
  <c r="N232" i="2" s="1"/>
  <c r="H387" i="2"/>
  <c r="AX387" i="2" s="1"/>
  <c r="AZ387" i="2" s="1"/>
  <c r="DJ189" i="1"/>
  <c r="DM189" i="1" s="1"/>
  <c r="N387" i="2" s="1"/>
  <c r="H419" i="2"/>
  <c r="AX419" i="2" s="1"/>
  <c r="AZ419" i="2" s="1"/>
  <c r="DJ221" i="1"/>
  <c r="DM221" i="1" s="1"/>
  <c r="N419" i="2" s="1"/>
  <c r="H469" i="2"/>
  <c r="AX469" i="2" s="1"/>
  <c r="AZ469" i="2" s="1"/>
  <c r="DJ253" i="1"/>
  <c r="DM253" i="1" s="1"/>
  <c r="N469" i="2" s="1"/>
  <c r="H676" i="2"/>
  <c r="AX676" i="2" s="1"/>
  <c r="AZ676" i="2" s="1"/>
  <c r="DJ309" i="1"/>
  <c r="DM309" i="1" s="1"/>
  <c r="N676" i="2" s="1"/>
  <c r="H1343" i="2"/>
  <c r="AX1343" i="2" s="1"/>
  <c r="AZ1343" i="2" s="1"/>
  <c r="DJ557" i="1"/>
  <c r="DM557" i="1" s="1"/>
  <c r="N1343" i="2" s="1"/>
  <c r="H1417" i="2"/>
  <c r="AX1417" i="2" s="1"/>
  <c r="AZ1417" i="2" s="1"/>
  <c r="DJ581" i="1"/>
  <c r="DM581" i="1" s="1"/>
  <c r="N1417" i="2" s="1"/>
  <c r="H1433" i="2"/>
  <c r="AX1433" i="2" s="1"/>
  <c r="AZ1433" i="2" s="1"/>
  <c r="DJ597" i="1"/>
  <c r="DM597" i="1" s="1"/>
  <c r="N1433" i="2" s="1"/>
  <c r="H1697" i="2"/>
  <c r="AX1697" i="2" s="1"/>
  <c r="AZ1697" i="2" s="1"/>
  <c r="DJ726" i="1"/>
  <c r="DM726" i="1" s="1"/>
  <c r="N1697" i="2" s="1"/>
  <c r="H161" i="2"/>
  <c r="AX161" i="2" s="1"/>
  <c r="AZ161" i="2" s="1"/>
  <c r="DJ62" i="1"/>
  <c r="DM62" i="1" s="1"/>
  <c r="N161" i="2" s="1"/>
  <c r="H233" i="2"/>
  <c r="AX233" i="2" s="1"/>
  <c r="AZ233" i="2" s="1"/>
  <c r="DJ134" i="1"/>
  <c r="DM134" i="1" s="1"/>
  <c r="N233" i="2" s="1"/>
  <c r="H241" i="2"/>
  <c r="AX241" i="2" s="1"/>
  <c r="AZ241" i="2" s="1"/>
  <c r="DJ142" i="1"/>
  <c r="DM142" i="1" s="1"/>
  <c r="N241" i="2" s="1"/>
  <c r="H249" i="2"/>
  <c r="AX249" i="2" s="1"/>
  <c r="AZ249" i="2" s="1"/>
  <c r="DJ150" i="1"/>
  <c r="DM150" i="1" s="1"/>
  <c r="N249" i="2" s="1"/>
  <c r="H380" i="2"/>
  <c r="AX380" i="2" s="1"/>
  <c r="AZ380" i="2" s="1"/>
  <c r="DJ182" i="1"/>
  <c r="DM182" i="1" s="1"/>
  <c r="N380" i="2" s="1"/>
  <c r="H420" i="2"/>
  <c r="AX420" i="2" s="1"/>
  <c r="AZ420" i="2" s="1"/>
  <c r="DJ222" i="1"/>
  <c r="DM222" i="1" s="1"/>
  <c r="N420" i="2" s="1"/>
  <c r="H478" i="2"/>
  <c r="AX478" i="2" s="1"/>
  <c r="AZ478" i="2" s="1"/>
  <c r="DJ262" i="1"/>
  <c r="DM262" i="1" s="1"/>
  <c r="N478" i="2" s="1"/>
  <c r="H891" i="2"/>
  <c r="AX891" i="2" s="1"/>
  <c r="AZ891" i="2" s="1"/>
  <c r="DJ398" i="1"/>
  <c r="DM398" i="1" s="1"/>
  <c r="N891" i="2" s="1"/>
  <c r="H1140" i="2"/>
  <c r="AX1140" i="2" s="1"/>
  <c r="AZ1140" i="2" s="1"/>
  <c r="DJ478" i="1"/>
  <c r="DM478" i="1" s="1"/>
  <c r="N1140" i="2" s="1"/>
  <c r="H1336" i="2"/>
  <c r="AX1336" i="2" s="1"/>
  <c r="AZ1336" i="2" s="1"/>
  <c r="DJ550" i="1"/>
  <c r="DM550" i="1" s="1"/>
  <c r="N1336" i="2" s="1"/>
  <c r="H1344" i="2"/>
  <c r="AX1344" i="2" s="1"/>
  <c r="AZ1344" i="2" s="1"/>
  <c r="DJ558" i="1"/>
  <c r="DM558" i="1" s="1"/>
  <c r="N1344" i="2" s="1"/>
  <c r="H1418" i="2"/>
  <c r="AX1418" i="2" s="1"/>
  <c r="AZ1418" i="2" s="1"/>
  <c r="DJ582" i="1"/>
  <c r="DM582" i="1" s="1"/>
  <c r="N1418" i="2" s="1"/>
  <c r="H1426" i="2"/>
  <c r="AX1426" i="2" s="1"/>
  <c r="AZ1426" i="2" s="1"/>
  <c r="DJ590" i="1"/>
  <c r="DM590" i="1" s="1"/>
  <c r="N1426" i="2" s="1"/>
  <c r="H1434" i="2"/>
  <c r="AX1434" i="2" s="1"/>
  <c r="AZ1434" i="2" s="1"/>
  <c r="DJ598" i="1"/>
  <c r="DM598" i="1" s="1"/>
  <c r="N1434" i="2" s="1"/>
  <c r="H1442" i="2"/>
  <c r="AX1442" i="2" s="1"/>
  <c r="AZ1442" i="2" s="1"/>
  <c r="DJ606" i="1"/>
  <c r="DM606" i="1" s="1"/>
  <c r="N1442" i="2" s="1"/>
  <c r="H1450" i="2"/>
  <c r="AX1450" i="2" s="1"/>
  <c r="AZ1450" i="2" s="1"/>
  <c r="DJ614" i="1"/>
  <c r="DM614" i="1" s="1"/>
  <c r="N1450" i="2" s="1"/>
  <c r="H1690" i="2"/>
  <c r="AX1690" i="2" s="1"/>
  <c r="AZ1690" i="2" s="1"/>
  <c r="DJ719" i="1"/>
  <c r="DM719" i="1" s="1"/>
  <c r="N1690" i="2" s="1"/>
  <c r="H1698" i="2"/>
  <c r="AX1698" i="2" s="1"/>
  <c r="AZ1698" i="2" s="1"/>
  <c r="DJ727" i="1"/>
  <c r="DM727" i="1" s="1"/>
  <c r="N1698" i="2" s="1"/>
  <c r="DJ735" i="1"/>
  <c r="DM735" i="1" s="1"/>
  <c r="N1717" i="2" s="1"/>
  <c r="H60" i="2"/>
  <c r="AX60" i="2" s="1"/>
  <c r="AZ60" i="2" s="1"/>
  <c r="DJ23" i="1"/>
  <c r="DM23" i="1" s="1"/>
  <c r="N60" i="2" s="1"/>
  <c r="H68" i="2"/>
  <c r="AX68" i="2" s="1"/>
  <c r="AZ68" i="2" s="1"/>
  <c r="DJ31" i="1"/>
  <c r="DM31" i="1" s="1"/>
  <c r="N68" i="2" s="1"/>
  <c r="H90" i="2"/>
  <c r="AX90" i="2" s="1"/>
  <c r="AZ90" i="2" s="1"/>
  <c r="DJ39" i="1"/>
  <c r="DM39" i="1" s="1"/>
  <c r="N90" i="2" s="1"/>
  <c r="H124" i="2"/>
  <c r="AX124" i="2" s="1"/>
  <c r="AZ124" i="2" s="1"/>
  <c r="DJ47" i="1"/>
  <c r="DM47" i="1" s="1"/>
  <c r="N124" i="2" s="1"/>
  <c r="H154" i="2"/>
  <c r="AX154" i="2" s="1"/>
  <c r="AZ154" i="2" s="1"/>
  <c r="DJ55" i="1"/>
  <c r="DM55" i="1" s="1"/>
  <c r="N154" i="2" s="1"/>
  <c r="H162" i="2"/>
  <c r="AX162" i="2" s="1"/>
  <c r="AZ162" i="2" s="1"/>
  <c r="DJ63" i="1"/>
  <c r="DM63" i="1" s="1"/>
  <c r="N162" i="2" s="1"/>
  <c r="H170" i="2"/>
  <c r="AX170" i="2" s="1"/>
  <c r="AZ170" i="2" s="1"/>
  <c r="DJ71" i="1"/>
  <c r="DM71" i="1" s="1"/>
  <c r="N170" i="2" s="1"/>
  <c r="H178" i="2"/>
  <c r="AX178" i="2" s="1"/>
  <c r="AZ178" i="2" s="1"/>
  <c r="DJ79" i="1"/>
  <c r="DM79" i="1" s="1"/>
  <c r="N178" i="2" s="1"/>
  <c r="H186" i="2"/>
  <c r="AX186" i="2" s="1"/>
  <c r="AZ186" i="2" s="1"/>
  <c r="DJ87" i="1"/>
  <c r="DM87" i="1" s="1"/>
  <c r="N186" i="2" s="1"/>
  <c r="H194" i="2"/>
  <c r="AX194" i="2" s="1"/>
  <c r="AZ194" i="2" s="1"/>
  <c r="DJ95" i="1"/>
  <c r="DM95" i="1" s="1"/>
  <c r="N194" i="2" s="1"/>
  <c r="H202" i="2"/>
  <c r="AX202" i="2" s="1"/>
  <c r="AZ202" i="2" s="1"/>
  <c r="DJ103" i="1"/>
  <c r="DM103" i="1" s="1"/>
  <c r="N202" i="2" s="1"/>
  <c r="H210" i="2"/>
  <c r="AX210" i="2" s="1"/>
  <c r="AZ210" i="2" s="1"/>
  <c r="DJ111" i="1"/>
  <c r="DM111" i="1" s="1"/>
  <c r="N210" i="2" s="1"/>
  <c r="H218" i="2"/>
  <c r="AX218" i="2" s="1"/>
  <c r="AZ218" i="2" s="1"/>
  <c r="DJ119" i="1"/>
  <c r="DM119" i="1" s="1"/>
  <c r="N218" i="2" s="1"/>
  <c r="H226" i="2"/>
  <c r="AX226" i="2" s="1"/>
  <c r="AZ226" i="2" s="1"/>
  <c r="DJ127" i="1"/>
  <c r="DM127" i="1" s="1"/>
  <c r="N226" i="2" s="1"/>
  <c r="H234" i="2"/>
  <c r="AX234" i="2" s="1"/>
  <c r="AZ234" i="2" s="1"/>
  <c r="DJ135" i="1"/>
  <c r="DM135" i="1" s="1"/>
  <c r="N234" i="2" s="1"/>
  <c r="H242" i="2"/>
  <c r="AX242" i="2" s="1"/>
  <c r="AZ242" i="2" s="1"/>
  <c r="DJ143" i="1"/>
  <c r="DM143" i="1" s="1"/>
  <c r="N242" i="2" s="1"/>
  <c r="H381" i="2"/>
  <c r="AX381" i="2" s="1"/>
  <c r="AZ381" i="2" s="1"/>
  <c r="DJ183" i="1"/>
  <c r="DM183" i="1" s="1"/>
  <c r="N381" i="2" s="1"/>
  <c r="H389" i="2"/>
  <c r="AX389" i="2" s="1"/>
  <c r="AZ389" i="2" s="1"/>
  <c r="DJ191" i="1"/>
  <c r="DM191" i="1" s="1"/>
  <c r="N389" i="2" s="1"/>
  <c r="H397" i="2"/>
  <c r="AX397" i="2" s="1"/>
  <c r="AZ397" i="2" s="1"/>
  <c r="DJ199" i="1"/>
  <c r="DM199" i="1" s="1"/>
  <c r="N397" i="2" s="1"/>
  <c r="H405" i="2"/>
  <c r="AX405" i="2" s="1"/>
  <c r="AZ405" i="2" s="1"/>
  <c r="DJ207" i="1"/>
  <c r="DM207" i="1" s="1"/>
  <c r="N405" i="2" s="1"/>
  <c r="H413" i="2"/>
  <c r="AX413" i="2" s="1"/>
  <c r="AZ413" i="2" s="1"/>
  <c r="DJ215" i="1"/>
  <c r="DM215" i="1" s="1"/>
  <c r="N413" i="2" s="1"/>
  <c r="H421" i="2"/>
  <c r="AX421" i="2" s="1"/>
  <c r="AZ421" i="2" s="1"/>
  <c r="DJ223" i="1"/>
  <c r="DM223" i="1" s="1"/>
  <c r="N421" i="2" s="1"/>
  <c r="H436" i="2"/>
  <c r="AX436" i="2" s="1"/>
  <c r="AZ436" i="2" s="1"/>
  <c r="DJ231" i="1"/>
  <c r="DM231" i="1" s="1"/>
  <c r="N436" i="2" s="1"/>
  <c r="H463" i="2"/>
  <c r="AX463" i="2" s="1"/>
  <c r="AZ463" i="2" s="1"/>
  <c r="DJ247" i="1"/>
  <c r="DM247" i="1" s="1"/>
  <c r="N463" i="2" s="1"/>
  <c r="H471" i="2"/>
  <c r="AX471" i="2" s="1"/>
  <c r="AZ471" i="2" s="1"/>
  <c r="DJ255" i="1"/>
  <c r="DM255" i="1" s="1"/>
  <c r="N471" i="2" s="1"/>
  <c r="H479" i="2"/>
  <c r="AX479" i="2" s="1"/>
  <c r="AZ479" i="2" s="1"/>
  <c r="DJ263" i="1"/>
  <c r="DM263" i="1" s="1"/>
  <c r="N479" i="2" s="1"/>
  <c r="H487" i="2"/>
  <c r="AX487" i="2" s="1"/>
  <c r="AZ487" i="2" s="1"/>
  <c r="DJ271" i="1"/>
  <c r="DM271" i="1" s="1"/>
  <c r="N487" i="2" s="1"/>
  <c r="H495" i="2"/>
  <c r="AX495" i="2" s="1"/>
  <c r="AZ495" i="2" s="1"/>
  <c r="DJ279" i="1"/>
  <c r="DM279" i="1" s="1"/>
  <c r="N495" i="2" s="1"/>
  <c r="H678" i="2"/>
  <c r="AX678" i="2" s="1"/>
  <c r="AZ678" i="2" s="1"/>
  <c r="DJ311" i="1"/>
  <c r="DM311" i="1" s="1"/>
  <c r="N678" i="2" s="1"/>
  <c r="H686" i="2"/>
  <c r="AX686" i="2" s="1"/>
  <c r="AZ686" i="2" s="1"/>
  <c r="DJ319" i="1"/>
  <c r="DM319" i="1" s="1"/>
  <c r="N686" i="2" s="1"/>
  <c r="H892" i="2"/>
  <c r="AX892" i="2" s="1"/>
  <c r="AZ892" i="2" s="1"/>
  <c r="DJ399" i="1"/>
  <c r="DM399" i="1" s="1"/>
  <c r="N892" i="2" s="1"/>
  <c r="H949" i="2"/>
  <c r="AX949" i="2" s="1"/>
  <c r="AZ949" i="2" s="1"/>
  <c r="DJ415" i="1"/>
  <c r="DM415" i="1" s="1"/>
  <c r="N949" i="2" s="1"/>
  <c r="H957" i="2"/>
  <c r="AX957" i="2" s="1"/>
  <c r="AZ957" i="2" s="1"/>
  <c r="DJ423" i="1"/>
  <c r="DM423" i="1" s="1"/>
  <c r="N957" i="2" s="1"/>
  <c r="H1107" i="2"/>
  <c r="AX1107" i="2" s="1"/>
  <c r="AZ1107" i="2" s="1"/>
  <c r="DJ463" i="1"/>
  <c r="DM463" i="1" s="1"/>
  <c r="N1107" i="2" s="1"/>
  <c r="H1337" i="2"/>
  <c r="AX1337" i="2" s="1"/>
  <c r="AZ1337" i="2" s="1"/>
  <c r="DJ551" i="1"/>
  <c r="DM551" i="1" s="1"/>
  <c r="N1337" i="2" s="1"/>
  <c r="H1345" i="2"/>
  <c r="AX1345" i="2" s="1"/>
  <c r="AZ1345" i="2" s="1"/>
  <c r="DJ559" i="1"/>
  <c r="DM559" i="1" s="1"/>
  <c r="N1345" i="2" s="1"/>
  <c r="H1411" i="2"/>
  <c r="AX1411" i="2" s="1"/>
  <c r="AZ1411" i="2" s="1"/>
  <c r="DJ575" i="1"/>
  <c r="DM575" i="1" s="1"/>
  <c r="N1411" i="2" s="1"/>
  <c r="H1419" i="2"/>
  <c r="AX1419" i="2" s="1"/>
  <c r="AZ1419" i="2" s="1"/>
  <c r="DJ583" i="1"/>
  <c r="DM583" i="1" s="1"/>
  <c r="N1419" i="2" s="1"/>
  <c r="H1427" i="2"/>
  <c r="AX1427" i="2" s="1"/>
  <c r="AZ1427" i="2" s="1"/>
  <c r="DJ591" i="1"/>
  <c r="DM591" i="1" s="1"/>
  <c r="N1427" i="2" s="1"/>
  <c r="H1435" i="2"/>
  <c r="AX1435" i="2" s="1"/>
  <c r="AZ1435" i="2" s="1"/>
  <c r="DJ599" i="1"/>
  <c r="DM599" i="1" s="1"/>
  <c r="N1435" i="2" s="1"/>
  <c r="H1443" i="2"/>
  <c r="AX1443" i="2" s="1"/>
  <c r="AZ1443" i="2" s="1"/>
  <c r="DJ607" i="1"/>
  <c r="DM607" i="1" s="1"/>
  <c r="N1443" i="2" s="1"/>
  <c r="H1691" i="2"/>
  <c r="AX1691" i="2" s="1"/>
  <c r="AZ1691" i="2" s="1"/>
  <c r="DJ720" i="1"/>
  <c r="DM720" i="1" s="1"/>
  <c r="N1691" i="2" s="1"/>
  <c r="H1699" i="2"/>
  <c r="AX1699" i="2" s="1"/>
  <c r="AZ1699" i="2" s="1"/>
  <c r="DJ728" i="1"/>
  <c r="DM728" i="1" s="1"/>
  <c r="N1699" i="2" s="1"/>
  <c r="H65" i="2"/>
  <c r="AX65" i="2" s="1"/>
  <c r="AZ65" i="2" s="1"/>
  <c r="DJ28" i="1"/>
  <c r="DM28" i="1" s="1"/>
  <c r="N65" i="2" s="1"/>
  <c r="H151" i="2"/>
  <c r="AX151" i="2" s="1"/>
  <c r="AZ151" i="2" s="1"/>
  <c r="DJ52" i="1"/>
  <c r="DM52" i="1" s="1"/>
  <c r="N151" i="2" s="1"/>
  <c r="H175" i="2"/>
  <c r="AX175" i="2" s="1"/>
  <c r="AZ175" i="2" s="1"/>
  <c r="DJ76" i="1"/>
  <c r="DM76" i="1" s="1"/>
  <c r="N175" i="2" s="1"/>
  <c r="H199" i="2"/>
  <c r="AX199" i="2" s="1"/>
  <c r="AZ199" i="2" s="1"/>
  <c r="DJ100" i="1"/>
  <c r="DM100" i="1" s="1"/>
  <c r="N199" i="2" s="1"/>
  <c r="H215" i="2"/>
  <c r="AX215" i="2" s="1"/>
  <c r="AZ215" i="2" s="1"/>
  <c r="DJ116" i="1"/>
  <c r="DM116" i="1" s="1"/>
  <c r="N215" i="2" s="1"/>
  <c r="H231" i="2"/>
  <c r="AX231" i="2" s="1"/>
  <c r="AZ231" i="2" s="1"/>
  <c r="DJ132" i="1"/>
  <c r="DM132" i="1" s="1"/>
  <c r="N231" i="2" s="1"/>
  <c r="H247" i="2"/>
  <c r="AX247" i="2" s="1"/>
  <c r="AZ247" i="2" s="1"/>
  <c r="DJ148" i="1"/>
  <c r="DM148" i="1" s="1"/>
  <c r="N247" i="2" s="1"/>
  <c r="H394" i="2"/>
  <c r="AX394" i="2" s="1"/>
  <c r="AZ394" i="2" s="1"/>
  <c r="DJ196" i="1"/>
  <c r="DM196" i="1" s="1"/>
  <c r="N394" i="2" s="1"/>
  <c r="H418" i="2"/>
  <c r="AX418" i="2" s="1"/>
  <c r="AZ418" i="2" s="1"/>
  <c r="DJ220" i="1"/>
  <c r="DM220" i="1" s="1"/>
  <c r="N418" i="2" s="1"/>
  <c r="H946" i="2"/>
  <c r="AX946" i="2" s="1"/>
  <c r="AZ946" i="2" s="1"/>
  <c r="DJ412" i="1"/>
  <c r="DM412" i="1" s="1"/>
  <c r="N946" i="2" s="1"/>
  <c r="H954" i="2"/>
  <c r="AX954" i="2" s="1"/>
  <c r="AZ954" i="2" s="1"/>
  <c r="DJ420" i="1"/>
  <c r="DM420" i="1" s="1"/>
  <c r="N954" i="2" s="1"/>
  <c r="H962" i="2"/>
  <c r="AX962" i="2" s="1"/>
  <c r="AZ962" i="2" s="1"/>
  <c r="DJ428" i="1"/>
  <c r="DM428" i="1" s="1"/>
  <c r="N962" i="2" s="1"/>
  <c r="H1688" i="2"/>
  <c r="AX1688" i="2" s="1"/>
  <c r="AZ1688" i="2" s="1"/>
  <c r="DJ717" i="1"/>
  <c r="DM717" i="1" s="1"/>
  <c r="N1688" i="2" s="1"/>
  <c r="H66" i="2"/>
  <c r="AX66" i="2" s="1"/>
  <c r="AZ66" i="2" s="1"/>
  <c r="DJ29" i="1"/>
  <c r="DM29" i="1" s="1"/>
  <c r="N66" i="2" s="1"/>
  <c r="H152" i="2"/>
  <c r="AX152" i="2" s="1"/>
  <c r="AZ152" i="2" s="1"/>
  <c r="DJ53" i="1"/>
  <c r="DM53" i="1" s="1"/>
  <c r="N152" i="2" s="1"/>
  <c r="H184" i="2"/>
  <c r="AX184" i="2" s="1"/>
  <c r="AZ184" i="2" s="1"/>
  <c r="DJ85" i="1"/>
  <c r="DM85" i="1" s="1"/>
  <c r="N184" i="2" s="1"/>
  <c r="H216" i="2"/>
  <c r="AX216" i="2" s="1"/>
  <c r="AZ216" i="2" s="1"/>
  <c r="DJ117" i="1"/>
  <c r="DM117" i="1" s="1"/>
  <c r="N216" i="2" s="1"/>
  <c r="H379" i="2"/>
  <c r="AX379" i="2" s="1"/>
  <c r="AZ379" i="2" s="1"/>
  <c r="DJ181" i="1"/>
  <c r="DM181" i="1" s="1"/>
  <c r="N379" i="2" s="1"/>
  <c r="H403" i="2"/>
  <c r="AX403" i="2" s="1"/>
  <c r="AZ403" i="2" s="1"/>
  <c r="DJ205" i="1"/>
  <c r="DM205" i="1" s="1"/>
  <c r="N403" i="2" s="1"/>
  <c r="H461" i="2"/>
  <c r="AX461" i="2" s="1"/>
  <c r="AZ461" i="2" s="1"/>
  <c r="DJ245" i="1"/>
  <c r="DM245" i="1" s="1"/>
  <c r="N461" i="2" s="1"/>
  <c r="H684" i="2"/>
  <c r="AX684" i="2" s="1"/>
  <c r="AZ684" i="2" s="1"/>
  <c r="DJ317" i="1"/>
  <c r="DM317" i="1" s="1"/>
  <c r="N684" i="2" s="1"/>
  <c r="H955" i="2"/>
  <c r="AX955" i="2" s="1"/>
  <c r="AZ955" i="2" s="1"/>
  <c r="DJ421" i="1"/>
  <c r="DM421" i="1" s="1"/>
  <c r="N955" i="2" s="1"/>
  <c r="H1335" i="2"/>
  <c r="AX1335" i="2" s="1"/>
  <c r="AZ1335" i="2" s="1"/>
  <c r="DJ549" i="1"/>
  <c r="DM549" i="1" s="1"/>
  <c r="N1335" i="2" s="1"/>
  <c r="DJ734" i="1"/>
  <c r="DM734" i="1" s="1"/>
  <c r="N1716" i="2" s="1"/>
  <c r="H67" i="2"/>
  <c r="AX67" i="2" s="1"/>
  <c r="AZ67" i="2" s="1"/>
  <c r="DJ30" i="1"/>
  <c r="DM30" i="1" s="1"/>
  <c r="N67" i="2" s="1"/>
  <c r="H123" i="2"/>
  <c r="AX123" i="2" s="1"/>
  <c r="AZ123" i="2" s="1"/>
  <c r="DJ46" i="1"/>
  <c r="DM46" i="1" s="1"/>
  <c r="N123" i="2" s="1"/>
  <c r="H169" i="2"/>
  <c r="AX169" i="2" s="1"/>
  <c r="AZ169" i="2" s="1"/>
  <c r="DJ70" i="1"/>
  <c r="DM70" i="1" s="1"/>
  <c r="N169" i="2" s="1"/>
  <c r="H185" i="2"/>
  <c r="AX185" i="2" s="1"/>
  <c r="AZ185" i="2" s="1"/>
  <c r="DJ86" i="1"/>
  <c r="DM86" i="1" s="1"/>
  <c r="N185" i="2" s="1"/>
  <c r="H209" i="2"/>
  <c r="AX209" i="2" s="1"/>
  <c r="AZ209" i="2" s="1"/>
  <c r="DJ110" i="1"/>
  <c r="DM110" i="1" s="1"/>
  <c r="N209" i="2" s="1"/>
  <c r="H388" i="2"/>
  <c r="AX388" i="2" s="1"/>
  <c r="AZ388" i="2" s="1"/>
  <c r="DJ190" i="1"/>
  <c r="DM190" i="1" s="1"/>
  <c r="N388" i="2" s="1"/>
  <c r="H412" i="2"/>
  <c r="AX412" i="2" s="1"/>
  <c r="AZ412" i="2" s="1"/>
  <c r="DJ214" i="1"/>
  <c r="DM214" i="1" s="1"/>
  <c r="N412" i="2" s="1"/>
  <c r="H443" i="2"/>
  <c r="AX443" i="2" s="1"/>
  <c r="AZ443" i="2" s="1"/>
  <c r="DJ238" i="1"/>
  <c r="DM238" i="1" s="1"/>
  <c r="N443" i="2" s="1"/>
  <c r="H486" i="2"/>
  <c r="AX486" i="2" s="1"/>
  <c r="AZ486" i="2" s="1"/>
  <c r="DJ270" i="1"/>
  <c r="DM270" i="1" s="1"/>
  <c r="N486" i="2" s="1"/>
  <c r="H494" i="2"/>
  <c r="AX494" i="2" s="1"/>
  <c r="AZ494" i="2" s="1"/>
  <c r="DJ278" i="1"/>
  <c r="DM278" i="1" s="1"/>
  <c r="N494" i="2" s="1"/>
  <c r="H69" i="2"/>
  <c r="AX69" i="2" s="1"/>
  <c r="AZ69" i="2" s="1"/>
  <c r="DJ32" i="1"/>
  <c r="DM32" i="1" s="1"/>
  <c r="N69" i="2" s="1"/>
  <c r="H155" i="2"/>
  <c r="AX155" i="2" s="1"/>
  <c r="AZ155" i="2" s="1"/>
  <c r="DJ56" i="1"/>
  <c r="DM56" i="1" s="1"/>
  <c r="N155" i="2" s="1"/>
  <c r="H171" i="2"/>
  <c r="AX171" i="2" s="1"/>
  <c r="AZ171" i="2" s="1"/>
  <c r="DJ72" i="1"/>
  <c r="DM72" i="1" s="1"/>
  <c r="N171" i="2" s="1"/>
  <c r="H195" i="2"/>
  <c r="AX195" i="2" s="1"/>
  <c r="AZ195" i="2" s="1"/>
  <c r="DJ96" i="1"/>
  <c r="DM96" i="1" s="1"/>
  <c r="N195" i="2" s="1"/>
  <c r="H390" i="2"/>
  <c r="AX390" i="2" s="1"/>
  <c r="AZ390" i="2" s="1"/>
  <c r="DJ192" i="1"/>
  <c r="DM192" i="1" s="1"/>
  <c r="N390" i="2" s="1"/>
  <c r="H414" i="2"/>
  <c r="AX414" i="2" s="1"/>
  <c r="AZ414" i="2" s="1"/>
  <c r="DJ216" i="1"/>
  <c r="DM216" i="1" s="1"/>
  <c r="N414" i="2" s="1"/>
  <c r="H464" i="2"/>
  <c r="AX464" i="2" s="1"/>
  <c r="AZ464" i="2" s="1"/>
  <c r="DJ248" i="1"/>
  <c r="DM248" i="1" s="1"/>
  <c r="N464" i="2" s="1"/>
  <c r="H679" i="2"/>
  <c r="AX679" i="2" s="1"/>
  <c r="AZ679" i="2" s="1"/>
  <c r="DJ312" i="1"/>
  <c r="DM312" i="1" s="1"/>
  <c r="N679" i="2" s="1"/>
  <c r="H687" i="2"/>
  <c r="AX687" i="2" s="1"/>
  <c r="AZ687" i="2" s="1"/>
  <c r="DJ320" i="1"/>
  <c r="DM320" i="1" s="1"/>
  <c r="N687" i="2" s="1"/>
  <c r="H1338" i="2"/>
  <c r="AX1338" i="2" s="1"/>
  <c r="AZ1338" i="2" s="1"/>
  <c r="DJ552" i="1"/>
  <c r="DM552" i="1" s="1"/>
  <c r="N1338" i="2" s="1"/>
  <c r="H1346" i="2"/>
  <c r="AX1346" i="2" s="1"/>
  <c r="AZ1346" i="2" s="1"/>
  <c r="DJ560" i="1"/>
  <c r="DM560" i="1" s="1"/>
  <c r="N1346" i="2" s="1"/>
  <c r="H1412" i="2"/>
  <c r="AX1412" i="2" s="1"/>
  <c r="AZ1412" i="2" s="1"/>
  <c r="DJ576" i="1"/>
  <c r="DM576" i="1" s="1"/>
  <c r="N1412" i="2" s="1"/>
  <c r="H1428" i="2"/>
  <c r="AX1428" i="2" s="1"/>
  <c r="AZ1428" i="2" s="1"/>
  <c r="DJ592" i="1"/>
  <c r="DM592" i="1" s="1"/>
  <c r="N1428" i="2" s="1"/>
  <c r="H1444" i="2"/>
  <c r="AX1444" i="2" s="1"/>
  <c r="AZ1444" i="2" s="1"/>
  <c r="DJ608" i="1"/>
  <c r="DM608" i="1" s="1"/>
  <c r="N1444" i="2" s="1"/>
  <c r="H1684" i="2"/>
  <c r="AX1684" i="2" s="1"/>
  <c r="AZ1684" i="2" s="1"/>
  <c r="DJ713" i="1"/>
  <c r="DM713" i="1" s="1"/>
  <c r="N1684" i="2" s="1"/>
  <c r="H62" i="2"/>
  <c r="AX62" i="2" s="1"/>
  <c r="AZ62" i="2" s="1"/>
  <c r="DJ25" i="1"/>
  <c r="DM25" i="1" s="1"/>
  <c r="N62" i="2" s="1"/>
  <c r="H70" i="2"/>
  <c r="AX70" i="2" s="1"/>
  <c r="AZ70" i="2" s="1"/>
  <c r="DJ33" i="1"/>
  <c r="DM33" i="1" s="1"/>
  <c r="N70" i="2" s="1"/>
  <c r="H118" i="2"/>
  <c r="AX118" i="2" s="1"/>
  <c r="AZ118" i="2" s="1"/>
  <c r="DJ41" i="1"/>
  <c r="DM41" i="1" s="1"/>
  <c r="N118" i="2" s="1"/>
  <c r="H126" i="2"/>
  <c r="AX126" i="2" s="1"/>
  <c r="AZ126" i="2" s="1"/>
  <c r="DJ49" i="1"/>
  <c r="DM49" i="1" s="1"/>
  <c r="N126" i="2" s="1"/>
  <c r="H156" i="2"/>
  <c r="AX156" i="2" s="1"/>
  <c r="AZ156" i="2" s="1"/>
  <c r="DJ57" i="1"/>
  <c r="DM57" i="1" s="1"/>
  <c r="N156" i="2" s="1"/>
  <c r="H164" i="2"/>
  <c r="AX164" i="2" s="1"/>
  <c r="AZ164" i="2" s="1"/>
  <c r="DJ65" i="1"/>
  <c r="DM65" i="1" s="1"/>
  <c r="N164" i="2" s="1"/>
  <c r="H172" i="2"/>
  <c r="AX172" i="2" s="1"/>
  <c r="AZ172" i="2" s="1"/>
  <c r="DJ73" i="1"/>
  <c r="DM73" i="1" s="1"/>
  <c r="N172" i="2" s="1"/>
  <c r="H180" i="2"/>
  <c r="AX180" i="2" s="1"/>
  <c r="AZ180" i="2" s="1"/>
  <c r="DJ81" i="1"/>
  <c r="DM81" i="1" s="1"/>
  <c r="N180" i="2" s="1"/>
  <c r="H188" i="2"/>
  <c r="AX188" i="2" s="1"/>
  <c r="AZ188" i="2" s="1"/>
  <c r="DJ89" i="1"/>
  <c r="DM89" i="1" s="1"/>
  <c r="N188" i="2" s="1"/>
  <c r="H196" i="2"/>
  <c r="AX196" i="2" s="1"/>
  <c r="AZ196" i="2" s="1"/>
  <c r="DJ97" i="1"/>
  <c r="DM97" i="1" s="1"/>
  <c r="N196" i="2" s="1"/>
  <c r="H204" i="2"/>
  <c r="AX204" i="2" s="1"/>
  <c r="AZ204" i="2" s="1"/>
  <c r="DJ105" i="1"/>
  <c r="DM105" i="1" s="1"/>
  <c r="N204" i="2" s="1"/>
  <c r="H212" i="2"/>
  <c r="AX212" i="2" s="1"/>
  <c r="AZ212" i="2" s="1"/>
  <c r="DJ113" i="1"/>
  <c r="DM113" i="1" s="1"/>
  <c r="N212" i="2" s="1"/>
  <c r="H220" i="2"/>
  <c r="AX220" i="2" s="1"/>
  <c r="AZ220" i="2" s="1"/>
  <c r="DJ121" i="1"/>
  <c r="DM121" i="1" s="1"/>
  <c r="N220" i="2" s="1"/>
  <c r="H228" i="2"/>
  <c r="AX228" i="2" s="1"/>
  <c r="AZ228" i="2" s="1"/>
  <c r="DJ129" i="1"/>
  <c r="DM129" i="1" s="1"/>
  <c r="N228" i="2" s="1"/>
  <c r="H236" i="2"/>
  <c r="AX236" i="2" s="1"/>
  <c r="AZ236" i="2" s="1"/>
  <c r="DJ137" i="1"/>
  <c r="DM137" i="1" s="1"/>
  <c r="N236" i="2" s="1"/>
  <c r="H383" i="2"/>
  <c r="AX383" i="2" s="1"/>
  <c r="AZ383" i="2" s="1"/>
  <c r="DJ185" i="1"/>
  <c r="DM185" i="1" s="1"/>
  <c r="N383" i="2" s="1"/>
  <c r="H391" i="2"/>
  <c r="AX391" i="2" s="1"/>
  <c r="AZ391" i="2" s="1"/>
  <c r="DJ193" i="1"/>
  <c r="DM193" i="1" s="1"/>
  <c r="N391" i="2" s="1"/>
  <c r="H399" i="2"/>
  <c r="AX399" i="2" s="1"/>
  <c r="AZ399" i="2" s="1"/>
  <c r="DJ201" i="1"/>
  <c r="DM201" i="1" s="1"/>
  <c r="N399" i="2" s="1"/>
  <c r="H407" i="2"/>
  <c r="AX407" i="2" s="1"/>
  <c r="AZ407" i="2" s="1"/>
  <c r="DJ209" i="1"/>
  <c r="DM209" i="1" s="1"/>
  <c r="N407" i="2" s="1"/>
  <c r="H415" i="2"/>
  <c r="AX415" i="2" s="1"/>
  <c r="AZ415" i="2" s="1"/>
  <c r="DJ217" i="1"/>
  <c r="DM217" i="1" s="1"/>
  <c r="N415" i="2" s="1"/>
  <c r="H423" i="2"/>
  <c r="AX423" i="2" s="1"/>
  <c r="AZ423" i="2" s="1"/>
  <c r="DJ225" i="1"/>
  <c r="DM225" i="1" s="1"/>
  <c r="N423" i="2" s="1"/>
  <c r="H438" i="2"/>
  <c r="AX438" i="2" s="1"/>
  <c r="AZ438" i="2" s="1"/>
  <c r="DJ233" i="1"/>
  <c r="DM233" i="1" s="1"/>
  <c r="N438" i="2" s="1"/>
  <c r="H446" i="2"/>
  <c r="AX446" i="2" s="1"/>
  <c r="AZ446" i="2" s="1"/>
  <c r="DJ241" i="1"/>
  <c r="DM241" i="1" s="1"/>
  <c r="N446" i="2" s="1"/>
  <c r="H465" i="2"/>
  <c r="AX465" i="2" s="1"/>
  <c r="AZ465" i="2" s="1"/>
  <c r="DJ249" i="1"/>
  <c r="DM249" i="1" s="1"/>
  <c r="N465" i="2" s="1"/>
  <c r="H473" i="2"/>
  <c r="AX473" i="2" s="1"/>
  <c r="AZ473" i="2" s="1"/>
  <c r="DJ257" i="1"/>
  <c r="DM257" i="1" s="1"/>
  <c r="N473" i="2" s="1"/>
  <c r="H481" i="2"/>
  <c r="AX481" i="2" s="1"/>
  <c r="AZ481" i="2" s="1"/>
  <c r="DJ265" i="1"/>
  <c r="DM265" i="1" s="1"/>
  <c r="N481" i="2" s="1"/>
  <c r="H489" i="2"/>
  <c r="AX489" i="2" s="1"/>
  <c r="AZ489" i="2" s="1"/>
  <c r="DJ273" i="1"/>
  <c r="DM273" i="1" s="1"/>
  <c r="N489" i="2" s="1"/>
  <c r="H680" i="2"/>
  <c r="AX680" i="2" s="1"/>
  <c r="AZ680" i="2" s="1"/>
  <c r="DJ313" i="1"/>
  <c r="DM313" i="1" s="1"/>
  <c r="N680" i="2" s="1"/>
  <c r="H886" i="2"/>
  <c r="AX886" i="2" s="1"/>
  <c r="AZ886" i="2" s="1"/>
  <c r="DJ393" i="1"/>
  <c r="DM393" i="1" s="1"/>
  <c r="N886" i="2" s="1"/>
  <c r="H894" i="2"/>
  <c r="AX894" i="2" s="1"/>
  <c r="AZ894" i="2" s="1"/>
  <c r="DJ401" i="1"/>
  <c r="DM401" i="1" s="1"/>
  <c r="N894" i="2" s="1"/>
  <c r="H959" i="2"/>
  <c r="AX959" i="2" s="1"/>
  <c r="AZ959" i="2" s="1"/>
  <c r="DJ425" i="1"/>
  <c r="DM425" i="1" s="1"/>
  <c r="N959" i="2" s="1"/>
  <c r="H1109" i="2"/>
  <c r="AX1109" i="2" s="1"/>
  <c r="AZ1109" i="2" s="1"/>
  <c r="DJ465" i="1"/>
  <c r="DM465" i="1" s="1"/>
  <c r="N1109" i="2" s="1"/>
  <c r="H1339" i="2"/>
  <c r="AX1339" i="2" s="1"/>
  <c r="AZ1339" i="2" s="1"/>
  <c r="DJ553" i="1"/>
  <c r="DM553" i="1" s="1"/>
  <c r="N1339" i="2" s="1"/>
  <c r="DJ577" i="1"/>
  <c r="DM577" i="1" s="1"/>
  <c r="N1413" i="2" s="1"/>
  <c r="H1421" i="2"/>
  <c r="AX1421" i="2" s="1"/>
  <c r="AZ1421" i="2" s="1"/>
  <c r="DJ585" i="1"/>
  <c r="DM585" i="1" s="1"/>
  <c r="N1421" i="2" s="1"/>
  <c r="H1429" i="2"/>
  <c r="AX1429" i="2" s="1"/>
  <c r="AZ1429" i="2" s="1"/>
  <c r="DJ593" i="1"/>
  <c r="DM593" i="1" s="1"/>
  <c r="N1429" i="2" s="1"/>
  <c r="H1437" i="2"/>
  <c r="AX1437" i="2" s="1"/>
  <c r="AZ1437" i="2" s="1"/>
  <c r="DJ601" i="1"/>
  <c r="DM601" i="1" s="1"/>
  <c r="N1437" i="2" s="1"/>
  <c r="H1445" i="2"/>
  <c r="AX1445" i="2" s="1"/>
  <c r="AZ1445" i="2" s="1"/>
  <c r="DJ609" i="1"/>
  <c r="DM609" i="1" s="1"/>
  <c r="N1445" i="2" s="1"/>
  <c r="H1685" i="2"/>
  <c r="AX1685" i="2" s="1"/>
  <c r="AZ1685" i="2" s="1"/>
  <c r="DJ714" i="1"/>
  <c r="DM714" i="1" s="1"/>
  <c r="N1685" i="2" s="1"/>
  <c r="H1693" i="2"/>
  <c r="AX1693" i="2" s="1"/>
  <c r="AZ1693" i="2" s="1"/>
  <c r="DJ722" i="1"/>
  <c r="DM722" i="1" s="1"/>
  <c r="N1693" i="2" s="1"/>
  <c r="DJ730" i="1"/>
  <c r="DM730" i="1" s="1"/>
  <c r="N1712" i="2" s="1"/>
  <c r="H121" i="2"/>
  <c r="AX121" i="2" s="1"/>
  <c r="AZ121" i="2" s="1"/>
  <c r="DJ44" i="1"/>
  <c r="DM44" i="1" s="1"/>
  <c r="N121" i="2" s="1"/>
  <c r="H167" i="2"/>
  <c r="AX167" i="2" s="1"/>
  <c r="AZ167" i="2" s="1"/>
  <c r="DJ68" i="1"/>
  <c r="DM68" i="1" s="1"/>
  <c r="N167" i="2" s="1"/>
  <c r="H183" i="2"/>
  <c r="AX183" i="2" s="1"/>
  <c r="AZ183" i="2" s="1"/>
  <c r="DJ84" i="1"/>
  <c r="DM84" i="1" s="1"/>
  <c r="N183" i="2" s="1"/>
  <c r="H207" i="2"/>
  <c r="AX207" i="2" s="1"/>
  <c r="AZ207" i="2" s="1"/>
  <c r="DJ108" i="1"/>
  <c r="DM108" i="1" s="1"/>
  <c r="N207" i="2" s="1"/>
  <c r="H223" i="2"/>
  <c r="AX223" i="2" s="1"/>
  <c r="AZ223" i="2" s="1"/>
  <c r="DJ124" i="1"/>
  <c r="DM124" i="1" s="1"/>
  <c r="N223" i="2" s="1"/>
  <c r="H239" i="2"/>
  <c r="AX239" i="2" s="1"/>
  <c r="AZ239" i="2" s="1"/>
  <c r="DJ140" i="1"/>
  <c r="DM140" i="1" s="1"/>
  <c r="N239" i="2" s="1"/>
  <c r="H386" i="2"/>
  <c r="AX386" i="2" s="1"/>
  <c r="AZ386" i="2" s="1"/>
  <c r="DJ188" i="1"/>
  <c r="DM188" i="1" s="1"/>
  <c r="N386" i="2" s="1"/>
  <c r="H402" i="2"/>
  <c r="AX402" i="2" s="1"/>
  <c r="AZ402" i="2" s="1"/>
  <c r="DJ204" i="1"/>
  <c r="DM204" i="1" s="1"/>
  <c r="N402" i="2" s="1"/>
  <c r="H410" i="2"/>
  <c r="AX410" i="2" s="1"/>
  <c r="AZ410" i="2" s="1"/>
  <c r="DJ212" i="1"/>
  <c r="DM212" i="1" s="1"/>
  <c r="N410" i="2" s="1"/>
  <c r="H441" i="2"/>
  <c r="AX441" i="2" s="1"/>
  <c r="AZ441" i="2" s="1"/>
  <c r="DJ236" i="1"/>
  <c r="DM236" i="1" s="1"/>
  <c r="N441" i="2" s="1"/>
  <c r="H476" i="2"/>
  <c r="AX476" i="2" s="1"/>
  <c r="AZ476" i="2" s="1"/>
  <c r="DJ260" i="1"/>
  <c r="DM260" i="1" s="1"/>
  <c r="N476" i="2" s="1"/>
  <c r="H492" i="2"/>
  <c r="AX492" i="2" s="1"/>
  <c r="AZ492" i="2" s="1"/>
  <c r="DJ276" i="1"/>
  <c r="DM276" i="1" s="1"/>
  <c r="N492" i="2" s="1"/>
  <c r="H683" i="2"/>
  <c r="AX683" i="2" s="1"/>
  <c r="AZ683" i="2" s="1"/>
  <c r="DJ316" i="1"/>
  <c r="DM316" i="1" s="1"/>
  <c r="N683" i="2" s="1"/>
  <c r="H1138" i="2"/>
  <c r="AX1138" i="2" s="1"/>
  <c r="AZ1138" i="2" s="1"/>
  <c r="DJ476" i="1"/>
  <c r="DM476" i="1" s="1"/>
  <c r="N1138" i="2" s="1"/>
  <c r="H1219" i="2"/>
  <c r="AX1219" i="2" s="1"/>
  <c r="AZ1219" i="2" s="1"/>
  <c r="DJ516" i="1"/>
  <c r="DM516" i="1" s="1"/>
  <c r="N1219" i="2" s="1"/>
  <c r="H1432" i="2"/>
  <c r="AX1432" i="2" s="1"/>
  <c r="AZ1432" i="2" s="1"/>
  <c r="DJ596" i="1"/>
  <c r="DM596" i="1" s="1"/>
  <c r="N1432" i="2" s="1"/>
  <c r="H1440" i="2"/>
  <c r="AX1440" i="2" s="1"/>
  <c r="AZ1440" i="2" s="1"/>
  <c r="DJ604" i="1"/>
  <c r="DM604" i="1" s="1"/>
  <c r="N1440" i="2" s="1"/>
  <c r="H1696" i="2"/>
  <c r="AX1696" i="2" s="1"/>
  <c r="AZ1696" i="2" s="1"/>
  <c r="DJ725" i="1"/>
  <c r="DM725" i="1" s="1"/>
  <c r="N1696" i="2" s="1"/>
  <c r="H122" i="2"/>
  <c r="AX122" i="2" s="1"/>
  <c r="AZ122" i="2" s="1"/>
  <c r="DJ45" i="1"/>
  <c r="DM45" i="1" s="1"/>
  <c r="N122" i="2" s="1"/>
  <c r="H176" i="2"/>
  <c r="AX176" i="2" s="1"/>
  <c r="AZ176" i="2" s="1"/>
  <c r="DJ77" i="1"/>
  <c r="DM77" i="1" s="1"/>
  <c r="N176" i="2" s="1"/>
  <c r="H208" i="2"/>
  <c r="AX208" i="2" s="1"/>
  <c r="AZ208" i="2" s="1"/>
  <c r="DJ109" i="1"/>
  <c r="DM109" i="1" s="1"/>
  <c r="N208" i="2" s="1"/>
  <c r="H395" i="2"/>
  <c r="AX395" i="2" s="1"/>
  <c r="AZ395" i="2" s="1"/>
  <c r="DJ197" i="1"/>
  <c r="DM197" i="1" s="1"/>
  <c r="N395" i="2" s="1"/>
  <c r="H411" i="2"/>
  <c r="AX411" i="2" s="1"/>
  <c r="AZ411" i="2" s="1"/>
  <c r="DJ213" i="1"/>
  <c r="DM213" i="1" s="1"/>
  <c r="N411" i="2" s="1"/>
  <c r="H442" i="2"/>
  <c r="AX442" i="2" s="1"/>
  <c r="AZ442" i="2" s="1"/>
  <c r="DJ237" i="1"/>
  <c r="DM237" i="1" s="1"/>
  <c r="N442" i="2" s="1"/>
  <c r="H477" i="2"/>
  <c r="AX477" i="2" s="1"/>
  <c r="AZ477" i="2" s="1"/>
  <c r="DJ261" i="1"/>
  <c r="DM261" i="1" s="1"/>
  <c r="N477" i="2" s="1"/>
  <c r="H485" i="2"/>
  <c r="AX485" i="2" s="1"/>
  <c r="AZ485" i="2" s="1"/>
  <c r="DJ269" i="1"/>
  <c r="DM269" i="1" s="1"/>
  <c r="N485" i="2" s="1"/>
  <c r="H493" i="2"/>
  <c r="AX493" i="2" s="1"/>
  <c r="AZ493" i="2" s="1"/>
  <c r="DJ277" i="1"/>
  <c r="DM277" i="1" s="1"/>
  <c r="N493" i="2" s="1"/>
  <c r="H890" i="2"/>
  <c r="AX890" i="2" s="1"/>
  <c r="AZ890" i="2" s="1"/>
  <c r="DJ397" i="1"/>
  <c r="DM397" i="1" s="1"/>
  <c r="N890" i="2" s="1"/>
  <c r="H1425" i="2"/>
  <c r="AX1425" i="2" s="1"/>
  <c r="AZ1425" i="2" s="1"/>
  <c r="DJ589" i="1"/>
  <c r="DM589" i="1" s="1"/>
  <c r="N1425" i="2" s="1"/>
  <c r="H1441" i="2"/>
  <c r="AX1441" i="2" s="1"/>
  <c r="AZ1441" i="2" s="1"/>
  <c r="DJ605" i="1"/>
  <c r="DM605" i="1" s="1"/>
  <c r="N1441" i="2" s="1"/>
  <c r="H1449" i="2"/>
  <c r="AX1449" i="2" s="1"/>
  <c r="AZ1449" i="2" s="1"/>
  <c r="DJ613" i="1"/>
  <c r="DM613" i="1" s="1"/>
  <c r="N1449" i="2" s="1"/>
  <c r="H1689" i="2"/>
  <c r="AX1689" i="2" s="1"/>
  <c r="AZ1689" i="2" s="1"/>
  <c r="DJ718" i="1"/>
  <c r="DM718" i="1" s="1"/>
  <c r="N1689" i="2" s="1"/>
  <c r="H153" i="2"/>
  <c r="AX153" i="2" s="1"/>
  <c r="AZ153" i="2" s="1"/>
  <c r="DJ54" i="1"/>
  <c r="DM54" i="1" s="1"/>
  <c r="N153" i="2" s="1"/>
  <c r="H177" i="2"/>
  <c r="AX177" i="2" s="1"/>
  <c r="AZ177" i="2" s="1"/>
  <c r="DJ78" i="1"/>
  <c r="DM78" i="1" s="1"/>
  <c r="N177" i="2" s="1"/>
  <c r="H201" i="2"/>
  <c r="AX201" i="2" s="1"/>
  <c r="AZ201" i="2" s="1"/>
  <c r="DJ102" i="1"/>
  <c r="DM102" i="1" s="1"/>
  <c r="N201" i="2" s="1"/>
  <c r="H217" i="2"/>
  <c r="AX217" i="2" s="1"/>
  <c r="AZ217" i="2" s="1"/>
  <c r="DJ118" i="1"/>
  <c r="DM118" i="1" s="1"/>
  <c r="N217" i="2" s="1"/>
  <c r="H396" i="2"/>
  <c r="AX396" i="2" s="1"/>
  <c r="AZ396" i="2" s="1"/>
  <c r="DJ198" i="1"/>
  <c r="DM198" i="1" s="1"/>
  <c r="N396" i="2" s="1"/>
  <c r="H435" i="2"/>
  <c r="AX435" i="2" s="1"/>
  <c r="AZ435" i="2" s="1"/>
  <c r="DJ230" i="1"/>
  <c r="DM230" i="1" s="1"/>
  <c r="N435" i="2" s="1"/>
  <c r="H470" i="2"/>
  <c r="AX470" i="2" s="1"/>
  <c r="AZ470" i="2" s="1"/>
  <c r="DJ254" i="1"/>
  <c r="DM254" i="1" s="1"/>
  <c r="N470" i="2" s="1"/>
  <c r="H677" i="2"/>
  <c r="AX677" i="2" s="1"/>
  <c r="AZ677" i="2" s="1"/>
  <c r="DJ310" i="1"/>
  <c r="DM310" i="1" s="1"/>
  <c r="N677" i="2" s="1"/>
  <c r="H956" i="2"/>
  <c r="AX956" i="2" s="1"/>
  <c r="AZ956" i="2" s="1"/>
  <c r="DJ422" i="1"/>
  <c r="DM422" i="1" s="1"/>
  <c r="N956" i="2" s="1"/>
  <c r="H1106" i="2"/>
  <c r="AX1106" i="2" s="1"/>
  <c r="AZ1106" i="2" s="1"/>
  <c r="DJ462" i="1"/>
  <c r="DM462" i="1" s="1"/>
  <c r="N1106" i="2" s="1"/>
  <c r="H61" i="2"/>
  <c r="AX61" i="2" s="1"/>
  <c r="AZ61" i="2" s="1"/>
  <c r="DJ24" i="1"/>
  <c r="DM24" i="1" s="1"/>
  <c r="N61" i="2" s="1"/>
  <c r="H211" i="2"/>
  <c r="AX211" i="2" s="1"/>
  <c r="AZ211" i="2" s="1"/>
  <c r="DJ112" i="1"/>
  <c r="DM112" i="1" s="1"/>
  <c r="N211" i="2" s="1"/>
  <c r="H227" i="2"/>
  <c r="AX227" i="2" s="1"/>
  <c r="AZ227" i="2" s="1"/>
  <c r="DJ128" i="1"/>
  <c r="DM128" i="1" s="1"/>
  <c r="N227" i="2" s="1"/>
  <c r="H235" i="2"/>
  <c r="AX235" i="2" s="1"/>
  <c r="AZ235" i="2" s="1"/>
  <c r="DJ136" i="1"/>
  <c r="DM136" i="1" s="1"/>
  <c r="N235" i="2" s="1"/>
  <c r="H382" i="2"/>
  <c r="AX382" i="2" s="1"/>
  <c r="AZ382" i="2" s="1"/>
  <c r="DJ184" i="1"/>
  <c r="DM184" i="1" s="1"/>
  <c r="N382" i="2" s="1"/>
  <c r="H406" i="2"/>
  <c r="AX406" i="2" s="1"/>
  <c r="AZ406" i="2" s="1"/>
  <c r="DJ208" i="1"/>
  <c r="DM208" i="1" s="1"/>
  <c r="N406" i="2" s="1"/>
  <c r="H422" i="2"/>
  <c r="AX422" i="2" s="1"/>
  <c r="AZ422" i="2" s="1"/>
  <c r="DJ224" i="1"/>
  <c r="DM224" i="1" s="1"/>
  <c r="N422" i="2" s="1"/>
  <c r="H445" i="2"/>
  <c r="AX445" i="2" s="1"/>
  <c r="AZ445" i="2" s="1"/>
  <c r="DJ240" i="1"/>
  <c r="DM240" i="1" s="1"/>
  <c r="N445" i="2" s="1"/>
  <c r="H480" i="2"/>
  <c r="AX480" i="2" s="1"/>
  <c r="AZ480" i="2" s="1"/>
  <c r="DJ264" i="1"/>
  <c r="DM264" i="1" s="1"/>
  <c r="N480" i="2" s="1"/>
  <c r="H488" i="2"/>
  <c r="AX488" i="2" s="1"/>
  <c r="AZ488" i="2" s="1"/>
  <c r="DJ272" i="1"/>
  <c r="DM272" i="1" s="1"/>
  <c r="N488" i="2" s="1"/>
  <c r="H885" i="2"/>
  <c r="AX885" i="2" s="1"/>
  <c r="AZ885" i="2" s="1"/>
  <c r="DJ392" i="1"/>
  <c r="DM392" i="1" s="1"/>
  <c r="N885" i="2" s="1"/>
  <c r="H893" i="2"/>
  <c r="AX893" i="2" s="1"/>
  <c r="AZ893" i="2" s="1"/>
  <c r="DJ400" i="1"/>
  <c r="DM400" i="1" s="1"/>
  <c r="N893" i="2" s="1"/>
  <c r="H1420" i="2"/>
  <c r="AX1420" i="2" s="1"/>
  <c r="AZ1420" i="2" s="1"/>
  <c r="DJ584" i="1"/>
  <c r="DM584" i="1" s="1"/>
  <c r="N1420" i="2" s="1"/>
  <c r="H1436" i="2"/>
  <c r="AX1436" i="2" s="1"/>
  <c r="AZ1436" i="2" s="1"/>
  <c r="DJ600" i="1"/>
  <c r="DM600" i="1" s="1"/>
  <c r="N1436" i="2" s="1"/>
  <c r="H1692" i="2"/>
  <c r="AX1692" i="2" s="1"/>
  <c r="AZ1692" i="2" s="1"/>
  <c r="DJ721" i="1"/>
  <c r="DM721" i="1" s="1"/>
  <c r="N1692" i="2" s="1"/>
  <c r="H63" i="2"/>
  <c r="AX63" i="2" s="1"/>
  <c r="AZ63" i="2" s="1"/>
  <c r="DJ26" i="1"/>
  <c r="DM26" i="1" s="1"/>
  <c r="N63" i="2" s="1"/>
  <c r="H71" i="2"/>
  <c r="AX71" i="2" s="1"/>
  <c r="AZ71" i="2" s="1"/>
  <c r="DJ34" i="1"/>
  <c r="DM34" i="1" s="1"/>
  <c r="N71" i="2" s="1"/>
  <c r="H127" i="2"/>
  <c r="AX127" i="2" s="1"/>
  <c r="AZ127" i="2" s="1"/>
  <c r="DJ50" i="1"/>
  <c r="DM50" i="1" s="1"/>
  <c r="N127" i="2" s="1"/>
  <c r="H157" i="2"/>
  <c r="AX157" i="2" s="1"/>
  <c r="AZ157" i="2" s="1"/>
  <c r="DJ58" i="1"/>
  <c r="DM58" i="1" s="1"/>
  <c r="N157" i="2" s="1"/>
  <c r="H165" i="2"/>
  <c r="AX165" i="2" s="1"/>
  <c r="AZ165" i="2" s="1"/>
  <c r="DJ66" i="1"/>
  <c r="DM66" i="1" s="1"/>
  <c r="N165" i="2" s="1"/>
  <c r="H173" i="2"/>
  <c r="AX173" i="2" s="1"/>
  <c r="AZ173" i="2" s="1"/>
  <c r="DJ74" i="1"/>
  <c r="DM74" i="1" s="1"/>
  <c r="N173" i="2" s="1"/>
  <c r="H181" i="2"/>
  <c r="AX181" i="2" s="1"/>
  <c r="AZ181" i="2" s="1"/>
  <c r="DJ82" i="1"/>
  <c r="DM82" i="1" s="1"/>
  <c r="N181" i="2" s="1"/>
  <c r="H189" i="2"/>
  <c r="AX189" i="2" s="1"/>
  <c r="AZ189" i="2" s="1"/>
  <c r="DJ90" i="1"/>
  <c r="DM90" i="1" s="1"/>
  <c r="N189" i="2" s="1"/>
  <c r="H197" i="2"/>
  <c r="AX197" i="2" s="1"/>
  <c r="AZ197" i="2" s="1"/>
  <c r="DJ98" i="1"/>
  <c r="DM98" i="1" s="1"/>
  <c r="N197" i="2" s="1"/>
  <c r="H205" i="2"/>
  <c r="AX205" i="2" s="1"/>
  <c r="AZ205" i="2" s="1"/>
  <c r="DJ106" i="1"/>
  <c r="DM106" i="1" s="1"/>
  <c r="N205" i="2" s="1"/>
  <c r="H213" i="2"/>
  <c r="AX213" i="2" s="1"/>
  <c r="AZ213" i="2" s="1"/>
  <c r="DJ114" i="1"/>
  <c r="DM114" i="1" s="1"/>
  <c r="N213" i="2" s="1"/>
  <c r="H221" i="2"/>
  <c r="AX221" i="2" s="1"/>
  <c r="AZ221" i="2" s="1"/>
  <c r="DJ122" i="1"/>
  <c r="DM122" i="1" s="1"/>
  <c r="N221" i="2" s="1"/>
  <c r="H229" i="2"/>
  <c r="AX229" i="2" s="1"/>
  <c r="AZ229" i="2" s="1"/>
  <c r="DJ130" i="1"/>
  <c r="DM130" i="1" s="1"/>
  <c r="N229" i="2" s="1"/>
  <c r="H237" i="2"/>
  <c r="AX237" i="2" s="1"/>
  <c r="AZ237" i="2" s="1"/>
  <c r="DJ138" i="1"/>
  <c r="DM138" i="1" s="1"/>
  <c r="N237" i="2" s="1"/>
  <c r="H245" i="2"/>
  <c r="AX245" i="2" s="1"/>
  <c r="AZ245" i="2" s="1"/>
  <c r="DJ146" i="1"/>
  <c r="DM146" i="1" s="1"/>
  <c r="N245" i="2" s="1"/>
  <c r="H384" i="2"/>
  <c r="AX384" i="2" s="1"/>
  <c r="AZ384" i="2" s="1"/>
  <c r="DJ186" i="1"/>
  <c r="DM186" i="1" s="1"/>
  <c r="N384" i="2" s="1"/>
  <c r="H392" i="2"/>
  <c r="AX392" i="2" s="1"/>
  <c r="AZ392" i="2" s="1"/>
  <c r="DJ194" i="1"/>
  <c r="DM194" i="1" s="1"/>
  <c r="N392" i="2" s="1"/>
  <c r="H400" i="2"/>
  <c r="AX400" i="2" s="1"/>
  <c r="AZ400" i="2" s="1"/>
  <c r="DJ202" i="1"/>
  <c r="DM202" i="1" s="1"/>
  <c r="N400" i="2" s="1"/>
  <c r="H408" i="2"/>
  <c r="AX408" i="2" s="1"/>
  <c r="AZ408" i="2" s="1"/>
  <c r="DJ210" i="1"/>
  <c r="DM210" i="1" s="1"/>
  <c r="N408" i="2" s="1"/>
  <c r="H416" i="2"/>
  <c r="AX416" i="2" s="1"/>
  <c r="AZ416" i="2" s="1"/>
  <c r="DJ218" i="1"/>
  <c r="DM218" i="1" s="1"/>
  <c r="N416" i="2" s="1"/>
  <c r="H424" i="2"/>
  <c r="AX424" i="2" s="1"/>
  <c r="AZ424" i="2" s="1"/>
  <c r="DJ226" i="1"/>
  <c r="DM226" i="1" s="1"/>
  <c r="N424" i="2" s="1"/>
  <c r="H439" i="2"/>
  <c r="AX439" i="2" s="1"/>
  <c r="AZ439" i="2" s="1"/>
  <c r="DJ234" i="1"/>
  <c r="DM234" i="1" s="1"/>
  <c r="N439" i="2" s="1"/>
  <c r="H447" i="2"/>
  <c r="AX447" i="2" s="1"/>
  <c r="AZ447" i="2" s="1"/>
  <c r="DJ242" i="1"/>
  <c r="DM242" i="1" s="1"/>
  <c r="N447" i="2" s="1"/>
  <c r="H466" i="2"/>
  <c r="AX466" i="2" s="1"/>
  <c r="AZ466" i="2" s="1"/>
  <c r="DJ250" i="1"/>
  <c r="DM250" i="1" s="1"/>
  <c r="N466" i="2" s="1"/>
  <c r="H474" i="2"/>
  <c r="AX474" i="2" s="1"/>
  <c r="AZ474" i="2" s="1"/>
  <c r="DJ258" i="1"/>
  <c r="DM258" i="1" s="1"/>
  <c r="N474" i="2" s="1"/>
  <c r="H482" i="2"/>
  <c r="AX482" i="2" s="1"/>
  <c r="AZ482" i="2" s="1"/>
  <c r="DJ266" i="1"/>
  <c r="DM266" i="1" s="1"/>
  <c r="N482" i="2" s="1"/>
  <c r="H490" i="2"/>
  <c r="AX490" i="2" s="1"/>
  <c r="AZ490" i="2" s="1"/>
  <c r="DJ274" i="1"/>
  <c r="DM274" i="1" s="1"/>
  <c r="N490" i="2" s="1"/>
  <c r="H681" i="2"/>
  <c r="AX681" i="2" s="1"/>
  <c r="AZ681" i="2" s="1"/>
  <c r="DJ314" i="1"/>
  <c r="DM314" i="1" s="1"/>
  <c r="N681" i="2" s="1"/>
  <c r="H887" i="2"/>
  <c r="AX887" i="2" s="1"/>
  <c r="AZ887" i="2" s="1"/>
  <c r="DJ394" i="1"/>
  <c r="DM394" i="1" s="1"/>
  <c r="N887" i="2" s="1"/>
  <c r="H895" i="2"/>
  <c r="AX895" i="2" s="1"/>
  <c r="AZ895" i="2" s="1"/>
  <c r="DJ402" i="1"/>
  <c r="DM402" i="1" s="1"/>
  <c r="N895" i="2" s="1"/>
  <c r="H952" i="2"/>
  <c r="AX952" i="2" s="1"/>
  <c r="AZ952" i="2" s="1"/>
  <c r="DJ418" i="1"/>
  <c r="DM418" i="1" s="1"/>
  <c r="N952" i="2" s="1"/>
  <c r="H960" i="2"/>
  <c r="AX960" i="2" s="1"/>
  <c r="AZ960" i="2" s="1"/>
  <c r="DJ426" i="1"/>
  <c r="DM426" i="1" s="1"/>
  <c r="N960" i="2" s="1"/>
  <c r="H1110" i="2"/>
  <c r="AX1110" i="2" s="1"/>
  <c r="AZ1110" i="2" s="1"/>
  <c r="DJ466" i="1"/>
  <c r="DM466" i="1" s="1"/>
  <c r="N1110" i="2" s="1"/>
  <c r="H1332" i="2"/>
  <c r="AX1332" i="2" s="1"/>
  <c r="AZ1332" i="2" s="1"/>
  <c r="DJ546" i="1"/>
  <c r="DM546" i="1" s="1"/>
  <c r="N1332" i="2" s="1"/>
  <c r="H1340" i="2"/>
  <c r="AX1340" i="2" s="1"/>
  <c r="AZ1340" i="2" s="1"/>
  <c r="DJ554" i="1"/>
  <c r="DM554" i="1" s="1"/>
  <c r="N1340" i="2" s="1"/>
  <c r="H1414" i="2"/>
  <c r="AX1414" i="2" s="1"/>
  <c r="AZ1414" i="2" s="1"/>
  <c r="DJ578" i="1"/>
  <c r="DM578" i="1" s="1"/>
  <c r="N1414" i="2" s="1"/>
  <c r="H1422" i="2"/>
  <c r="AX1422" i="2" s="1"/>
  <c r="AZ1422" i="2" s="1"/>
  <c r="DJ586" i="1"/>
  <c r="DM586" i="1" s="1"/>
  <c r="N1422" i="2" s="1"/>
  <c r="H1430" i="2"/>
  <c r="AX1430" i="2" s="1"/>
  <c r="AZ1430" i="2" s="1"/>
  <c r="DJ594" i="1"/>
  <c r="DM594" i="1" s="1"/>
  <c r="N1430" i="2" s="1"/>
  <c r="H1438" i="2"/>
  <c r="AX1438" i="2" s="1"/>
  <c r="AZ1438" i="2" s="1"/>
  <c r="DJ602" i="1"/>
  <c r="DM602" i="1" s="1"/>
  <c r="N1438" i="2" s="1"/>
  <c r="H1446" i="2"/>
  <c r="AX1446" i="2" s="1"/>
  <c r="AZ1446" i="2" s="1"/>
  <c r="DJ610" i="1"/>
  <c r="DM610" i="1" s="1"/>
  <c r="N1446" i="2" s="1"/>
  <c r="H1686" i="2"/>
  <c r="AX1686" i="2" s="1"/>
  <c r="AZ1686" i="2" s="1"/>
  <c r="DJ715" i="1"/>
  <c r="DM715" i="1" s="1"/>
  <c r="N1686" i="2" s="1"/>
  <c r="H1694" i="2"/>
  <c r="AX1694" i="2" s="1"/>
  <c r="AZ1694" i="2" s="1"/>
  <c r="DJ723" i="1"/>
  <c r="DM723" i="1" s="1"/>
  <c r="N1694" i="2" s="1"/>
  <c r="DJ731" i="1"/>
  <c r="DM731" i="1" s="1"/>
  <c r="N1713" i="2" s="1"/>
  <c r="H159" i="2"/>
  <c r="AX159" i="2" s="1"/>
  <c r="AZ159" i="2" s="1"/>
  <c r="DJ60" i="1"/>
  <c r="DM60" i="1" s="1"/>
  <c r="N159" i="2" s="1"/>
  <c r="H468" i="2"/>
  <c r="AX468" i="2" s="1"/>
  <c r="AZ468" i="2" s="1"/>
  <c r="DJ252" i="1"/>
  <c r="DM252" i="1" s="1"/>
  <c r="N468" i="2" s="1"/>
  <c r="H889" i="2"/>
  <c r="AX889" i="2" s="1"/>
  <c r="AZ889" i="2" s="1"/>
  <c r="DJ396" i="1"/>
  <c r="DM396" i="1" s="1"/>
  <c r="N889" i="2" s="1"/>
  <c r="H1424" i="2"/>
  <c r="AX1424" i="2" s="1"/>
  <c r="AZ1424" i="2" s="1"/>
  <c r="DJ588" i="1"/>
  <c r="DM588" i="1" s="1"/>
  <c r="N1424" i="2" s="1"/>
  <c r="H1448" i="2"/>
  <c r="AX1448" i="2" s="1"/>
  <c r="AZ1448" i="2" s="1"/>
  <c r="DJ612" i="1"/>
  <c r="DM612" i="1" s="1"/>
  <c r="N1448" i="2" s="1"/>
  <c r="H160" i="2"/>
  <c r="AX160" i="2" s="1"/>
  <c r="AZ160" i="2" s="1"/>
  <c r="DJ61" i="1"/>
  <c r="DM61" i="1" s="1"/>
  <c r="N160" i="2" s="1"/>
  <c r="H192" i="2"/>
  <c r="AX192" i="2" s="1"/>
  <c r="AZ192" i="2" s="1"/>
  <c r="DJ93" i="1"/>
  <c r="DM93" i="1" s="1"/>
  <c r="N192" i="2" s="1"/>
  <c r="H224" i="2"/>
  <c r="AX224" i="2" s="1"/>
  <c r="AZ224" i="2" s="1"/>
  <c r="DJ125" i="1"/>
  <c r="DM125" i="1" s="1"/>
  <c r="N224" i="2" s="1"/>
  <c r="H240" i="2"/>
  <c r="AX240" i="2" s="1"/>
  <c r="AZ240" i="2" s="1"/>
  <c r="DJ141" i="1"/>
  <c r="DM141" i="1" s="1"/>
  <c r="N240" i="2" s="1"/>
  <c r="H248" i="2"/>
  <c r="AX248" i="2" s="1"/>
  <c r="AZ248" i="2" s="1"/>
  <c r="DJ149" i="1"/>
  <c r="DM149" i="1" s="1"/>
  <c r="N248" i="2" s="1"/>
  <c r="H193" i="2"/>
  <c r="AX193" i="2" s="1"/>
  <c r="AZ193" i="2" s="1"/>
  <c r="DJ94" i="1"/>
  <c r="DM94" i="1" s="1"/>
  <c r="N193" i="2" s="1"/>
  <c r="H404" i="2"/>
  <c r="AX404" i="2" s="1"/>
  <c r="AZ404" i="2" s="1"/>
  <c r="DJ206" i="1"/>
  <c r="DM206" i="1" s="1"/>
  <c r="N404" i="2" s="1"/>
  <c r="H462" i="2"/>
  <c r="AX462" i="2" s="1"/>
  <c r="AZ462" i="2" s="1"/>
  <c r="DJ246" i="1"/>
  <c r="DM246" i="1" s="1"/>
  <c r="N462" i="2" s="1"/>
  <c r="H685" i="2"/>
  <c r="AX685" i="2" s="1"/>
  <c r="AZ685" i="2" s="1"/>
  <c r="DJ318" i="1"/>
  <c r="DM318" i="1" s="1"/>
  <c r="N685" i="2" s="1"/>
  <c r="H125" i="2"/>
  <c r="AX125" i="2" s="1"/>
  <c r="AZ125" i="2" s="1"/>
  <c r="DJ48" i="1"/>
  <c r="DM48" i="1" s="1"/>
  <c r="N125" i="2" s="1"/>
  <c r="H163" i="2"/>
  <c r="AX163" i="2" s="1"/>
  <c r="AZ163" i="2" s="1"/>
  <c r="DJ64" i="1"/>
  <c r="DM64" i="1" s="1"/>
  <c r="N163" i="2" s="1"/>
  <c r="H179" i="2"/>
  <c r="AX179" i="2" s="1"/>
  <c r="AZ179" i="2" s="1"/>
  <c r="DJ80" i="1"/>
  <c r="DM80" i="1" s="1"/>
  <c r="N179" i="2" s="1"/>
  <c r="H203" i="2"/>
  <c r="AX203" i="2" s="1"/>
  <c r="AZ203" i="2" s="1"/>
  <c r="DJ104" i="1"/>
  <c r="DM104" i="1" s="1"/>
  <c r="N203" i="2" s="1"/>
  <c r="H219" i="2"/>
  <c r="AX219" i="2" s="1"/>
  <c r="AZ219" i="2" s="1"/>
  <c r="DJ120" i="1"/>
  <c r="DM120" i="1" s="1"/>
  <c r="N219" i="2" s="1"/>
  <c r="H243" i="2"/>
  <c r="AX243" i="2" s="1"/>
  <c r="AZ243" i="2" s="1"/>
  <c r="DJ144" i="1"/>
  <c r="DM144" i="1" s="1"/>
  <c r="N243" i="2" s="1"/>
  <c r="H398" i="2"/>
  <c r="AX398" i="2" s="1"/>
  <c r="AZ398" i="2" s="1"/>
  <c r="DJ200" i="1"/>
  <c r="DM200" i="1" s="1"/>
  <c r="N398" i="2" s="1"/>
  <c r="H437" i="2"/>
  <c r="AX437" i="2" s="1"/>
  <c r="AZ437" i="2" s="1"/>
  <c r="DJ232" i="1"/>
  <c r="DM232" i="1" s="1"/>
  <c r="N437" i="2" s="1"/>
  <c r="H472" i="2"/>
  <c r="AX472" i="2" s="1"/>
  <c r="AZ472" i="2" s="1"/>
  <c r="DJ256" i="1"/>
  <c r="DM256" i="1" s="1"/>
  <c r="N472" i="2" s="1"/>
  <c r="H958" i="2"/>
  <c r="AX958" i="2" s="1"/>
  <c r="AZ958" i="2" s="1"/>
  <c r="DJ424" i="1"/>
  <c r="DM424" i="1" s="1"/>
  <c r="N958" i="2" s="1"/>
  <c r="H64" i="2"/>
  <c r="AX64" i="2" s="1"/>
  <c r="AZ64" i="2" s="1"/>
  <c r="DJ27" i="1"/>
  <c r="DM27" i="1" s="1"/>
  <c r="N64" i="2" s="1"/>
  <c r="H120" i="2"/>
  <c r="AX120" i="2" s="1"/>
  <c r="AZ120" i="2" s="1"/>
  <c r="DJ43" i="1"/>
  <c r="DM43" i="1" s="1"/>
  <c r="N120" i="2" s="1"/>
  <c r="H158" i="2"/>
  <c r="AX158" i="2" s="1"/>
  <c r="AZ158" i="2" s="1"/>
  <c r="DJ59" i="1"/>
  <c r="DM59" i="1" s="1"/>
  <c r="N158" i="2" s="1"/>
  <c r="H166" i="2"/>
  <c r="AX166" i="2" s="1"/>
  <c r="AZ166" i="2" s="1"/>
  <c r="DJ67" i="1"/>
  <c r="DM67" i="1" s="1"/>
  <c r="N166" i="2" s="1"/>
  <c r="H174" i="2"/>
  <c r="AX174" i="2" s="1"/>
  <c r="AZ174" i="2" s="1"/>
  <c r="DJ75" i="1"/>
  <c r="DM75" i="1" s="1"/>
  <c r="N174" i="2" s="1"/>
  <c r="H182" i="2"/>
  <c r="AX182" i="2" s="1"/>
  <c r="AZ182" i="2" s="1"/>
  <c r="DJ83" i="1"/>
  <c r="DM83" i="1" s="1"/>
  <c r="N182" i="2" s="1"/>
  <c r="H198" i="2"/>
  <c r="AX198" i="2" s="1"/>
  <c r="AZ198" i="2" s="1"/>
  <c r="DJ99" i="1"/>
  <c r="DM99" i="1" s="1"/>
  <c r="N198" i="2" s="1"/>
  <c r="H206" i="2"/>
  <c r="AX206" i="2" s="1"/>
  <c r="AZ206" i="2" s="1"/>
  <c r="DJ107" i="1"/>
  <c r="DM107" i="1" s="1"/>
  <c r="N206" i="2" s="1"/>
  <c r="H214" i="2"/>
  <c r="AX214" i="2" s="1"/>
  <c r="AZ214" i="2" s="1"/>
  <c r="DJ115" i="1"/>
  <c r="DM115" i="1" s="1"/>
  <c r="N214" i="2" s="1"/>
  <c r="H222" i="2"/>
  <c r="AX222" i="2" s="1"/>
  <c r="AZ222" i="2" s="1"/>
  <c r="DJ123" i="1"/>
  <c r="DM123" i="1" s="1"/>
  <c r="N222" i="2" s="1"/>
  <c r="H230" i="2"/>
  <c r="AX230" i="2" s="1"/>
  <c r="AZ230" i="2" s="1"/>
  <c r="DJ131" i="1"/>
  <c r="DM131" i="1" s="1"/>
  <c r="N230" i="2" s="1"/>
  <c r="H238" i="2"/>
  <c r="AX238" i="2" s="1"/>
  <c r="AZ238" i="2" s="1"/>
  <c r="DJ139" i="1"/>
  <c r="DM139" i="1" s="1"/>
  <c r="N238" i="2" s="1"/>
  <c r="H246" i="2"/>
  <c r="AX246" i="2" s="1"/>
  <c r="AZ246" i="2" s="1"/>
  <c r="DJ147" i="1"/>
  <c r="DM147" i="1" s="1"/>
  <c r="N246" i="2" s="1"/>
  <c r="H385" i="2"/>
  <c r="AX385" i="2" s="1"/>
  <c r="AZ385" i="2" s="1"/>
  <c r="DJ187" i="1"/>
  <c r="DM187" i="1" s="1"/>
  <c r="N385" i="2" s="1"/>
  <c r="H393" i="2"/>
  <c r="AX393" i="2" s="1"/>
  <c r="AZ393" i="2" s="1"/>
  <c r="DJ195" i="1"/>
  <c r="DM195" i="1" s="1"/>
  <c r="N393" i="2" s="1"/>
  <c r="H401" i="2"/>
  <c r="AX401" i="2" s="1"/>
  <c r="AZ401" i="2" s="1"/>
  <c r="DJ203" i="1"/>
  <c r="DM203" i="1" s="1"/>
  <c r="N401" i="2" s="1"/>
  <c r="H409" i="2"/>
  <c r="AX409" i="2" s="1"/>
  <c r="AZ409" i="2" s="1"/>
  <c r="DJ211" i="1"/>
  <c r="DM211" i="1" s="1"/>
  <c r="N409" i="2" s="1"/>
  <c r="H417" i="2"/>
  <c r="AX417" i="2" s="1"/>
  <c r="AZ417" i="2" s="1"/>
  <c r="DJ219" i="1"/>
  <c r="DM219" i="1" s="1"/>
  <c r="N417" i="2" s="1"/>
  <c r="H425" i="2"/>
  <c r="AX425" i="2" s="1"/>
  <c r="AZ425" i="2" s="1"/>
  <c r="DJ227" i="1"/>
  <c r="DM227" i="1" s="1"/>
  <c r="N425" i="2" s="1"/>
  <c r="H440" i="2"/>
  <c r="AX440" i="2" s="1"/>
  <c r="AZ440" i="2" s="1"/>
  <c r="DJ235" i="1"/>
  <c r="DM235" i="1" s="1"/>
  <c r="N440" i="2" s="1"/>
  <c r="H467" i="2"/>
  <c r="AX467" i="2" s="1"/>
  <c r="AZ467" i="2" s="1"/>
  <c r="DJ251" i="1"/>
  <c r="DM251" i="1" s="1"/>
  <c r="N467" i="2" s="1"/>
  <c r="H475" i="2"/>
  <c r="AX475" i="2" s="1"/>
  <c r="AZ475" i="2" s="1"/>
  <c r="DJ259" i="1"/>
  <c r="DM259" i="1" s="1"/>
  <c r="N475" i="2" s="1"/>
  <c r="H483" i="2"/>
  <c r="AX483" i="2" s="1"/>
  <c r="AZ483" i="2" s="1"/>
  <c r="DJ267" i="1"/>
  <c r="DM267" i="1" s="1"/>
  <c r="N483" i="2" s="1"/>
  <c r="H491" i="2"/>
  <c r="AX491" i="2" s="1"/>
  <c r="AZ491" i="2" s="1"/>
  <c r="DJ275" i="1"/>
  <c r="DM275" i="1" s="1"/>
  <c r="N491" i="2" s="1"/>
  <c r="H682" i="2"/>
  <c r="AX682" i="2" s="1"/>
  <c r="AZ682" i="2" s="1"/>
  <c r="DJ315" i="1"/>
  <c r="DM315" i="1" s="1"/>
  <c r="N682" i="2" s="1"/>
  <c r="H888" i="2"/>
  <c r="AX888" i="2" s="1"/>
  <c r="AZ888" i="2" s="1"/>
  <c r="DJ395" i="1"/>
  <c r="DM395" i="1" s="1"/>
  <c r="N888" i="2" s="1"/>
  <c r="H896" i="2"/>
  <c r="AX896" i="2" s="1"/>
  <c r="AZ896" i="2" s="1"/>
  <c r="DJ403" i="1"/>
  <c r="DM403" i="1" s="1"/>
  <c r="N896" i="2" s="1"/>
  <c r="H961" i="2"/>
  <c r="AX961" i="2" s="1"/>
  <c r="AZ961" i="2" s="1"/>
  <c r="DJ427" i="1"/>
  <c r="DM427" i="1" s="1"/>
  <c r="N961" i="2" s="1"/>
  <c r="H1333" i="2"/>
  <c r="AX1333" i="2" s="1"/>
  <c r="AZ1333" i="2" s="1"/>
  <c r="DJ547" i="1"/>
  <c r="DM547" i="1" s="1"/>
  <c r="N1333" i="2" s="1"/>
  <c r="H1341" i="2"/>
  <c r="AX1341" i="2" s="1"/>
  <c r="AZ1341" i="2" s="1"/>
  <c r="DJ555" i="1"/>
  <c r="DM555" i="1" s="1"/>
  <c r="N1341" i="2" s="1"/>
  <c r="H1415" i="2"/>
  <c r="AX1415" i="2" s="1"/>
  <c r="AZ1415" i="2" s="1"/>
  <c r="DJ579" i="1"/>
  <c r="DM579" i="1" s="1"/>
  <c r="N1415" i="2" s="1"/>
  <c r="H1423" i="2"/>
  <c r="AX1423" i="2" s="1"/>
  <c r="AZ1423" i="2" s="1"/>
  <c r="DJ587" i="1"/>
  <c r="DM587" i="1" s="1"/>
  <c r="N1423" i="2" s="1"/>
  <c r="H1431" i="2"/>
  <c r="AX1431" i="2" s="1"/>
  <c r="AZ1431" i="2" s="1"/>
  <c r="DJ595" i="1"/>
  <c r="DM595" i="1" s="1"/>
  <c r="N1431" i="2" s="1"/>
  <c r="H1439" i="2"/>
  <c r="AX1439" i="2" s="1"/>
  <c r="AZ1439" i="2" s="1"/>
  <c r="DJ603" i="1"/>
  <c r="DM603" i="1" s="1"/>
  <c r="N1439" i="2" s="1"/>
  <c r="H1447" i="2"/>
  <c r="AX1447" i="2" s="1"/>
  <c r="AZ1447" i="2" s="1"/>
  <c r="DJ611" i="1"/>
  <c r="DM611" i="1" s="1"/>
  <c r="N1447" i="2" s="1"/>
  <c r="H1687" i="2"/>
  <c r="AX1687" i="2" s="1"/>
  <c r="AZ1687" i="2" s="1"/>
  <c r="DJ716" i="1"/>
  <c r="DM716" i="1" s="1"/>
  <c r="N1687" i="2" s="1"/>
  <c r="H1695" i="2"/>
  <c r="AX1695" i="2" s="1"/>
  <c r="AZ1695" i="2" s="1"/>
  <c r="DJ724" i="1"/>
  <c r="DM724" i="1" s="1"/>
  <c r="N1695" i="2" s="1"/>
  <c r="DJ732" i="1"/>
  <c r="DM732" i="1" s="1"/>
  <c r="N1714" i="2" s="1"/>
  <c r="F287" i="1"/>
  <c r="E287" i="1"/>
  <c r="D287" i="1"/>
  <c r="C287" i="1"/>
  <c r="H1034" i="2"/>
  <c r="AX1034" i="2" s="1"/>
  <c r="AZ1034" i="2" s="1"/>
  <c r="E442" i="1"/>
  <c r="D442" i="1"/>
  <c r="C442" i="1"/>
  <c r="F442" i="1"/>
  <c r="F295" i="1"/>
  <c r="E295" i="1"/>
  <c r="D295" i="1"/>
  <c r="C295" i="1"/>
  <c r="D326" i="1"/>
  <c r="F326" i="1"/>
  <c r="E326" i="1"/>
  <c r="C326" i="1"/>
  <c r="H973" i="2"/>
  <c r="AX973" i="2" s="1"/>
  <c r="AZ973" i="2" s="1"/>
  <c r="E432" i="1"/>
  <c r="D432" i="1"/>
  <c r="C432" i="1"/>
  <c r="F432" i="1"/>
  <c r="H1217" i="2"/>
  <c r="AX1217" i="2" s="1"/>
  <c r="AZ1217" i="2" s="1"/>
  <c r="F514" i="1"/>
  <c r="E514" i="1"/>
  <c r="C514" i="1"/>
  <c r="D514" i="1"/>
  <c r="H1458" i="2"/>
  <c r="AX1458" i="2" s="1"/>
  <c r="AZ1458" i="2" s="1"/>
  <c r="C615" i="1"/>
  <c r="E615" i="1"/>
  <c r="D615" i="1"/>
  <c r="F615" i="1"/>
  <c r="F282" i="1"/>
  <c r="D282" i="1"/>
  <c r="C282" i="1"/>
  <c r="E282" i="1"/>
  <c r="F350" i="1"/>
  <c r="E350" i="1"/>
  <c r="D350" i="1"/>
  <c r="C350" i="1"/>
  <c r="H1002" i="2"/>
  <c r="AX1002" i="2" s="1"/>
  <c r="AZ1002" i="2" s="1"/>
  <c r="C437" i="1"/>
  <c r="D437" i="1"/>
  <c r="F437" i="1"/>
  <c r="E437" i="1"/>
  <c r="H1243" i="2"/>
  <c r="AX1243" i="2" s="1"/>
  <c r="AZ1243" i="2" s="1"/>
  <c r="C520" i="1"/>
  <c r="F520" i="1"/>
  <c r="D520" i="1"/>
  <c r="E520" i="1"/>
  <c r="H1487" i="2"/>
  <c r="AX1487" i="2" s="1"/>
  <c r="AZ1487" i="2" s="1"/>
  <c r="D626" i="1"/>
  <c r="C626" i="1"/>
  <c r="F626" i="1"/>
  <c r="E626" i="1"/>
  <c r="F361" i="1"/>
  <c r="D361" i="1"/>
  <c r="C361" i="1"/>
  <c r="E361" i="1"/>
  <c r="F378" i="1"/>
  <c r="E378" i="1"/>
  <c r="C378" i="1"/>
  <c r="D378" i="1"/>
  <c r="H1071" i="2"/>
  <c r="AX1071" i="2" s="1"/>
  <c r="AZ1071" i="2" s="1"/>
  <c r="E445" i="1"/>
  <c r="D445" i="1"/>
  <c r="C445" i="1"/>
  <c r="F445" i="1"/>
  <c r="H1299" i="2"/>
  <c r="AX1299" i="2" s="1"/>
  <c r="AZ1299" i="2" s="1"/>
  <c r="C541" i="1"/>
  <c r="E541" i="1"/>
  <c r="F541" i="1"/>
  <c r="D541" i="1"/>
  <c r="H1599" i="2"/>
  <c r="AX1599" i="2" s="1"/>
  <c r="AZ1599" i="2" s="1"/>
  <c r="C695" i="1"/>
  <c r="E695" i="1"/>
  <c r="F695" i="1"/>
  <c r="D695" i="1"/>
  <c r="C300" i="1"/>
  <c r="D300" i="1"/>
  <c r="F300" i="1"/>
  <c r="E300" i="1"/>
  <c r="E382" i="1"/>
  <c r="D382" i="1"/>
  <c r="C382" i="1"/>
  <c r="F382" i="1"/>
  <c r="H1104" i="2"/>
  <c r="AX1104" i="2" s="1"/>
  <c r="AZ1104" i="2" s="1"/>
  <c r="F460" i="1"/>
  <c r="E460" i="1"/>
  <c r="C460" i="1"/>
  <c r="D460" i="1"/>
  <c r="H1331" i="2"/>
  <c r="AX1331" i="2" s="1"/>
  <c r="AZ1331" i="2" s="1"/>
  <c r="F545" i="1"/>
  <c r="D545" i="1"/>
  <c r="C545" i="1"/>
  <c r="E545" i="1"/>
  <c r="H1631" i="2"/>
  <c r="AX1631" i="2" s="1"/>
  <c r="AZ1631" i="2" s="1"/>
  <c r="E703" i="1"/>
  <c r="C703" i="1"/>
  <c r="F703" i="1"/>
  <c r="D703" i="1"/>
  <c r="F304" i="1"/>
  <c r="E304" i="1"/>
  <c r="D304" i="1"/>
  <c r="C304" i="1"/>
  <c r="F391" i="1"/>
  <c r="E391" i="1"/>
  <c r="D391" i="1"/>
  <c r="C391" i="1"/>
  <c r="H1129" i="2"/>
  <c r="AX1129" i="2" s="1"/>
  <c r="AZ1129" i="2" s="1"/>
  <c r="F467" i="1"/>
  <c r="E467" i="1"/>
  <c r="D467" i="1"/>
  <c r="C467" i="1"/>
  <c r="H1358" i="2"/>
  <c r="AX1358" i="2" s="1"/>
  <c r="AZ1358" i="2" s="1"/>
  <c r="D561" i="1"/>
  <c r="E561" i="1"/>
  <c r="F561" i="1"/>
  <c r="C561" i="1"/>
  <c r="H1657" i="2"/>
  <c r="AX1657" i="2" s="1"/>
  <c r="AZ1657" i="2" s="1"/>
  <c r="E706" i="1"/>
  <c r="D706" i="1"/>
  <c r="F706" i="1"/>
  <c r="C706" i="1"/>
  <c r="H1533" i="2"/>
  <c r="AX1533" i="2" s="1"/>
  <c r="AZ1533" i="2" s="1"/>
  <c r="E665" i="1"/>
  <c r="F665" i="1"/>
  <c r="C665" i="1"/>
  <c r="D665" i="1"/>
  <c r="D308" i="1"/>
  <c r="C308" i="1"/>
  <c r="F308" i="1"/>
  <c r="E308" i="1"/>
  <c r="F405" i="1"/>
  <c r="D405" i="1"/>
  <c r="C405" i="1"/>
  <c r="E405" i="1"/>
  <c r="H1161" i="2"/>
  <c r="AX1161" i="2" s="1"/>
  <c r="AZ1161" i="2" s="1"/>
  <c r="D480" i="1"/>
  <c r="C480" i="1"/>
  <c r="F480" i="1"/>
  <c r="E480" i="1"/>
  <c r="H1386" i="2"/>
  <c r="AX1386" i="2" s="1"/>
  <c r="AZ1386" i="2" s="1"/>
  <c r="F569" i="1"/>
  <c r="E569" i="1"/>
  <c r="D569" i="1"/>
  <c r="C569" i="1"/>
  <c r="H1683" i="2"/>
  <c r="AX1683" i="2" s="1"/>
  <c r="AZ1683" i="2" s="1"/>
  <c r="D712" i="1"/>
  <c r="F712" i="1"/>
  <c r="E712" i="1"/>
  <c r="C712" i="1"/>
  <c r="H1273" i="2"/>
  <c r="AX1273" i="2" s="1"/>
  <c r="AZ1273" i="2" s="1"/>
  <c r="C529" i="1"/>
  <c r="E529" i="1"/>
  <c r="D529" i="1"/>
  <c r="F529" i="1"/>
  <c r="D321" i="1"/>
  <c r="C321" i="1"/>
  <c r="F321" i="1"/>
  <c r="E321" i="1"/>
  <c r="F409" i="1"/>
  <c r="E409" i="1"/>
  <c r="D409" i="1"/>
  <c r="C409" i="1"/>
  <c r="H1189" i="2"/>
  <c r="AX1189" i="2" s="1"/>
  <c r="AZ1189" i="2" s="1"/>
  <c r="F501" i="1"/>
  <c r="D501" i="1"/>
  <c r="C501" i="1"/>
  <c r="E501" i="1"/>
  <c r="H1410" i="2"/>
  <c r="AX1410" i="2" s="1"/>
  <c r="AZ1410" i="2" s="1"/>
  <c r="C574" i="1"/>
  <c r="D574" i="1"/>
  <c r="F574" i="1"/>
  <c r="E574" i="1"/>
  <c r="C729" i="1"/>
  <c r="F729" i="1"/>
  <c r="E729" i="1"/>
  <c r="D729" i="1"/>
  <c r="F28" i="1"/>
  <c r="D28" i="1"/>
  <c r="C28" i="1"/>
  <c r="E28" i="1"/>
  <c r="C156" i="1"/>
  <c r="E156" i="1"/>
  <c r="F156" i="1"/>
  <c r="D156" i="1"/>
  <c r="F196" i="1"/>
  <c r="E196" i="1"/>
  <c r="C196" i="1"/>
  <c r="D196" i="1"/>
  <c r="C236" i="1"/>
  <c r="D236" i="1"/>
  <c r="E236" i="1"/>
  <c r="F236" i="1"/>
  <c r="F268" i="1"/>
  <c r="D268" i="1"/>
  <c r="C268" i="1"/>
  <c r="E268" i="1"/>
  <c r="C165" i="1"/>
  <c r="F165" i="1"/>
  <c r="D165" i="1"/>
  <c r="E165" i="1"/>
  <c r="C197" i="1"/>
  <c r="D197" i="1"/>
  <c r="E197" i="1"/>
  <c r="F197" i="1"/>
  <c r="C237" i="1"/>
  <c r="D237" i="1"/>
  <c r="E237" i="1"/>
  <c r="F237" i="1"/>
  <c r="C269" i="1"/>
  <c r="E269" i="1"/>
  <c r="F269" i="1"/>
  <c r="D269" i="1"/>
  <c r="H59" i="2"/>
  <c r="AX59" i="2" s="1"/>
  <c r="AZ59" i="2" s="1"/>
  <c r="F22" i="1"/>
  <c r="E22" i="1"/>
  <c r="D22" i="1"/>
  <c r="C22" i="1"/>
  <c r="C158" i="1"/>
  <c r="D158" i="1"/>
  <c r="E158" i="1"/>
  <c r="F158" i="1"/>
  <c r="C190" i="1"/>
  <c r="D190" i="1"/>
  <c r="E190" i="1"/>
  <c r="F190" i="1"/>
  <c r="F214" i="1"/>
  <c r="C214" i="1"/>
  <c r="D214" i="1"/>
  <c r="E214" i="1"/>
  <c r="C246" i="1"/>
  <c r="D246" i="1"/>
  <c r="E246" i="1"/>
  <c r="F246" i="1"/>
  <c r="D47" i="1"/>
  <c r="E47" i="1"/>
  <c r="C47" i="1"/>
  <c r="F47" i="1"/>
  <c r="C183" i="1"/>
  <c r="D183" i="1"/>
  <c r="E183" i="1"/>
  <c r="F183" i="1"/>
  <c r="C215" i="1"/>
  <c r="D215" i="1"/>
  <c r="E215" i="1"/>
  <c r="F215" i="1"/>
  <c r="C255" i="1"/>
  <c r="D255" i="1"/>
  <c r="E255" i="1"/>
  <c r="F255" i="1"/>
  <c r="C24" i="1"/>
  <c r="F24" i="1"/>
  <c r="E24" i="1"/>
  <c r="D24" i="1"/>
  <c r="F32" i="1"/>
  <c r="C32" i="1"/>
  <c r="D32" i="1"/>
  <c r="E32" i="1"/>
  <c r="F40" i="1"/>
  <c r="C40" i="1"/>
  <c r="D40" i="1"/>
  <c r="E40" i="1"/>
  <c r="C48" i="1"/>
  <c r="E48" i="1"/>
  <c r="F48" i="1"/>
  <c r="D48" i="1"/>
  <c r="C152" i="1"/>
  <c r="E152" i="1"/>
  <c r="F152" i="1"/>
  <c r="D152" i="1"/>
  <c r="F160" i="1"/>
  <c r="E160" i="1"/>
  <c r="C160" i="1"/>
  <c r="D160" i="1"/>
  <c r="D168" i="1"/>
  <c r="C168" i="1"/>
  <c r="E168" i="1"/>
  <c r="F168" i="1"/>
  <c r="C176" i="1"/>
  <c r="F176" i="1"/>
  <c r="D176" i="1"/>
  <c r="E176" i="1"/>
  <c r="E184" i="1"/>
  <c r="D184" i="1"/>
  <c r="F184" i="1"/>
  <c r="C184" i="1"/>
  <c r="D192" i="1"/>
  <c r="E192" i="1"/>
  <c r="F192" i="1"/>
  <c r="C192" i="1"/>
  <c r="E200" i="1"/>
  <c r="F200" i="1"/>
  <c r="C200" i="1"/>
  <c r="D200" i="1"/>
  <c r="D208" i="1"/>
  <c r="E208" i="1"/>
  <c r="F208" i="1"/>
  <c r="C208" i="1"/>
  <c r="C216" i="1"/>
  <c r="F216" i="1"/>
  <c r="D216" i="1"/>
  <c r="E216" i="1"/>
  <c r="D224" i="1"/>
  <c r="E224" i="1"/>
  <c r="F224" i="1"/>
  <c r="C224" i="1"/>
  <c r="C232" i="1"/>
  <c r="D232" i="1"/>
  <c r="E232" i="1"/>
  <c r="F232" i="1"/>
  <c r="D240" i="1"/>
  <c r="E240" i="1"/>
  <c r="F240" i="1"/>
  <c r="C240" i="1"/>
  <c r="E248" i="1"/>
  <c r="F248" i="1"/>
  <c r="C248" i="1"/>
  <c r="D248" i="1"/>
  <c r="E256" i="1"/>
  <c r="F256" i="1"/>
  <c r="D256" i="1"/>
  <c r="C256" i="1"/>
  <c r="E264" i="1"/>
  <c r="F264" i="1"/>
  <c r="C264" i="1"/>
  <c r="D264" i="1"/>
  <c r="C272" i="1"/>
  <c r="D272" i="1"/>
  <c r="F272" i="1"/>
  <c r="E272" i="1"/>
  <c r="F280" i="1"/>
  <c r="E280" i="1"/>
  <c r="D280" i="1"/>
  <c r="C280" i="1"/>
  <c r="C44" i="1"/>
  <c r="D44" i="1"/>
  <c r="E44" i="1"/>
  <c r="F44" i="1"/>
  <c r="C180" i="1"/>
  <c r="F180" i="1"/>
  <c r="E180" i="1"/>
  <c r="D180" i="1"/>
  <c r="F212" i="1"/>
  <c r="C212" i="1"/>
  <c r="D212" i="1"/>
  <c r="E212" i="1"/>
  <c r="C220" i="1"/>
  <c r="D220" i="1"/>
  <c r="F220" i="1"/>
  <c r="E220" i="1"/>
  <c r="C252" i="1"/>
  <c r="E252" i="1"/>
  <c r="F252" i="1"/>
  <c r="D252" i="1"/>
  <c r="C260" i="1"/>
  <c r="F260" i="1"/>
  <c r="D260" i="1"/>
  <c r="E260" i="1"/>
  <c r="C29" i="1"/>
  <c r="D29" i="1"/>
  <c r="F29" i="1"/>
  <c r="E29" i="1"/>
  <c r="C157" i="1"/>
  <c r="D157" i="1"/>
  <c r="E157" i="1"/>
  <c r="F157" i="1"/>
  <c r="C181" i="1"/>
  <c r="D181" i="1"/>
  <c r="E181" i="1"/>
  <c r="F181" i="1"/>
  <c r="C205" i="1"/>
  <c r="F205" i="1"/>
  <c r="D205" i="1"/>
  <c r="E205" i="1"/>
  <c r="C229" i="1"/>
  <c r="D229" i="1"/>
  <c r="E229" i="1"/>
  <c r="F229" i="1"/>
  <c r="C253" i="1"/>
  <c r="D253" i="1"/>
  <c r="E253" i="1"/>
  <c r="F253" i="1"/>
  <c r="C277" i="1"/>
  <c r="D277" i="1"/>
  <c r="E277" i="1"/>
  <c r="F277" i="1"/>
  <c r="C46" i="1"/>
  <c r="D46" i="1"/>
  <c r="E46" i="1"/>
  <c r="F46" i="1"/>
  <c r="E174" i="1"/>
  <c r="C174" i="1"/>
  <c r="D174" i="1"/>
  <c r="F174" i="1"/>
  <c r="F198" i="1"/>
  <c r="E198" i="1"/>
  <c r="C198" i="1"/>
  <c r="D198" i="1"/>
  <c r="C230" i="1"/>
  <c r="E230" i="1"/>
  <c r="D230" i="1"/>
  <c r="F230" i="1"/>
  <c r="C254" i="1"/>
  <c r="D254" i="1"/>
  <c r="E254" i="1"/>
  <c r="F254" i="1"/>
  <c r="E278" i="1"/>
  <c r="F278" i="1"/>
  <c r="D278" i="1"/>
  <c r="C278" i="1"/>
  <c r="C23" i="1"/>
  <c r="D23" i="1"/>
  <c r="E23" i="1"/>
  <c r="F23" i="1"/>
  <c r="F151" i="1"/>
  <c r="E151" i="1"/>
  <c r="D151" i="1"/>
  <c r="C151" i="1"/>
  <c r="C175" i="1"/>
  <c r="F175" i="1"/>
  <c r="D175" i="1"/>
  <c r="E175" i="1"/>
  <c r="C207" i="1"/>
  <c r="F207" i="1"/>
  <c r="D207" i="1"/>
  <c r="E207" i="1"/>
  <c r="C223" i="1"/>
  <c r="D223" i="1"/>
  <c r="E223" i="1"/>
  <c r="F223" i="1"/>
  <c r="C247" i="1"/>
  <c r="D247" i="1"/>
  <c r="E247" i="1"/>
  <c r="F247" i="1"/>
  <c r="C271" i="1"/>
  <c r="F271" i="1"/>
  <c r="D271" i="1"/>
  <c r="E271" i="1"/>
  <c r="C25" i="1"/>
  <c r="E25" i="1"/>
  <c r="F25" i="1"/>
  <c r="D25" i="1"/>
  <c r="C33" i="1"/>
  <c r="E33" i="1"/>
  <c r="F33" i="1"/>
  <c r="D33" i="1"/>
  <c r="E41" i="1"/>
  <c r="F41" i="1"/>
  <c r="D41" i="1"/>
  <c r="C41" i="1"/>
  <c r="C49" i="1"/>
  <c r="D49" i="1"/>
  <c r="E49" i="1"/>
  <c r="F49" i="1"/>
  <c r="E153" i="1"/>
  <c r="F153" i="1"/>
  <c r="C153" i="1"/>
  <c r="D153" i="1"/>
  <c r="C161" i="1"/>
  <c r="D161" i="1"/>
  <c r="F161" i="1"/>
  <c r="E161" i="1"/>
  <c r="C169" i="1"/>
  <c r="D169" i="1"/>
  <c r="E169" i="1"/>
  <c r="F169" i="1"/>
  <c r="C177" i="1"/>
  <c r="D177" i="1"/>
  <c r="E177" i="1"/>
  <c r="F177" i="1"/>
  <c r="C185" i="1"/>
  <c r="E185" i="1"/>
  <c r="F185" i="1"/>
  <c r="D185" i="1"/>
  <c r="C193" i="1"/>
  <c r="E193" i="1"/>
  <c r="F193" i="1"/>
  <c r="D193" i="1"/>
  <c r="C201" i="1"/>
  <c r="E201" i="1"/>
  <c r="F201" i="1"/>
  <c r="D201" i="1"/>
  <c r="C209" i="1"/>
  <c r="D209" i="1"/>
  <c r="E209" i="1"/>
  <c r="F209" i="1"/>
  <c r="C217" i="1"/>
  <c r="E217" i="1"/>
  <c r="F217" i="1"/>
  <c r="D217" i="1"/>
  <c r="C225" i="1"/>
  <c r="D225" i="1"/>
  <c r="E225" i="1"/>
  <c r="F225" i="1"/>
  <c r="C233" i="1"/>
  <c r="E233" i="1"/>
  <c r="F233" i="1"/>
  <c r="D233" i="1"/>
  <c r="C241" i="1"/>
  <c r="F241" i="1"/>
  <c r="E241" i="1"/>
  <c r="D241" i="1"/>
  <c r="C249" i="1"/>
  <c r="D249" i="1"/>
  <c r="E249" i="1"/>
  <c r="F249" i="1"/>
  <c r="C257" i="1"/>
  <c r="D257" i="1"/>
  <c r="E257" i="1"/>
  <c r="F257" i="1"/>
  <c r="C265" i="1"/>
  <c r="D265" i="1"/>
  <c r="E265" i="1"/>
  <c r="F265" i="1"/>
  <c r="C273" i="1"/>
  <c r="D273" i="1"/>
  <c r="E273" i="1"/>
  <c r="F273" i="1"/>
  <c r="C281" i="1"/>
  <c r="D281" i="1"/>
  <c r="E281" i="1"/>
  <c r="F281" i="1"/>
  <c r="D172" i="1"/>
  <c r="E172" i="1"/>
  <c r="F172" i="1"/>
  <c r="C172" i="1"/>
  <c r="C188" i="1"/>
  <c r="D188" i="1"/>
  <c r="E188" i="1"/>
  <c r="F188" i="1"/>
  <c r="C228" i="1"/>
  <c r="F228" i="1"/>
  <c r="E228" i="1"/>
  <c r="D228" i="1"/>
  <c r="D276" i="1"/>
  <c r="E276" i="1"/>
  <c r="F276" i="1"/>
  <c r="C276" i="1"/>
  <c r="E45" i="1"/>
  <c r="F45" i="1"/>
  <c r="C45" i="1"/>
  <c r="D45" i="1"/>
  <c r="C189" i="1"/>
  <c r="E189" i="1"/>
  <c r="F189" i="1"/>
  <c r="D189" i="1"/>
  <c r="C221" i="1"/>
  <c r="E221" i="1"/>
  <c r="D221" i="1"/>
  <c r="F221" i="1"/>
  <c r="C261" i="1"/>
  <c r="D261" i="1"/>
  <c r="E261" i="1"/>
  <c r="F261" i="1"/>
  <c r="C38" i="1"/>
  <c r="D38" i="1"/>
  <c r="F38" i="1"/>
  <c r="E38" i="1"/>
  <c r="D182" i="1"/>
  <c r="E182" i="1"/>
  <c r="F182" i="1"/>
  <c r="C182" i="1"/>
  <c r="C222" i="1"/>
  <c r="D222" i="1"/>
  <c r="E222" i="1"/>
  <c r="F222" i="1"/>
  <c r="C262" i="1"/>
  <c r="D262" i="1"/>
  <c r="E262" i="1"/>
  <c r="F262" i="1"/>
  <c r="C31" i="1"/>
  <c r="D31" i="1"/>
  <c r="E31" i="1"/>
  <c r="F31" i="1"/>
  <c r="C167" i="1"/>
  <c r="D167" i="1"/>
  <c r="E167" i="1"/>
  <c r="F167" i="1"/>
  <c r="C191" i="1"/>
  <c r="E191" i="1"/>
  <c r="F191" i="1"/>
  <c r="D191" i="1"/>
  <c r="C231" i="1"/>
  <c r="D231" i="1"/>
  <c r="E231" i="1"/>
  <c r="F231" i="1"/>
  <c r="C263" i="1"/>
  <c r="D263" i="1"/>
  <c r="E263" i="1"/>
  <c r="F263" i="1"/>
  <c r="D34" i="1"/>
  <c r="C34" i="1"/>
  <c r="F34" i="1"/>
  <c r="E34" i="1"/>
  <c r="C42" i="1"/>
  <c r="F42" i="1"/>
  <c r="D42" i="1"/>
  <c r="E42" i="1"/>
  <c r="C154" i="1"/>
  <c r="F154" i="1"/>
  <c r="D154" i="1"/>
  <c r="E154" i="1"/>
  <c r="D162" i="1"/>
  <c r="E162" i="1"/>
  <c r="F162" i="1"/>
  <c r="C162" i="1"/>
  <c r="F170" i="1"/>
  <c r="E170" i="1"/>
  <c r="D170" i="1"/>
  <c r="C170" i="1"/>
  <c r="C178" i="1"/>
  <c r="D178" i="1"/>
  <c r="F178" i="1"/>
  <c r="E178" i="1"/>
  <c r="C186" i="1"/>
  <c r="D186" i="1"/>
  <c r="E186" i="1"/>
  <c r="F186" i="1"/>
  <c r="E194" i="1"/>
  <c r="F194" i="1"/>
  <c r="C194" i="1"/>
  <c r="D194" i="1"/>
  <c r="C202" i="1"/>
  <c r="E202" i="1"/>
  <c r="F202" i="1"/>
  <c r="D202" i="1"/>
  <c r="E210" i="1"/>
  <c r="F210" i="1"/>
  <c r="D210" i="1"/>
  <c r="C210" i="1"/>
  <c r="C218" i="1"/>
  <c r="F218" i="1"/>
  <c r="D218" i="1"/>
  <c r="E218" i="1"/>
  <c r="E226" i="1"/>
  <c r="F226" i="1"/>
  <c r="C226" i="1"/>
  <c r="D226" i="1"/>
  <c r="C234" i="1"/>
  <c r="D234" i="1"/>
  <c r="E234" i="1"/>
  <c r="F234" i="1"/>
  <c r="E242" i="1"/>
  <c r="F242" i="1"/>
  <c r="D242" i="1"/>
  <c r="C242" i="1"/>
  <c r="D250" i="1"/>
  <c r="C250" i="1"/>
  <c r="E250" i="1"/>
  <c r="F250" i="1"/>
  <c r="F258" i="1"/>
  <c r="C258" i="1"/>
  <c r="D258" i="1"/>
  <c r="E258" i="1"/>
  <c r="C266" i="1"/>
  <c r="D266" i="1"/>
  <c r="F266" i="1"/>
  <c r="E266" i="1"/>
  <c r="C274" i="1"/>
  <c r="D274" i="1"/>
  <c r="E274" i="1"/>
  <c r="F274" i="1"/>
  <c r="H87" i="2"/>
  <c r="AX87" i="2" s="1"/>
  <c r="AZ87" i="2" s="1"/>
  <c r="E36" i="1"/>
  <c r="D36" i="1"/>
  <c r="F36" i="1"/>
  <c r="C36" i="1"/>
  <c r="E164" i="1"/>
  <c r="F164" i="1"/>
  <c r="C164" i="1"/>
  <c r="D164" i="1"/>
  <c r="C204" i="1"/>
  <c r="D204" i="1"/>
  <c r="E204" i="1"/>
  <c r="F204" i="1"/>
  <c r="C244" i="1"/>
  <c r="F244" i="1"/>
  <c r="E244" i="1"/>
  <c r="D244" i="1"/>
  <c r="C37" i="1"/>
  <c r="D37" i="1"/>
  <c r="E37" i="1"/>
  <c r="F37" i="1"/>
  <c r="C173" i="1"/>
  <c r="E173" i="1"/>
  <c r="F173" i="1"/>
  <c r="D173" i="1"/>
  <c r="C213" i="1"/>
  <c r="D213" i="1"/>
  <c r="E213" i="1"/>
  <c r="F213" i="1"/>
  <c r="C245" i="1"/>
  <c r="D245" i="1"/>
  <c r="F245" i="1"/>
  <c r="E245" i="1"/>
  <c r="C30" i="1"/>
  <c r="D30" i="1"/>
  <c r="E30" i="1"/>
  <c r="F30" i="1"/>
  <c r="F166" i="1"/>
  <c r="D166" i="1"/>
  <c r="E166" i="1"/>
  <c r="C166" i="1"/>
  <c r="C206" i="1"/>
  <c r="D206" i="1"/>
  <c r="E206" i="1"/>
  <c r="F206" i="1"/>
  <c r="C238" i="1"/>
  <c r="D238" i="1"/>
  <c r="E238" i="1"/>
  <c r="F238" i="1"/>
  <c r="C270" i="1"/>
  <c r="D270" i="1"/>
  <c r="F270" i="1"/>
  <c r="E270" i="1"/>
  <c r="C39" i="1"/>
  <c r="F39" i="1"/>
  <c r="D39" i="1"/>
  <c r="E39" i="1"/>
  <c r="D159" i="1"/>
  <c r="E159" i="1"/>
  <c r="F159" i="1"/>
  <c r="C159" i="1"/>
  <c r="C199" i="1"/>
  <c r="D199" i="1"/>
  <c r="E199" i="1"/>
  <c r="F199" i="1"/>
  <c r="C239" i="1"/>
  <c r="D239" i="1"/>
  <c r="E239" i="1"/>
  <c r="F239" i="1"/>
  <c r="C279" i="1"/>
  <c r="D279" i="1"/>
  <c r="E279" i="1"/>
  <c r="F279" i="1"/>
  <c r="E26" i="1"/>
  <c r="F26" i="1"/>
  <c r="C26" i="1"/>
  <c r="D26" i="1"/>
  <c r="C50" i="1"/>
  <c r="F50" i="1"/>
  <c r="D50" i="1"/>
  <c r="E50" i="1"/>
  <c r="C27" i="1"/>
  <c r="D27" i="1"/>
  <c r="E27" i="1"/>
  <c r="F27" i="1"/>
  <c r="C35" i="1"/>
  <c r="F35" i="1"/>
  <c r="D35" i="1"/>
  <c r="E35" i="1"/>
  <c r="F43" i="1"/>
  <c r="C43" i="1"/>
  <c r="D43" i="1"/>
  <c r="E43" i="1"/>
  <c r="C155" i="1"/>
  <c r="D155" i="1"/>
  <c r="E155" i="1"/>
  <c r="F155" i="1"/>
  <c r="C163" i="1"/>
  <c r="E163" i="1"/>
  <c r="F163" i="1"/>
  <c r="D163" i="1"/>
  <c r="C171" i="1"/>
  <c r="D171" i="1"/>
  <c r="E171" i="1"/>
  <c r="F171" i="1"/>
  <c r="C179" i="1"/>
  <c r="D179" i="1"/>
  <c r="E179" i="1"/>
  <c r="F179" i="1"/>
  <c r="C187" i="1"/>
  <c r="F187" i="1"/>
  <c r="E187" i="1"/>
  <c r="D187" i="1"/>
  <c r="C195" i="1"/>
  <c r="D195" i="1"/>
  <c r="E195" i="1"/>
  <c r="F195" i="1"/>
  <c r="C203" i="1"/>
  <c r="F203" i="1"/>
  <c r="D203" i="1"/>
  <c r="E203" i="1"/>
  <c r="C211" i="1"/>
  <c r="D211" i="1"/>
  <c r="F211" i="1"/>
  <c r="E211" i="1"/>
  <c r="C219" i="1"/>
  <c r="F219" i="1"/>
  <c r="D219" i="1"/>
  <c r="E219" i="1"/>
  <c r="C227" i="1"/>
  <c r="D227" i="1"/>
  <c r="F227" i="1"/>
  <c r="E227" i="1"/>
  <c r="C235" i="1"/>
  <c r="F235" i="1"/>
  <c r="D235" i="1"/>
  <c r="E235" i="1"/>
  <c r="C243" i="1"/>
  <c r="D243" i="1"/>
  <c r="E243" i="1"/>
  <c r="F243" i="1"/>
  <c r="C251" i="1"/>
  <c r="D251" i="1"/>
  <c r="E251" i="1"/>
  <c r="F251" i="1"/>
  <c r="C259" i="1"/>
  <c r="D259" i="1"/>
  <c r="E259" i="1"/>
  <c r="F259" i="1"/>
  <c r="C267" i="1"/>
  <c r="D267" i="1"/>
  <c r="E267" i="1"/>
  <c r="F267" i="1"/>
  <c r="C275" i="1"/>
  <c r="D275" i="1"/>
  <c r="E275" i="1"/>
  <c r="F275" i="1"/>
  <c r="C12" i="1"/>
  <c r="D12" i="1"/>
  <c r="E12" i="1"/>
  <c r="F12" i="1"/>
  <c r="C5" i="1"/>
  <c r="F5" i="1"/>
  <c r="D5" i="1"/>
  <c r="E5" i="1"/>
  <c r="C8" i="1"/>
  <c r="D8" i="1"/>
  <c r="E8" i="1"/>
  <c r="F8" i="1"/>
  <c r="C16" i="1"/>
  <c r="D16" i="1"/>
  <c r="E16" i="1"/>
  <c r="F16" i="1"/>
  <c r="C4" i="1"/>
  <c r="D4" i="1"/>
  <c r="E4" i="1"/>
  <c r="F4" i="1"/>
  <c r="C20" i="1"/>
  <c r="D20" i="1"/>
  <c r="E20" i="1"/>
  <c r="F20" i="1"/>
  <c r="C13" i="1"/>
  <c r="D13" i="1"/>
  <c r="E13" i="1"/>
  <c r="F13" i="1"/>
  <c r="C21" i="1"/>
  <c r="F21" i="1"/>
  <c r="D21" i="1"/>
  <c r="E21" i="1"/>
  <c r="C14" i="1"/>
  <c r="D14" i="1"/>
  <c r="E14" i="1"/>
  <c r="F14" i="1"/>
  <c r="C7" i="1"/>
  <c r="D7" i="1"/>
  <c r="F7" i="1"/>
  <c r="E7" i="1"/>
  <c r="C15" i="1"/>
  <c r="D15" i="1"/>
  <c r="E15" i="1"/>
  <c r="F15" i="1"/>
  <c r="H32" i="2"/>
  <c r="AX32" i="2" s="1"/>
  <c r="AZ32" i="2" s="1"/>
  <c r="F2" i="1"/>
  <c r="E2" i="1"/>
  <c r="D2" i="1"/>
  <c r="C10" i="1"/>
  <c r="D10" i="1"/>
  <c r="E10" i="1"/>
  <c r="F10" i="1"/>
  <c r="C18" i="1"/>
  <c r="D18" i="1"/>
  <c r="E18" i="1"/>
  <c r="F18" i="1"/>
  <c r="C6" i="1"/>
  <c r="D6" i="1"/>
  <c r="E6" i="1"/>
  <c r="F6" i="1"/>
  <c r="C9" i="1"/>
  <c r="D9" i="1"/>
  <c r="E9" i="1"/>
  <c r="F9" i="1"/>
  <c r="C17" i="1"/>
  <c r="D17" i="1"/>
  <c r="E17" i="1"/>
  <c r="F17" i="1"/>
  <c r="C3" i="1"/>
  <c r="D3" i="1"/>
  <c r="E3" i="1"/>
  <c r="F3" i="1"/>
  <c r="C11" i="1"/>
  <c r="D11" i="1"/>
  <c r="E11" i="1"/>
  <c r="F11" i="1"/>
  <c r="C19" i="1"/>
  <c r="D19" i="1"/>
  <c r="E19" i="1"/>
  <c r="F19" i="1"/>
  <c r="H460" i="2"/>
  <c r="AX460" i="2" s="1"/>
  <c r="AZ460" i="2" s="1"/>
  <c r="H617" i="2"/>
  <c r="AX617" i="2" s="1"/>
  <c r="AZ617" i="2" s="1"/>
  <c r="H918" i="2"/>
  <c r="AX918" i="2" s="1"/>
  <c r="AZ918" i="2" s="1"/>
  <c r="H734" i="2"/>
  <c r="AX734" i="2" s="1"/>
  <c r="AZ734" i="2" s="1"/>
  <c r="H765" i="2"/>
  <c r="AX765" i="2" s="1"/>
  <c r="AZ765" i="2" s="1"/>
  <c r="H855" i="2"/>
  <c r="AX855" i="2" s="1"/>
  <c r="AZ855" i="2" s="1"/>
  <c r="H257" i="2"/>
  <c r="AX257" i="2" s="1"/>
  <c r="AZ257" i="2" s="1"/>
  <c r="H884" i="2"/>
  <c r="AX884" i="2" s="1"/>
  <c r="AZ884" i="2" s="1"/>
  <c r="H117" i="2"/>
  <c r="AX117" i="2" s="1"/>
  <c r="AZ117" i="2" s="1"/>
  <c r="H288" i="2"/>
  <c r="AX288" i="2" s="1"/>
  <c r="AZ288" i="2" s="1"/>
  <c r="H503" i="2"/>
  <c r="AX503" i="2" s="1"/>
  <c r="AZ503" i="2" s="1"/>
  <c r="H646" i="2"/>
  <c r="AX646" i="2" s="1"/>
  <c r="AZ646" i="2" s="1"/>
  <c r="H703" i="2"/>
  <c r="AX703" i="2" s="1"/>
  <c r="AZ703" i="2" s="1"/>
  <c r="H794" i="2"/>
  <c r="AX794" i="2" s="1"/>
  <c r="AZ794" i="2" s="1"/>
  <c r="H943" i="2"/>
  <c r="AX943" i="2" s="1"/>
  <c r="AZ943" i="2" s="1"/>
  <c r="H675" i="2"/>
  <c r="AX675" i="2" s="1"/>
  <c r="AZ675" i="2" s="1"/>
  <c r="H558" i="2"/>
  <c r="AX558" i="2" s="1"/>
  <c r="AZ558" i="2" s="1"/>
  <c r="H318" i="2"/>
  <c r="AX318" i="2" s="1"/>
  <c r="AZ318" i="2" s="1"/>
  <c r="H346" i="2"/>
  <c r="AX346" i="2" s="1"/>
  <c r="AZ346" i="2" s="1"/>
  <c r="H527" i="2"/>
  <c r="AX527" i="2" s="1"/>
  <c r="AZ527" i="2" s="1"/>
  <c r="H823" i="2"/>
  <c r="AX823" i="2" s="1"/>
  <c r="AZ823" i="2" s="1"/>
  <c r="H378" i="2"/>
  <c r="AX378" i="2" s="1"/>
  <c r="AZ378" i="2" s="1"/>
  <c r="H433" i="2"/>
  <c r="AX433" i="2" s="1"/>
  <c r="AZ433" i="2" s="1"/>
  <c r="H590" i="2"/>
  <c r="AX590" i="2" s="1"/>
  <c r="AZ590" i="2" s="1"/>
  <c r="F55" i="1"/>
  <c r="E55" i="1"/>
  <c r="F87" i="1"/>
  <c r="E87" i="1"/>
  <c r="F111" i="1"/>
  <c r="E111" i="1"/>
  <c r="E72" i="1"/>
  <c r="F72" i="1"/>
  <c r="E104" i="1"/>
  <c r="F104" i="1"/>
  <c r="E128" i="1"/>
  <c r="F128" i="1"/>
  <c r="E81" i="1"/>
  <c r="F81" i="1"/>
  <c r="F105" i="1"/>
  <c r="E105" i="1"/>
  <c r="F137" i="1"/>
  <c r="E137" i="1"/>
  <c r="E74" i="1"/>
  <c r="F74" i="1"/>
  <c r="E90" i="1"/>
  <c r="F90" i="1"/>
  <c r="E114" i="1"/>
  <c r="F114" i="1"/>
  <c r="E138" i="1"/>
  <c r="F138" i="1"/>
  <c r="E51" i="1"/>
  <c r="F51" i="1"/>
  <c r="F83" i="1"/>
  <c r="E83" i="1"/>
  <c r="F107" i="1"/>
  <c r="E107" i="1"/>
  <c r="F123" i="1"/>
  <c r="E123" i="1"/>
  <c r="F147" i="1"/>
  <c r="E147" i="1"/>
  <c r="F71" i="1"/>
  <c r="E71" i="1"/>
  <c r="F103" i="1"/>
  <c r="E103" i="1"/>
  <c r="F127" i="1"/>
  <c r="E127" i="1"/>
  <c r="F143" i="1"/>
  <c r="E143" i="1"/>
  <c r="E80" i="1"/>
  <c r="F80" i="1"/>
  <c r="E112" i="1"/>
  <c r="F112" i="1"/>
  <c r="E65" i="1"/>
  <c r="F65" i="1"/>
  <c r="E97" i="1"/>
  <c r="F97" i="1"/>
  <c r="E121" i="1"/>
  <c r="F121" i="1"/>
  <c r="E66" i="1"/>
  <c r="F66" i="1"/>
  <c r="F98" i="1"/>
  <c r="E98" i="1"/>
  <c r="E122" i="1"/>
  <c r="F122" i="1"/>
  <c r="E146" i="1"/>
  <c r="F146" i="1"/>
  <c r="F75" i="1"/>
  <c r="E75" i="1"/>
  <c r="F115" i="1"/>
  <c r="E115" i="1"/>
  <c r="E52" i="1"/>
  <c r="F52" i="1"/>
  <c r="E76" i="1"/>
  <c r="F76" i="1"/>
  <c r="E100" i="1"/>
  <c r="F100" i="1"/>
  <c r="E132" i="1"/>
  <c r="F132" i="1"/>
  <c r="F63" i="1"/>
  <c r="E63" i="1"/>
  <c r="F95" i="1"/>
  <c r="E95" i="1"/>
  <c r="F135" i="1"/>
  <c r="E135" i="1"/>
  <c r="E64" i="1"/>
  <c r="F64" i="1"/>
  <c r="E96" i="1"/>
  <c r="F96" i="1"/>
  <c r="E136" i="1"/>
  <c r="F136" i="1"/>
  <c r="E57" i="1"/>
  <c r="F57" i="1"/>
  <c r="E89" i="1"/>
  <c r="F89" i="1"/>
  <c r="E129" i="1"/>
  <c r="F129" i="1"/>
  <c r="E58" i="1"/>
  <c r="F58" i="1"/>
  <c r="E106" i="1"/>
  <c r="F106" i="1"/>
  <c r="F67" i="1"/>
  <c r="E67" i="1"/>
  <c r="F99" i="1"/>
  <c r="E99" i="1"/>
  <c r="F139" i="1"/>
  <c r="E139" i="1"/>
  <c r="E68" i="1"/>
  <c r="F68" i="1"/>
  <c r="E92" i="1"/>
  <c r="F92" i="1"/>
  <c r="E116" i="1"/>
  <c r="F116" i="1"/>
  <c r="E61" i="1"/>
  <c r="F61" i="1"/>
  <c r="E77" i="1"/>
  <c r="F77" i="1"/>
  <c r="E93" i="1"/>
  <c r="F93" i="1"/>
  <c r="E109" i="1"/>
  <c r="F109" i="1"/>
  <c r="E133" i="1"/>
  <c r="F133" i="1"/>
  <c r="F79" i="1"/>
  <c r="E79" i="1"/>
  <c r="F119" i="1"/>
  <c r="E119" i="1"/>
  <c r="E56" i="1"/>
  <c r="F56" i="1"/>
  <c r="E88" i="1"/>
  <c r="F88" i="1"/>
  <c r="E120" i="1"/>
  <c r="F120" i="1"/>
  <c r="E144" i="1"/>
  <c r="F144" i="1"/>
  <c r="E73" i="1"/>
  <c r="F73" i="1"/>
  <c r="E113" i="1"/>
  <c r="F113" i="1"/>
  <c r="E145" i="1"/>
  <c r="F145" i="1"/>
  <c r="E82" i="1"/>
  <c r="F82" i="1"/>
  <c r="F130" i="1"/>
  <c r="E130" i="1"/>
  <c r="F59" i="1"/>
  <c r="E59" i="1"/>
  <c r="F91" i="1"/>
  <c r="E91" i="1"/>
  <c r="F131" i="1"/>
  <c r="E131" i="1"/>
  <c r="E60" i="1"/>
  <c r="F60" i="1"/>
  <c r="E84" i="1"/>
  <c r="F84" i="1"/>
  <c r="E108" i="1"/>
  <c r="F108" i="1"/>
  <c r="E124" i="1"/>
  <c r="F124" i="1"/>
  <c r="E140" i="1"/>
  <c r="F140" i="1"/>
  <c r="E148" i="1"/>
  <c r="F148" i="1"/>
  <c r="E53" i="1"/>
  <c r="F53" i="1"/>
  <c r="E69" i="1"/>
  <c r="F69" i="1"/>
  <c r="E85" i="1"/>
  <c r="F85" i="1"/>
  <c r="E101" i="1"/>
  <c r="F101" i="1"/>
  <c r="E117" i="1"/>
  <c r="F117" i="1"/>
  <c r="E125" i="1"/>
  <c r="F125" i="1"/>
  <c r="E141" i="1"/>
  <c r="F141" i="1"/>
  <c r="E149" i="1"/>
  <c r="F149" i="1"/>
  <c r="E54" i="1"/>
  <c r="F54" i="1"/>
  <c r="E62" i="1"/>
  <c r="F62" i="1"/>
  <c r="E70" i="1"/>
  <c r="F70" i="1"/>
  <c r="E78" i="1"/>
  <c r="F78" i="1"/>
  <c r="E86" i="1"/>
  <c r="F86" i="1"/>
  <c r="E94" i="1"/>
  <c r="F94" i="1"/>
  <c r="E102" i="1"/>
  <c r="F102" i="1"/>
  <c r="E110" i="1"/>
  <c r="F110" i="1"/>
  <c r="E118" i="1"/>
  <c r="F118" i="1"/>
  <c r="E126" i="1"/>
  <c r="F126" i="1"/>
  <c r="E134" i="1"/>
  <c r="F134" i="1"/>
  <c r="E142" i="1"/>
  <c r="F142" i="1"/>
  <c r="E150" i="1"/>
  <c r="F150" i="1"/>
  <c r="C55" i="1"/>
  <c r="D55" i="1"/>
  <c r="C95" i="1"/>
  <c r="D95" i="1"/>
  <c r="C143" i="1"/>
  <c r="D143" i="1"/>
  <c r="D88" i="1"/>
  <c r="C88" i="1"/>
  <c r="D136" i="1"/>
  <c r="C136" i="1"/>
  <c r="D73" i="1"/>
  <c r="C73" i="1"/>
  <c r="C129" i="1"/>
  <c r="D129" i="1"/>
  <c r="D58" i="1"/>
  <c r="C58" i="1"/>
  <c r="D66" i="1"/>
  <c r="C66" i="1"/>
  <c r="C74" i="1"/>
  <c r="D74" i="1"/>
  <c r="D82" i="1"/>
  <c r="C82" i="1"/>
  <c r="C90" i="1"/>
  <c r="D90" i="1"/>
  <c r="C98" i="1"/>
  <c r="D98" i="1"/>
  <c r="C106" i="1"/>
  <c r="D106" i="1"/>
  <c r="C114" i="1"/>
  <c r="D114" i="1"/>
  <c r="C122" i="1"/>
  <c r="D122" i="1"/>
  <c r="C130" i="1"/>
  <c r="D130" i="1"/>
  <c r="C138" i="1"/>
  <c r="D138" i="1"/>
  <c r="D146" i="1"/>
  <c r="C146" i="1"/>
  <c r="C71" i="1"/>
  <c r="D71" i="1"/>
  <c r="C103" i="1"/>
  <c r="D103" i="1"/>
  <c r="C127" i="1"/>
  <c r="D127" i="1"/>
  <c r="D64" i="1"/>
  <c r="C64" i="1"/>
  <c r="D112" i="1"/>
  <c r="C112" i="1"/>
  <c r="C81" i="1"/>
  <c r="D81" i="1"/>
  <c r="C113" i="1"/>
  <c r="D113" i="1"/>
  <c r="H150" i="2"/>
  <c r="AX150" i="2" s="1"/>
  <c r="AZ150" i="2" s="1"/>
  <c r="D51" i="1"/>
  <c r="C51" i="1"/>
  <c r="C75" i="1"/>
  <c r="D75" i="1"/>
  <c r="C99" i="1"/>
  <c r="D99" i="1"/>
  <c r="C115" i="1"/>
  <c r="D115" i="1"/>
  <c r="C139" i="1"/>
  <c r="D139" i="1"/>
  <c r="C52" i="1"/>
  <c r="D52" i="1"/>
  <c r="D60" i="1"/>
  <c r="C60" i="1"/>
  <c r="D68" i="1"/>
  <c r="C68" i="1"/>
  <c r="D76" i="1"/>
  <c r="C76" i="1"/>
  <c r="D84" i="1"/>
  <c r="C84" i="1"/>
  <c r="C92" i="1"/>
  <c r="D92" i="1"/>
  <c r="D100" i="1"/>
  <c r="C100" i="1"/>
  <c r="D108" i="1"/>
  <c r="C108" i="1"/>
  <c r="D116" i="1"/>
  <c r="C116" i="1"/>
  <c r="C124" i="1"/>
  <c r="D124" i="1"/>
  <c r="D132" i="1"/>
  <c r="C132" i="1"/>
  <c r="D140" i="1"/>
  <c r="C140" i="1"/>
  <c r="C148" i="1"/>
  <c r="D148" i="1"/>
  <c r="C63" i="1"/>
  <c r="D63" i="1"/>
  <c r="C87" i="1"/>
  <c r="D87" i="1"/>
  <c r="C119" i="1"/>
  <c r="D119" i="1"/>
  <c r="D56" i="1"/>
  <c r="C56" i="1"/>
  <c r="D80" i="1"/>
  <c r="C80" i="1"/>
  <c r="D104" i="1"/>
  <c r="C104" i="1"/>
  <c r="D128" i="1"/>
  <c r="C128" i="1"/>
  <c r="D65" i="1"/>
  <c r="C65" i="1"/>
  <c r="C97" i="1"/>
  <c r="D97" i="1"/>
  <c r="D121" i="1"/>
  <c r="C121" i="1"/>
  <c r="D145" i="1"/>
  <c r="C145" i="1"/>
  <c r="C67" i="1"/>
  <c r="D67" i="1"/>
  <c r="C83" i="1"/>
  <c r="D83" i="1"/>
  <c r="C107" i="1"/>
  <c r="D107" i="1"/>
  <c r="C131" i="1"/>
  <c r="D131" i="1"/>
  <c r="C147" i="1"/>
  <c r="D147" i="1"/>
  <c r="C53" i="1"/>
  <c r="D53" i="1"/>
  <c r="C61" i="1"/>
  <c r="D61" i="1"/>
  <c r="C69" i="1"/>
  <c r="D69" i="1"/>
  <c r="C77" i="1"/>
  <c r="D77" i="1"/>
  <c r="C85" i="1"/>
  <c r="D85" i="1"/>
  <c r="C93" i="1"/>
  <c r="D93" i="1"/>
  <c r="C101" i="1"/>
  <c r="D101" i="1"/>
  <c r="C109" i="1"/>
  <c r="D109" i="1"/>
  <c r="C117" i="1"/>
  <c r="D117" i="1"/>
  <c r="C125" i="1"/>
  <c r="D125" i="1"/>
  <c r="C133" i="1"/>
  <c r="D133" i="1"/>
  <c r="C141" i="1"/>
  <c r="D141" i="1"/>
  <c r="C149" i="1"/>
  <c r="D149" i="1"/>
  <c r="C79" i="1"/>
  <c r="D79" i="1"/>
  <c r="C111" i="1"/>
  <c r="D111" i="1"/>
  <c r="C135" i="1"/>
  <c r="D135" i="1"/>
  <c r="D72" i="1"/>
  <c r="C72" i="1"/>
  <c r="D96" i="1"/>
  <c r="C96" i="1"/>
  <c r="D120" i="1"/>
  <c r="C120" i="1"/>
  <c r="D144" i="1"/>
  <c r="C144" i="1"/>
  <c r="D57" i="1"/>
  <c r="C57" i="1"/>
  <c r="D89" i="1"/>
  <c r="C89" i="1"/>
  <c r="D105" i="1"/>
  <c r="C105" i="1"/>
  <c r="D137" i="1"/>
  <c r="C137" i="1"/>
  <c r="C59" i="1"/>
  <c r="D59" i="1"/>
  <c r="C91" i="1"/>
  <c r="D91" i="1"/>
  <c r="C123" i="1"/>
  <c r="D123" i="1"/>
  <c r="C54" i="1"/>
  <c r="D54" i="1"/>
  <c r="C62" i="1"/>
  <c r="D62" i="1"/>
  <c r="C70" i="1"/>
  <c r="D70" i="1"/>
  <c r="D78" i="1"/>
  <c r="C78" i="1"/>
  <c r="C86" i="1"/>
  <c r="D86" i="1"/>
  <c r="C94" i="1"/>
  <c r="D94" i="1"/>
  <c r="D102" i="1"/>
  <c r="C102" i="1"/>
  <c r="D110" i="1"/>
  <c r="C110" i="1"/>
  <c r="D118" i="1"/>
  <c r="C118" i="1"/>
  <c r="D126" i="1"/>
  <c r="C126" i="1"/>
  <c r="C134" i="1"/>
  <c r="D134" i="1"/>
  <c r="C142" i="1"/>
  <c r="D142" i="1"/>
  <c r="C150" i="1"/>
  <c r="D150" i="1"/>
  <c r="K1301" i="2" l="1"/>
  <c r="BI1301" i="2"/>
  <c r="D50" i="4"/>
  <c r="C50" i="4"/>
  <c r="BH1565" i="2"/>
  <c r="B50" i="4"/>
  <c r="BI1413" i="2"/>
  <c r="K1413" i="2"/>
  <c r="K561" i="2"/>
  <c r="BI561" i="2"/>
  <c r="K1567" i="2"/>
  <c r="BI1567" i="2"/>
  <c r="BB734" i="2"/>
  <c r="L734" i="2" s="1"/>
  <c r="BC734" i="2"/>
  <c r="BA734" i="2"/>
  <c r="BC1631" i="2"/>
  <c r="BA1631" i="2"/>
  <c r="BB1631" i="2"/>
  <c r="L1631" i="2" s="1"/>
  <c r="BC1002" i="2"/>
  <c r="M1002" i="2" s="1"/>
  <c r="BB1002" i="2"/>
  <c r="BA1002" i="2"/>
  <c r="BA1422" i="2"/>
  <c r="BH1422" i="2" s="1"/>
  <c r="BB1422" i="2"/>
  <c r="BC1422" i="2"/>
  <c r="M1422" i="2" s="1"/>
  <c r="BC887" i="2"/>
  <c r="BA887" i="2"/>
  <c r="BH887" i="2" s="1"/>
  <c r="BB887" i="2"/>
  <c r="BB229" i="2"/>
  <c r="L229" i="2" s="1"/>
  <c r="BA229" i="2"/>
  <c r="BH229" i="2" s="1"/>
  <c r="BC229" i="2"/>
  <c r="M229" i="2" s="1"/>
  <c r="BC63" i="2"/>
  <c r="M63" i="2" s="1"/>
  <c r="BA63" i="2"/>
  <c r="BH63" i="2" s="1"/>
  <c r="BB63" i="2"/>
  <c r="L63" i="2" s="1"/>
  <c r="BB1106" i="2"/>
  <c r="L1106" i="2" s="1"/>
  <c r="BA1106" i="2"/>
  <c r="BH1106" i="2" s="1"/>
  <c r="BC1106" i="2"/>
  <c r="BC485" i="2"/>
  <c r="BA485" i="2"/>
  <c r="BH485" i="2" s="1"/>
  <c r="BB485" i="2"/>
  <c r="BB1696" i="2"/>
  <c r="BA1696" i="2"/>
  <c r="BH1696" i="2" s="1"/>
  <c r="BC1696" i="2"/>
  <c r="BB239" i="2"/>
  <c r="BC239" i="2"/>
  <c r="M239" i="2" s="1"/>
  <c r="BA239" i="2"/>
  <c r="BH239" i="2" s="1"/>
  <c r="BC481" i="2"/>
  <c r="M481" i="2" s="1"/>
  <c r="BA481" i="2"/>
  <c r="BH481" i="2" s="1"/>
  <c r="BB481" i="2"/>
  <c r="BA196" i="2"/>
  <c r="BH196" i="2" s="1"/>
  <c r="BC196" i="2"/>
  <c r="M196" i="2" s="1"/>
  <c r="BB196" i="2"/>
  <c r="L196" i="2" s="1"/>
  <c r="BC1428" i="2"/>
  <c r="M1428" i="2" s="1"/>
  <c r="BA1428" i="2"/>
  <c r="BH1428" i="2" s="1"/>
  <c r="BB1428" i="2"/>
  <c r="L1428" i="2" s="1"/>
  <c r="BA412" i="2"/>
  <c r="BH412" i="2" s="1"/>
  <c r="BB412" i="2"/>
  <c r="BC412" i="2"/>
  <c r="M412" i="2" s="1"/>
  <c r="BA1697" i="2"/>
  <c r="BH1697" i="2" s="1"/>
  <c r="BB1697" i="2"/>
  <c r="L1697" i="2" s="1"/>
  <c r="BC1697" i="2"/>
  <c r="M1697" i="2" s="1"/>
  <c r="BB503" i="2"/>
  <c r="BC503" i="2"/>
  <c r="BA503" i="2"/>
  <c r="BB1657" i="2"/>
  <c r="BC1657" i="2"/>
  <c r="BA1657" i="2"/>
  <c r="BC417" i="2"/>
  <c r="M417" i="2" s="1"/>
  <c r="BA417" i="2"/>
  <c r="BH417" i="2" s="1"/>
  <c r="BB417" i="2"/>
  <c r="BC182" i="2"/>
  <c r="M182" i="2" s="1"/>
  <c r="BA182" i="2"/>
  <c r="BH182" i="2" s="1"/>
  <c r="BB182" i="2"/>
  <c r="BA203" i="2"/>
  <c r="BH203" i="2" s="1"/>
  <c r="BC203" i="2"/>
  <c r="M203" i="2" s="1"/>
  <c r="BB203" i="2"/>
  <c r="BA160" i="2"/>
  <c r="BH160" i="2" s="1"/>
  <c r="BB160" i="2"/>
  <c r="BC160" i="2"/>
  <c r="BC379" i="2"/>
  <c r="BA379" i="2"/>
  <c r="BH379" i="2" s="1"/>
  <c r="BB379" i="2"/>
  <c r="BC946" i="2"/>
  <c r="BB946" i="2"/>
  <c r="BA946" i="2"/>
  <c r="BH946" i="2" s="1"/>
  <c r="BC1411" i="2"/>
  <c r="BA1411" i="2"/>
  <c r="BH1411" i="2" s="1"/>
  <c r="BB1411" i="2"/>
  <c r="BA413" i="2"/>
  <c r="BH413" i="2" s="1"/>
  <c r="BB413" i="2"/>
  <c r="L413" i="2" s="1"/>
  <c r="BC413" i="2"/>
  <c r="M413" i="2" s="1"/>
  <c r="BB154" i="2"/>
  <c r="L154" i="2" s="1"/>
  <c r="BA154" i="2"/>
  <c r="BH154" i="2" s="1"/>
  <c r="BC154" i="2"/>
  <c r="M154" i="2" s="1"/>
  <c r="BC318" i="2"/>
  <c r="M318" i="2" s="1"/>
  <c r="BA318" i="2"/>
  <c r="BB318" i="2"/>
  <c r="BB1217" i="2"/>
  <c r="BC1217" i="2"/>
  <c r="M1217" i="2" s="1"/>
  <c r="BA1217" i="2"/>
  <c r="BA1414" i="2"/>
  <c r="BH1414" i="2" s="1"/>
  <c r="BB1414" i="2"/>
  <c r="BC1414" i="2"/>
  <c r="M1414" i="2" s="1"/>
  <c r="BC416" i="2"/>
  <c r="M416" i="2" s="1"/>
  <c r="BA416" i="2"/>
  <c r="BH416" i="2" s="1"/>
  <c r="BB416" i="2"/>
  <c r="L416" i="2" s="1"/>
  <c r="BA1692" i="2"/>
  <c r="BH1692" i="2" s="1"/>
  <c r="BB1692" i="2"/>
  <c r="BC1692" i="2"/>
  <c r="M1692" i="2" s="1"/>
  <c r="BB396" i="2"/>
  <c r="BC396" i="2"/>
  <c r="M396" i="2" s="1"/>
  <c r="BA396" i="2"/>
  <c r="BH396" i="2" s="1"/>
  <c r="BC477" i="2"/>
  <c r="BA477" i="2"/>
  <c r="BH477" i="2" s="1"/>
  <c r="BB477" i="2"/>
  <c r="BA223" i="2"/>
  <c r="BH223" i="2" s="1"/>
  <c r="BB223" i="2"/>
  <c r="BC223" i="2"/>
  <c r="BB1339" i="2"/>
  <c r="BC1339" i="2"/>
  <c r="M1339" i="2" s="1"/>
  <c r="BA1339" i="2"/>
  <c r="BH1339" i="2" s="1"/>
  <c r="BB391" i="2"/>
  <c r="L391" i="2" s="1"/>
  <c r="BC391" i="2"/>
  <c r="M391" i="2" s="1"/>
  <c r="BA391" i="2"/>
  <c r="BH391" i="2" s="1"/>
  <c r="BA1412" i="2"/>
  <c r="BH1412" i="2" s="1"/>
  <c r="BC1412" i="2"/>
  <c r="M1412" i="2" s="1"/>
  <c r="BB1412" i="2"/>
  <c r="BB388" i="2"/>
  <c r="BA388" i="2"/>
  <c r="BH388" i="2" s="1"/>
  <c r="BC388" i="2"/>
  <c r="BB1344" i="2"/>
  <c r="L1344" i="2" s="1"/>
  <c r="BA1344" i="2"/>
  <c r="BH1344" i="2" s="1"/>
  <c r="BC1344" i="2"/>
  <c r="M1344" i="2" s="1"/>
  <c r="BA469" i="2"/>
  <c r="BH469" i="2" s="1"/>
  <c r="BB469" i="2"/>
  <c r="BC469" i="2"/>
  <c r="M469" i="2" s="1"/>
  <c r="BC460" i="2"/>
  <c r="M460" i="2" s="1"/>
  <c r="BA460" i="2"/>
  <c r="BB460" i="2"/>
  <c r="BB1129" i="2"/>
  <c r="BA1129" i="2"/>
  <c r="BC1129" i="2"/>
  <c r="BA682" i="2"/>
  <c r="BH682" i="2" s="1"/>
  <c r="BB682" i="2"/>
  <c r="BC682" i="2"/>
  <c r="BC214" i="2"/>
  <c r="M214" i="2" s="1"/>
  <c r="BA214" i="2"/>
  <c r="BH214" i="2" s="1"/>
  <c r="BB214" i="2"/>
  <c r="BC179" i="2"/>
  <c r="M179" i="2" s="1"/>
  <c r="BA179" i="2"/>
  <c r="BH179" i="2" s="1"/>
  <c r="BB179" i="2"/>
  <c r="BA1437" i="2"/>
  <c r="BH1437" i="2" s="1"/>
  <c r="BC1437" i="2"/>
  <c r="BB1437" i="2"/>
  <c r="BC684" i="2"/>
  <c r="M684" i="2" s="1"/>
  <c r="BA684" i="2"/>
  <c r="BH684" i="2" s="1"/>
  <c r="BB684" i="2"/>
  <c r="BA215" i="2"/>
  <c r="BH215" i="2" s="1"/>
  <c r="BB215" i="2"/>
  <c r="L215" i="2" s="1"/>
  <c r="BC215" i="2"/>
  <c r="M215" i="2" s="1"/>
  <c r="BA495" i="2"/>
  <c r="BH495" i="2" s="1"/>
  <c r="BB495" i="2"/>
  <c r="L495" i="2" s="1"/>
  <c r="BC495" i="2"/>
  <c r="M495" i="2" s="1"/>
  <c r="BA242" i="2"/>
  <c r="BH242" i="2" s="1"/>
  <c r="BC242" i="2"/>
  <c r="M242" i="2" s="1"/>
  <c r="BB242" i="2"/>
  <c r="BA1342" i="2"/>
  <c r="BH1342" i="2" s="1"/>
  <c r="BB1342" i="2"/>
  <c r="L1342" i="2" s="1"/>
  <c r="BC1342" i="2"/>
  <c r="M1342" i="2" s="1"/>
  <c r="BA590" i="2"/>
  <c r="BB590" i="2"/>
  <c r="BC590" i="2"/>
  <c r="M590" i="2" s="1"/>
  <c r="BB675" i="2"/>
  <c r="L675" i="2" s="1"/>
  <c r="BC675" i="2"/>
  <c r="M675" i="2" s="1"/>
  <c r="BA675" i="2"/>
  <c r="BA884" i="2"/>
  <c r="BB884" i="2"/>
  <c r="BC884" i="2"/>
  <c r="BA1533" i="2"/>
  <c r="BC1533" i="2"/>
  <c r="BB1533" i="2"/>
  <c r="BA1299" i="2"/>
  <c r="BB1299" i="2"/>
  <c r="L1299" i="2" s="1"/>
  <c r="BC1299" i="2"/>
  <c r="M1299" i="2" s="1"/>
  <c r="BA1034" i="2"/>
  <c r="BC1034" i="2"/>
  <c r="M1034" i="2" s="1"/>
  <c r="BB1034" i="2"/>
  <c r="BB1438" i="2"/>
  <c r="BA1438" i="2"/>
  <c r="BH1438" i="2" s="1"/>
  <c r="BC1438" i="2"/>
  <c r="M1438" i="2" s="1"/>
  <c r="BC1340" i="2"/>
  <c r="M1340" i="2" s="1"/>
  <c r="BA1340" i="2"/>
  <c r="BH1340" i="2" s="1"/>
  <c r="BB1340" i="2"/>
  <c r="BA952" i="2"/>
  <c r="BH952" i="2" s="1"/>
  <c r="BB952" i="2"/>
  <c r="BC952" i="2"/>
  <c r="M952" i="2" s="1"/>
  <c r="BB490" i="2"/>
  <c r="L490" i="2" s="1"/>
  <c r="BC490" i="2"/>
  <c r="M490" i="2" s="1"/>
  <c r="BA490" i="2"/>
  <c r="BH490" i="2" s="1"/>
  <c r="BC447" i="2"/>
  <c r="M447" i="2" s="1"/>
  <c r="BA447" i="2"/>
  <c r="BH447" i="2" s="1"/>
  <c r="BB447" i="2"/>
  <c r="L447" i="2" s="1"/>
  <c r="BC408" i="2"/>
  <c r="M408" i="2" s="1"/>
  <c r="BB408" i="2"/>
  <c r="BA408" i="2"/>
  <c r="BH408" i="2" s="1"/>
  <c r="BC245" i="2"/>
  <c r="M245" i="2" s="1"/>
  <c r="BB245" i="2"/>
  <c r="L245" i="2" s="1"/>
  <c r="BA245" i="2"/>
  <c r="BH245" i="2" s="1"/>
  <c r="BB213" i="2"/>
  <c r="BC213" i="2"/>
  <c r="M213" i="2" s="1"/>
  <c r="BA213" i="2"/>
  <c r="BH213" i="2" s="1"/>
  <c r="BC181" i="2"/>
  <c r="BA181" i="2"/>
  <c r="BH181" i="2" s="1"/>
  <c r="BB181" i="2"/>
  <c r="BA127" i="2"/>
  <c r="BH127" i="2" s="1"/>
  <c r="BB127" i="2"/>
  <c r="BC127" i="2"/>
  <c r="BB1436" i="2"/>
  <c r="BC1436" i="2"/>
  <c r="M1436" i="2" s="1"/>
  <c r="BA1436" i="2"/>
  <c r="BH1436" i="2" s="1"/>
  <c r="BB488" i="2"/>
  <c r="L488" i="2" s="1"/>
  <c r="BC488" i="2"/>
  <c r="M488" i="2" s="1"/>
  <c r="BA488" i="2"/>
  <c r="BH488" i="2" s="1"/>
  <c r="BA406" i="2"/>
  <c r="BH406" i="2" s="1"/>
  <c r="BB406" i="2"/>
  <c r="BC406" i="2"/>
  <c r="M406" i="2" s="1"/>
  <c r="BA211" i="2"/>
  <c r="BH211" i="2" s="1"/>
  <c r="BB211" i="2"/>
  <c r="BC211" i="2"/>
  <c r="M211" i="2" s="1"/>
  <c r="BA677" i="2"/>
  <c r="BH677" i="2" s="1"/>
  <c r="BB677" i="2"/>
  <c r="BC677" i="2"/>
  <c r="BB217" i="2"/>
  <c r="BC217" i="2"/>
  <c r="BA217" i="2"/>
  <c r="BH217" i="2" s="1"/>
  <c r="BA1689" i="2"/>
  <c r="BH1689" i="2" s="1"/>
  <c r="BB1689" i="2"/>
  <c r="BC1689" i="2"/>
  <c r="BA890" i="2"/>
  <c r="BH890" i="2" s="1"/>
  <c r="BB890" i="2"/>
  <c r="BC890" i="2"/>
  <c r="BA442" i="2"/>
  <c r="BH442" i="2" s="1"/>
  <c r="BB442" i="2"/>
  <c r="BC442" i="2"/>
  <c r="M442" i="2" s="1"/>
  <c r="BC176" i="2"/>
  <c r="BB176" i="2"/>
  <c r="BA176" i="2"/>
  <c r="BH176" i="2" s="1"/>
  <c r="BC1432" i="2"/>
  <c r="M1432" i="2" s="1"/>
  <c r="BB1432" i="2"/>
  <c r="L1432" i="2" s="1"/>
  <c r="BA1432" i="2"/>
  <c r="BH1432" i="2" s="1"/>
  <c r="BA492" i="2"/>
  <c r="BH492" i="2" s="1"/>
  <c r="BB492" i="2"/>
  <c r="BC492" i="2"/>
  <c r="BB402" i="2"/>
  <c r="L402" i="2" s="1"/>
  <c r="BC402" i="2"/>
  <c r="M402" i="2" s="1"/>
  <c r="BA402" i="2"/>
  <c r="BH402" i="2" s="1"/>
  <c r="BA207" i="2"/>
  <c r="BH207" i="2" s="1"/>
  <c r="BB207" i="2"/>
  <c r="L207" i="2" s="1"/>
  <c r="BC207" i="2"/>
  <c r="M207" i="2" s="1"/>
  <c r="BA1109" i="2"/>
  <c r="BH1109" i="2" s="1"/>
  <c r="BB1109" i="2"/>
  <c r="L1109" i="2" s="1"/>
  <c r="BC1109" i="2"/>
  <c r="M1109" i="2" s="1"/>
  <c r="BC680" i="2"/>
  <c r="M680" i="2" s="1"/>
  <c r="BA680" i="2"/>
  <c r="BH680" i="2" s="1"/>
  <c r="BB680" i="2"/>
  <c r="L680" i="2" s="1"/>
  <c r="BC465" i="2"/>
  <c r="BA465" i="2"/>
  <c r="BH465" i="2" s="1"/>
  <c r="BB465" i="2"/>
  <c r="BB415" i="2"/>
  <c r="BC415" i="2"/>
  <c r="M415" i="2" s="1"/>
  <c r="BA415" i="2"/>
  <c r="BH415" i="2" s="1"/>
  <c r="BB383" i="2"/>
  <c r="BC383" i="2"/>
  <c r="M383" i="2" s="1"/>
  <c r="BA383" i="2"/>
  <c r="BH383" i="2" s="1"/>
  <c r="BA212" i="2"/>
  <c r="BH212" i="2" s="1"/>
  <c r="BB212" i="2"/>
  <c r="BC212" i="2"/>
  <c r="BB180" i="2"/>
  <c r="BC180" i="2"/>
  <c r="M180" i="2" s="1"/>
  <c r="BA180" i="2"/>
  <c r="BH180" i="2" s="1"/>
  <c r="BB126" i="2"/>
  <c r="L126" i="2" s="1"/>
  <c r="BA126" i="2"/>
  <c r="BH126" i="2" s="1"/>
  <c r="BC126" i="2"/>
  <c r="M126" i="2" s="1"/>
  <c r="BA1684" i="2"/>
  <c r="BH1684" i="2" s="1"/>
  <c r="BB1684" i="2"/>
  <c r="BC1684" i="2"/>
  <c r="M1684" i="2" s="1"/>
  <c r="BA1346" i="2"/>
  <c r="BH1346" i="2" s="1"/>
  <c r="BC1346" i="2"/>
  <c r="M1346" i="2" s="1"/>
  <c r="BB1346" i="2"/>
  <c r="L1346" i="2" s="1"/>
  <c r="BB464" i="2"/>
  <c r="L464" i="2" s="1"/>
  <c r="BC464" i="2"/>
  <c r="BA464" i="2"/>
  <c r="BH464" i="2" s="1"/>
  <c r="BC171" i="2"/>
  <c r="M171" i="2" s="1"/>
  <c r="BA171" i="2"/>
  <c r="BH171" i="2" s="1"/>
  <c r="BB171" i="2"/>
  <c r="BA486" i="2"/>
  <c r="BH486" i="2" s="1"/>
  <c r="BB486" i="2"/>
  <c r="L486" i="2" s="1"/>
  <c r="BC486" i="2"/>
  <c r="M486" i="2" s="1"/>
  <c r="BC209" i="2"/>
  <c r="BA209" i="2"/>
  <c r="BH209" i="2" s="1"/>
  <c r="BB209" i="2"/>
  <c r="BA67" i="2"/>
  <c r="BH67" i="2" s="1"/>
  <c r="BC67" i="2"/>
  <c r="BB67" i="2"/>
  <c r="BB1698" i="2"/>
  <c r="L1698" i="2" s="1"/>
  <c r="BC1698" i="2"/>
  <c r="M1698" i="2" s="1"/>
  <c r="BA1698" i="2"/>
  <c r="BH1698" i="2" s="1"/>
  <c r="BB1434" i="2"/>
  <c r="L1434" i="2" s="1"/>
  <c r="BC1434" i="2"/>
  <c r="BA1434" i="2"/>
  <c r="BH1434" i="2" s="1"/>
  <c r="BB1336" i="2"/>
  <c r="BC1336" i="2"/>
  <c r="M1336" i="2" s="1"/>
  <c r="BA1336" i="2"/>
  <c r="BH1336" i="2" s="1"/>
  <c r="BA420" i="2"/>
  <c r="BH420" i="2" s="1"/>
  <c r="BB420" i="2"/>
  <c r="BC420" i="2"/>
  <c r="M420" i="2" s="1"/>
  <c r="BB233" i="2"/>
  <c r="BC233" i="2"/>
  <c r="M233" i="2" s="1"/>
  <c r="BA233" i="2"/>
  <c r="BH233" i="2" s="1"/>
  <c r="BA1417" i="2"/>
  <c r="BH1417" i="2" s="1"/>
  <c r="BC1417" i="2"/>
  <c r="M1417" i="2" s="1"/>
  <c r="BB1417" i="2"/>
  <c r="BA419" i="2"/>
  <c r="BH419" i="2" s="1"/>
  <c r="BB419" i="2"/>
  <c r="BC419" i="2"/>
  <c r="BA168" i="2"/>
  <c r="BH168" i="2" s="1"/>
  <c r="BB168" i="2"/>
  <c r="BC168" i="2"/>
  <c r="M168" i="2" s="1"/>
  <c r="BA1110" i="2"/>
  <c r="BH1110" i="2" s="1"/>
  <c r="BB1110" i="2"/>
  <c r="BC1110" i="2"/>
  <c r="M1110" i="2" s="1"/>
  <c r="BC392" i="2"/>
  <c r="M392" i="2" s="1"/>
  <c r="BB392" i="2"/>
  <c r="L392" i="2" s="1"/>
  <c r="BA392" i="2"/>
  <c r="BH392" i="2" s="1"/>
  <c r="BB893" i="2"/>
  <c r="BA893" i="2"/>
  <c r="BH893" i="2" s="1"/>
  <c r="BC893" i="2"/>
  <c r="M893" i="2" s="1"/>
  <c r="BA177" i="2"/>
  <c r="BH177" i="2" s="1"/>
  <c r="BB177" i="2"/>
  <c r="L177" i="2" s="1"/>
  <c r="BC177" i="2"/>
  <c r="M177" i="2" s="1"/>
  <c r="BC1138" i="2"/>
  <c r="M1138" i="2" s="1"/>
  <c r="BA1138" i="2"/>
  <c r="BH1138" i="2" s="1"/>
  <c r="BB1138" i="2"/>
  <c r="BA894" i="2"/>
  <c r="BH894" i="2" s="1"/>
  <c r="BB894" i="2"/>
  <c r="BC894" i="2"/>
  <c r="M894" i="2" s="1"/>
  <c r="BA228" i="2"/>
  <c r="BH228" i="2" s="1"/>
  <c r="BB228" i="2"/>
  <c r="BC228" i="2"/>
  <c r="M228" i="2" s="1"/>
  <c r="BA390" i="2"/>
  <c r="BH390" i="2" s="1"/>
  <c r="BB390" i="2"/>
  <c r="BC390" i="2"/>
  <c r="M390" i="2" s="1"/>
  <c r="BB1418" i="2"/>
  <c r="BA1418" i="2"/>
  <c r="BH1418" i="2" s="1"/>
  <c r="BC1418" i="2"/>
  <c r="M1418" i="2" s="1"/>
  <c r="BA676" i="2"/>
  <c r="BH676" i="2" s="1"/>
  <c r="BB676" i="2"/>
  <c r="BC676" i="2"/>
  <c r="M676" i="2" s="1"/>
  <c r="BC346" i="2"/>
  <c r="M346" i="2" s="1"/>
  <c r="BB346" i="2"/>
  <c r="L346" i="2" s="1"/>
  <c r="BA346" i="2"/>
  <c r="BA475" i="2"/>
  <c r="BH475" i="2" s="1"/>
  <c r="BB475" i="2"/>
  <c r="BC475" i="2"/>
  <c r="M475" i="2" s="1"/>
  <c r="BC120" i="2"/>
  <c r="M120" i="2" s="1"/>
  <c r="BA120" i="2"/>
  <c r="BH120" i="2" s="1"/>
  <c r="BB120" i="2"/>
  <c r="L120" i="2" s="1"/>
  <c r="BB468" i="2"/>
  <c r="BA468" i="2"/>
  <c r="BH468" i="2" s="1"/>
  <c r="BC468" i="2"/>
  <c r="M468" i="2" s="1"/>
  <c r="BC231" i="2"/>
  <c r="M231" i="2" s="1"/>
  <c r="BA231" i="2"/>
  <c r="BH231" i="2" s="1"/>
  <c r="BB231" i="2"/>
  <c r="BA678" i="2"/>
  <c r="BH678" i="2" s="1"/>
  <c r="BB678" i="2"/>
  <c r="BC678" i="2"/>
  <c r="BB186" i="2"/>
  <c r="BA186" i="2"/>
  <c r="BH186" i="2" s="1"/>
  <c r="BC186" i="2"/>
  <c r="M186" i="2" s="1"/>
  <c r="BB484" i="2"/>
  <c r="BC484" i="2"/>
  <c r="M484" i="2" s="1"/>
  <c r="BA484" i="2"/>
  <c r="BH484" i="2" s="1"/>
  <c r="BA1386" i="2"/>
  <c r="BB1386" i="2"/>
  <c r="L1386" i="2" s="1"/>
  <c r="BC1386" i="2"/>
  <c r="M1386" i="2" s="1"/>
  <c r="BC1104" i="2"/>
  <c r="M1104" i="2" s="1"/>
  <c r="BB1104" i="2"/>
  <c r="L1104" i="2" s="1"/>
  <c r="BA1104" i="2"/>
  <c r="BA1446" i="2"/>
  <c r="BH1446" i="2" s="1"/>
  <c r="BB1446" i="2"/>
  <c r="BC1446" i="2"/>
  <c r="BA466" i="2"/>
  <c r="BH466" i="2" s="1"/>
  <c r="BB466" i="2"/>
  <c r="BC466" i="2"/>
  <c r="BC189" i="2"/>
  <c r="M189" i="2" s="1"/>
  <c r="BB189" i="2"/>
  <c r="BA189" i="2"/>
  <c r="BH189" i="2" s="1"/>
  <c r="BB227" i="2"/>
  <c r="L227" i="2" s="1"/>
  <c r="BA227" i="2"/>
  <c r="BH227" i="2" s="1"/>
  <c r="BC227" i="2"/>
  <c r="M227" i="2" s="1"/>
  <c r="BB1440" i="2"/>
  <c r="L1440" i="2" s="1"/>
  <c r="BC1440" i="2"/>
  <c r="M1440" i="2" s="1"/>
  <c r="BA1440" i="2"/>
  <c r="BH1440" i="2" s="1"/>
  <c r="BA121" i="2"/>
  <c r="BH121" i="2" s="1"/>
  <c r="BB121" i="2"/>
  <c r="BC121" i="2"/>
  <c r="M121" i="2" s="1"/>
  <c r="BB423" i="2"/>
  <c r="L423" i="2" s="1"/>
  <c r="BC423" i="2"/>
  <c r="M423" i="2" s="1"/>
  <c r="BA423" i="2"/>
  <c r="BH423" i="2" s="1"/>
  <c r="BA156" i="2"/>
  <c r="BH156" i="2" s="1"/>
  <c r="BC156" i="2"/>
  <c r="BB156" i="2"/>
  <c r="BC195" i="2"/>
  <c r="M195" i="2" s="1"/>
  <c r="BA195" i="2"/>
  <c r="BH195" i="2" s="1"/>
  <c r="BB195" i="2"/>
  <c r="BA241" i="2"/>
  <c r="BH241" i="2" s="1"/>
  <c r="BB241" i="2"/>
  <c r="L241" i="2" s="1"/>
  <c r="BC241" i="2"/>
  <c r="M241" i="2" s="1"/>
  <c r="BC1189" i="2"/>
  <c r="M1189" i="2" s="1"/>
  <c r="BA1189" i="2"/>
  <c r="BB1189" i="2"/>
  <c r="L1189" i="2" s="1"/>
  <c r="BB1695" i="2"/>
  <c r="BC1695" i="2"/>
  <c r="M1695" i="2" s="1"/>
  <c r="BA1695" i="2"/>
  <c r="BH1695" i="2" s="1"/>
  <c r="BA1333" i="2"/>
  <c r="BH1333" i="2" s="1"/>
  <c r="BC1333" i="2"/>
  <c r="BB1333" i="2"/>
  <c r="BA246" i="2"/>
  <c r="BH246" i="2" s="1"/>
  <c r="BC246" i="2"/>
  <c r="M246" i="2" s="1"/>
  <c r="BB246" i="2"/>
  <c r="L246" i="2" s="1"/>
  <c r="BA398" i="2"/>
  <c r="BH398" i="2" s="1"/>
  <c r="BB398" i="2"/>
  <c r="BC398" i="2"/>
  <c r="M398" i="2" s="1"/>
  <c r="BA1448" i="2"/>
  <c r="BH1448" i="2" s="1"/>
  <c r="BB1448" i="2"/>
  <c r="L1448" i="2" s="1"/>
  <c r="BC1448" i="2"/>
  <c r="M1448" i="2" s="1"/>
  <c r="BC159" i="2"/>
  <c r="M159" i="2" s="1"/>
  <c r="BA159" i="2"/>
  <c r="BH159" i="2" s="1"/>
  <c r="BB159" i="2"/>
  <c r="BA418" i="2"/>
  <c r="BH418" i="2" s="1"/>
  <c r="BB418" i="2"/>
  <c r="BC418" i="2"/>
  <c r="BC1435" i="2"/>
  <c r="M1435" i="2" s="1"/>
  <c r="BA1435" i="2"/>
  <c r="BH1435" i="2" s="1"/>
  <c r="BB1435" i="2"/>
  <c r="BA463" i="2"/>
  <c r="BH463" i="2" s="1"/>
  <c r="BB463" i="2"/>
  <c r="BC463" i="2"/>
  <c r="BB178" i="2"/>
  <c r="L178" i="2" s="1"/>
  <c r="BA178" i="2"/>
  <c r="BH178" i="2" s="1"/>
  <c r="BC178" i="2"/>
  <c r="BA257" i="2"/>
  <c r="BB257" i="2"/>
  <c r="BC257" i="2"/>
  <c r="M257" i="2" s="1"/>
  <c r="BC1683" i="2"/>
  <c r="M1683" i="2" s="1"/>
  <c r="BA1683" i="2"/>
  <c r="BB1683" i="2"/>
  <c r="L1683" i="2" s="1"/>
  <c r="BA1331" i="2"/>
  <c r="BB1331" i="2"/>
  <c r="BC1331" i="2"/>
  <c r="M1331" i="2" s="1"/>
  <c r="BC1458" i="2"/>
  <c r="M1458" i="2" s="1"/>
  <c r="BB1458" i="2"/>
  <c r="BA1458" i="2"/>
  <c r="BC1687" i="2"/>
  <c r="BA1687" i="2"/>
  <c r="BH1687" i="2" s="1"/>
  <c r="BB1687" i="2"/>
  <c r="BB1423" i="2"/>
  <c r="BC1423" i="2"/>
  <c r="M1423" i="2" s="1"/>
  <c r="BA1423" i="2"/>
  <c r="BH1423" i="2" s="1"/>
  <c r="BB961" i="2"/>
  <c r="BC961" i="2"/>
  <c r="M961" i="2" s="1"/>
  <c r="BA961" i="2"/>
  <c r="BH961" i="2" s="1"/>
  <c r="BC491" i="2"/>
  <c r="BA491" i="2"/>
  <c r="BH491" i="2" s="1"/>
  <c r="BB491" i="2"/>
  <c r="BA440" i="2"/>
  <c r="BH440" i="2" s="1"/>
  <c r="BB440" i="2"/>
  <c r="BC440" i="2"/>
  <c r="BC401" i="2"/>
  <c r="M401" i="2" s="1"/>
  <c r="BA401" i="2"/>
  <c r="BH401" i="2" s="1"/>
  <c r="BB401" i="2"/>
  <c r="BC238" i="2"/>
  <c r="M238" i="2" s="1"/>
  <c r="BA238" i="2"/>
  <c r="BH238" i="2" s="1"/>
  <c r="BB238" i="2"/>
  <c r="L238" i="2" s="1"/>
  <c r="BC206" i="2"/>
  <c r="M206" i="2" s="1"/>
  <c r="BB206" i="2"/>
  <c r="BA206" i="2"/>
  <c r="BH206" i="2" s="1"/>
  <c r="BA166" i="2"/>
  <c r="BH166" i="2" s="1"/>
  <c r="BC166" i="2"/>
  <c r="BB166" i="2"/>
  <c r="BC958" i="2"/>
  <c r="M958" i="2" s="1"/>
  <c r="BA958" i="2"/>
  <c r="BH958" i="2" s="1"/>
  <c r="BB958" i="2"/>
  <c r="L958" i="2" s="1"/>
  <c r="BA243" i="2"/>
  <c r="BH243" i="2" s="1"/>
  <c r="BB243" i="2"/>
  <c r="BC243" i="2"/>
  <c r="M243" i="2" s="1"/>
  <c r="BC163" i="2"/>
  <c r="BB163" i="2"/>
  <c r="BA163" i="2"/>
  <c r="BH163" i="2" s="1"/>
  <c r="BA404" i="2"/>
  <c r="BH404" i="2" s="1"/>
  <c r="BB404" i="2"/>
  <c r="BC404" i="2"/>
  <c r="M404" i="2" s="1"/>
  <c r="BB224" i="2"/>
  <c r="L224" i="2" s="1"/>
  <c r="BC224" i="2"/>
  <c r="M224" i="2" s="1"/>
  <c r="BA224" i="2"/>
  <c r="BH224" i="2" s="1"/>
  <c r="BA1424" i="2"/>
  <c r="BH1424" i="2" s="1"/>
  <c r="BB1424" i="2"/>
  <c r="L1424" i="2" s="1"/>
  <c r="BC1424" i="2"/>
  <c r="M1424" i="2" s="1"/>
  <c r="BA1693" i="2"/>
  <c r="BH1693" i="2" s="1"/>
  <c r="BB1693" i="2"/>
  <c r="BC1693" i="2"/>
  <c r="M1693" i="2" s="1"/>
  <c r="BA1429" i="2"/>
  <c r="BH1429" i="2" s="1"/>
  <c r="BB1429" i="2"/>
  <c r="BC1429" i="2"/>
  <c r="M1429" i="2" s="1"/>
  <c r="BC461" i="2"/>
  <c r="M461" i="2" s="1"/>
  <c r="BB461" i="2"/>
  <c r="L461" i="2" s="1"/>
  <c r="BA461" i="2"/>
  <c r="BH461" i="2" s="1"/>
  <c r="BB184" i="2"/>
  <c r="BC184" i="2"/>
  <c r="M184" i="2" s="1"/>
  <c r="BA184" i="2"/>
  <c r="BH184" i="2" s="1"/>
  <c r="BC962" i="2"/>
  <c r="M962" i="2" s="1"/>
  <c r="BB962" i="2"/>
  <c r="BA962" i="2"/>
  <c r="BH962" i="2" s="1"/>
  <c r="BB394" i="2"/>
  <c r="BA394" i="2"/>
  <c r="BH394" i="2" s="1"/>
  <c r="BC394" i="2"/>
  <c r="M394" i="2" s="1"/>
  <c r="BC199" i="2"/>
  <c r="M199" i="2" s="1"/>
  <c r="BA199" i="2"/>
  <c r="BH199" i="2" s="1"/>
  <c r="BB199" i="2"/>
  <c r="L199" i="2" s="1"/>
  <c r="BC1699" i="2"/>
  <c r="M1699" i="2" s="1"/>
  <c r="BA1699" i="2"/>
  <c r="BH1699" i="2" s="1"/>
  <c r="BB1699" i="2"/>
  <c r="L1699" i="2" s="1"/>
  <c r="BC1427" i="2"/>
  <c r="M1427" i="2" s="1"/>
  <c r="BA1427" i="2"/>
  <c r="BH1427" i="2" s="1"/>
  <c r="BB1427" i="2"/>
  <c r="L1427" i="2" s="1"/>
  <c r="BC1337" i="2"/>
  <c r="BB1337" i="2"/>
  <c r="L1337" i="2" s="1"/>
  <c r="BA1337" i="2"/>
  <c r="BH1337" i="2" s="1"/>
  <c r="BA892" i="2"/>
  <c r="BH892" i="2" s="1"/>
  <c r="BC892" i="2"/>
  <c r="M892" i="2" s="1"/>
  <c r="BB892" i="2"/>
  <c r="BA487" i="2"/>
  <c r="BH487" i="2" s="1"/>
  <c r="BB487" i="2"/>
  <c r="BC487" i="2"/>
  <c r="BA436" i="2"/>
  <c r="BH436" i="2" s="1"/>
  <c r="BC436" i="2"/>
  <c r="BB436" i="2"/>
  <c r="BA397" i="2"/>
  <c r="BH397" i="2" s="1"/>
  <c r="BC397" i="2"/>
  <c r="M397" i="2" s="1"/>
  <c r="BB397" i="2"/>
  <c r="BA234" i="2"/>
  <c r="BH234" i="2" s="1"/>
  <c r="BB234" i="2"/>
  <c r="BC234" i="2"/>
  <c r="M234" i="2" s="1"/>
  <c r="BA202" i="2"/>
  <c r="BH202" i="2" s="1"/>
  <c r="BB202" i="2"/>
  <c r="BC202" i="2"/>
  <c r="BB170" i="2"/>
  <c r="BA170" i="2"/>
  <c r="BH170" i="2" s="1"/>
  <c r="BC170" i="2"/>
  <c r="BB90" i="2"/>
  <c r="L90" i="2" s="1"/>
  <c r="BA90" i="2"/>
  <c r="BH90" i="2" s="1"/>
  <c r="BC90" i="2"/>
  <c r="M90" i="2" s="1"/>
  <c r="BA1334" i="2"/>
  <c r="BH1334" i="2" s="1"/>
  <c r="BB1334" i="2"/>
  <c r="L1334" i="2" s="1"/>
  <c r="BC1334" i="2"/>
  <c r="M1334" i="2" s="1"/>
  <c r="BA527" i="2"/>
  <c r="BB527" i="2"/>
  <c r="BC527" i="2"/>
  <c r="BB87" i="2"/>
  <c r="L87" i="2" s="1"/>
  <c r="BA87" i="2"/>
  <c r="BC87" i="2"/>
  <c r="M87" i="2" s="1"/>
  <c r="BA1686" i="2"/>
  <c r="BH1686" i="2" s="1"/>
  <c r="BB1686" i="2"/>
  <c r="L1686" i="2" s="1"/>
  <c r="BC1686" i="2"/>
  <c r="M1686" i="2" s="1"/>
  <c r="BC424" i="2"/>
  <c r="M424" i="2" s="1"/>
  <c r="BA424" i="2"/>
  <c r="BH424" i="2" s="1"/>
  <c r="BB424" i="2"/>
  <c r="L424" i="2" s="1"/>
  <c r="BB165" i="2"/>
  <c r="BA165" i="2"/>
  <c r="BH165" i="2" s="1"/>
  <c r="BC165" i="2"/>
  <c r="M165" i="2" s="1"/>
  <c r="BA445" i="2"/>
  <c r="BH445" i="2" s="1"/>
  <c r="BB445" i="2"/>
  <c r="L445" i="2" s="1"/>
  <c r="BC445" i="2"/>
  <c r="M445" i="2" s="1"/>
  <c r="BB435" i="2"/>
  <c r="BC435" i="2"/>
  <c r="M435" i="2" s="1"/>
  <c r="BA435" i="2"/>
  <c r="BH435" i="2" s="1"/>
  <c r="BC395" i="2"/>
  <c r="M395" i="2" s="1"/>
  <c r="BB395" i="2"/>
  <c r="BA395" i="2"/>
  <c r="BH395" i="2" s="1"/>
  <c r="BB167" i="2"/>
  <c r="BC167" i="2"/>
  <c r="M167" i="2" s="1"/>
  <c r="BA167" i="2"/>
  <c r="BH167" i="2" s="1"/>
  <c r="BB438" i="2"/>
  <c r="L438" i="2" s="1"/>
  <c r="BC438" i="2"/>
  <c r="M438" i="2" s="1"/>
  <c r="BA438" i="2"/>
  <c r="BH438" i="2" s="1"/>
  <c r="BA164" i="2"/>
  <c r="BH164" i="2" s="1"/>
  <c r="BC164" i="2"/>
  <c r="BB164" i="2"/>
  <c r="BB687" i="2"/>
  <c r="BA687" i="2"/>
  <c r="BH687" i="2" s="1"/>
  <c r="BC687" i="2"/>
  <c r="M687" i="2" s="1"/>
  <c r="BA169" i="2"/>
  <c r="BH169" i="2" s="1"/>
  <c r="BB169" i="2"/>
  <c r="L169" i="2" s="1"/>
  <c r="BC169" i="2"/>
  <c r="M169" i="2" s="1"/>
  <c r="BC891" i="2"/>
  <c r="M891" i="2" s="1"/>
  <c r="BA891" i="2"/>
  <c r="BH891" i="2" s="1"/>
  <c r="BB891" i="2"/>
  <c r="L891" i="2" s="1"/>
  <c r="BC232" i="2"/>
  <c r="M232" i="2" s="1"/>
  <c r="BA232" i="2"/>
  <c r="BH232" i="2" s="1"/>
  <c r="BB232" i="2"/>
  <c r="BB1071" i="2"/>
  <c r="BA1071" i="2"/>
  <c r="BC1071" i="2"/>
  <c r="M1071" i="2" s="1"/>
  <c r="BB1341" i="2"/>
  <c r="L1341" i="2" s="1"/>
  <c r="BA1341" i="2"/>
  <c r="BH1341" i="2" s="1"/>
  <c r="BC1341" i="2"/>
  <c r="M1341" i="2" s="1"/>
  <c r="BC385" i="2"/>
  <c r="M385" i="2" s="1"/>
  <c r="BA385" i="2"/>
  <c r="BH385" i="2" s="1"/>
  <c r="BB385" i="2"/>
  <c r="L385" i="2" s="1"/>
  <c r="BA437" i="2"/>
  <c r="BH437" i="2" s="1"/>
  <c r="BB437" i="2"/>
  <c r="BC437" i="2"/>
  <c r="M437" i="2" s="1"/>
  <c r="BC248" i="2"/>
  <c r="M248" i="2" s="1"/>
  <c r="BB248" i="2"/>
  <c r="L248" i="2" s="1"/>
  <c r="BA248" i="2"/>
  <c r="BH248" i="2" s="1"/>
  <c r="BC1445" i="2"/>
  <c r="BB1445" i="2"/>
  <c r="BA1445" i="2"/>
  <c r="BH1445" i="2" s="1"/>
  <c r="BA66" i="2"/>
  <c r="BH66" i="2" s="1"/>
  <c r="BB66" i="2"/>
  <c r="BC66" i="2"/>
  <c r="M66" i="2" s="1"/>
  <c r="BC1443" i="2"/>
  <c r="M1443" i="2" s="1"/>
  <c r="BA1443" i="2"/>
  <c r="BH1443" i="2" s="1"/>
  <c r="BB1443" i="2"/>
  <c r="BA471" i="2"/>
  <c r="BH471" i="2" s="1"/>
  <c r="BB471" i="2"/>
  <c r="BC471" i="2"/>
  <c r="M471" i="2" s="1"/>
  <c r="BC218" i="2"/>
  <c r="M218" i="2" s="1"/>
  <c r="BA218" i="2"/>
  <c r="BH218" i="2" s="1"/>
  <c r="BB218" i="2"/>
  <c r="BA1416" i="2"/>
  <c r="BH1416" i="2" s="1"/>
  <c r="BB1416" i="2"/>
  <c r="BC1416" i="2"/>
  <c r="M1416" i="2" s="1"/>
  <c r="BB617" i="2"/>
  <c r="BC617" i="2"/>
  <c r="BA617" i="2"/>
  <c r="BA960" i="2"/>
  <c r="BH960" i="2" s="1"/>
  <c r="BB960" i="2"/>
  <c r="BC960" i="2"/>
  <c r="M960" i="2" s="1"/>
  <c r="BC384" i="2"/>
  <c r="M384" i="2" s="1"/>
  <c r="BA384" i="2"/>
  <c r="BH384" i="2" s="1"/>
  <c r="BB384" i="2"/>
  <c r="BC157" i="2"/>
  <c r="M157" i="2" s="1"/>
  <c r="BA157" i="2"/>
  <c r="BH157" i="2" s="1"/>
  <c r="BB157" i="2"/>
  <c r="BA422" i="2"/>
  <c r="BH422" i="2" s="1"/>
  <c r="BB422" i="2"/>
  <c r="BC422" i="2"/>
  <c r="M422" i="2" s="1"/>
  <c r="BA153" i="2"/>
  <c r="BH153" i="2" s="1"/>
  <c r="BC153" i="2"/>
  <c r="BB153" i="2"/>
  <c r="BA1425" i="2"/>
  <c r="BH1425" i="2" s="1"/>
  <c r="BB1425" i="2"/>
  <c r="L1425" i="2" s="1"/>
  <c r="BC1425" i="2"/>
  <c r="M1425" i="2" s="1"/>
  <c r="BA683" i="2"/>
  <c r="BH683" i="2" s="1"/>
  <c r="BB683" i="2"/>
  <c r="BC683" i="2"/>
  <c r="M683" i="2" s="1"/>
  <c r="BC473" i="2"/>
  <c r="M473" i="2" s="1"/>
  <c r="BA473" i="2"/>
  <c r="BH473" i="2" s="1"/>
  <c r="BB473" i="2"/>
  <c r="BA188" i="2"/>
  <c r="BH188" i="2" s="1"/>
  <c r="BB188" i="2"/>
  <c r="BC188" i="2"/>
  <c r="M188" i="2" s="1"/>
  <c r="BB679" i="2"/>
  <c r="BA679" i="2"/>
  <c r="BH679" i="2" s="1"/>
  <c r="BC679" i="2"/>
  <c r="M679" i="2" s="1"/>
  <c r="BA494" i="2"/>
  <c r="BH494" i="2" s="1"/>
  <c r="BB494" i="2"/>
  <c r="L494" i="2" s="1"/>
  <c r="BC494" i="2"/>
  <c r="M494" i="2" s="1"/>
  <c r="BA478" i="2"/>
  <c r="BH478" i="2" s="1"/>
  <c r="BB478" i="2"/>
  <c r="BC478" i="2"/>
  <c r="M478" i="2" s="1"/>
  <c r="BB200" i="2"/>
  <c r="BC200" i="2"/>
  <c r="BA200" i="2"/>
  <c r="BH200" i="2" s="1"/>
  <c r="BC117" i="2"/>
  <c r="M117" i="2" s="1"/>
  <c r="BA117" i="2"/>
  <c r="BB117" i="2"/>
  <c r="BA1243" i="2"/>
  <c r="BC1243" i="2"/>
  <c r="M1243" i="2" s="1"/>
  <c r="BB1243" i="2"/>
  <c r="L1243" i="2" s="1"/>
  <c r="BA1431" i="2"/>
  <c r="BH1431" i="2" s="1"/>
  <c r="BB1431" i="2"/>
  <c r="BC1431" i="2"/>
  <c r="M1431" i="2" s="1"/>
  <c r="BC467" i="2"/>
  <c r="BB467" i="2"/>
  <c r="BA467" i="2"/>
  <c r="BH467" i="2" s="1"/>
  <c r="BA64" i="2"/>
  <c r="BH64" i="2" s="1"/>
  <c r="BB64" i="2"/>
  <c r="BC64" i="2"/>
  <c r="M64" i="2" s="1"/>
  <c r="BA462" i="2"/>
  <c r="BH462" i="2" s="1"/>
  <c r="BB462" i="2"/>
  <c r="BC462" i="2"/>
  <c r="BA1688" i="2"/>
  <c r="BH1688" i="2" s="1"/>
  <c r="BB1688" i="2"/>
  <c r="BC1688" i="2"/>
  <c r="M1688" i="2" s="1"/>
  <c r="BC1345" i="2"/>
  <c r="M1345" i="2" s="1"/>
  <c r="BA1345" i="2"/>
  <c r="BH1345" i="2" s="1"/>
  <c r="BB1345" i="2"/>
  <c r="BA405" i="2"/>
  <c r="BH405" i="2" s="1"/>
  <c r="BC405" i="2"/>
  <c r="M405" i="2" s="1"/>
  <c r="BB405" i="2"/>
  <c r="BB124" i="2"/>
  <c r="BC124" i="2"/>
  <c r="BA124" i="2"/>
  <c r="BH124" i="2" s="1"/>
  <c r="BB191" i="2"/>
  <c r="L191" i="2" s="1"/>
  <c r="BA191" i="2"/>
  <c r="BH191" i="2" s="1"/>
  <c r="BC191" i="2"/>
  <c r="M191" i="2" s="1"/>
  <c r="BA433" i="2"/>
  <c r="BB433" i="2"/>
  <c r="BC433" i="2"/>
  <c r="M433" i="2" s="1"/>
  <c r="BA943" i="2"/>
  <c r="BB943" i="2"/>
  <c r="BC943" i="2"/>
  <c r="M943" i="2" s="1"/>
  <c r="BA378" i="2"/>
  <c r="BB378" i="2"/>
  <c r="L378" i="2" s="1"/>
  <c r="BC378" i="2"/>
  <c r="M378" i="2" s="1"/>
  <c r="BC794" i="2"/>
  <c r="M794" i="2" s="1"/>
  <c r="BA794" i="2"/>
  <c r="BB794" i="2"/>
  <c r="BA855" i="2"/>
  <c r="BB855" i="2"/>
  <c r="L855" i="2" s="1"/>
  <c r="BC855" i="2"/>
  <c r="M855" i="2" s="1"/>
  <c r="BB1410" i="2"/>
  <c r="BA1410" i="2"/>
  <c r="BC1410" i="2"/>
  <c r="M1410" i="2" s="1"/>
  <c r="BA1358" i="2"/>
  <c r="BB1358" i="2"/>
  <c r="BC1358" i="2"/>
  <c r="M1358" i="2" s="1"/>
  <c r="BC1487" i="2"/>
  <c r="M1487" i="2" s="1"/>
  <c r="BA1487" i="2"/>
  <c r="BB1487" i="2"/>
  <c r="L1487" i="2" s="1"/>
  <c r="BC1694" i="2"/>
  <c r="M1694" i="2" s="1"/>
  <c r="BA1694" i="2"/>
  <c r="BH1694" i="2" s="1"/>
  <c r="BB1694" i="2"/>
  <c r="BA1430" i="2"/>
  <c r="BH1430" i="2" s="1"/>
  <c r="BC1430" i="2"/>
  <c r="M1430" i="2" s="1"/>
  <c r="BB1430" i="2"/>
  <c r="BC1332" i="2"/>
  <c r="M1332" i="2" s="1"/>
  <c r="BA1332" i="2"/>
  <c r="BH1332" i="2" s="1"/>
  <c r="BB1332" i="2"/>
  <c r="BA895" i="2"/>
  <c r="BH895" i="2" s="1"/>
  <c r="BB895" i="2"/>
  <c r="BC895" i="2"/>
  <c r="M895" i="2" s="1"/>
  <c r="BB482" i="2"/>
  <c r="L482" i="2" s="1"/>
  <c r="BA482" i="2"/>
  <c r="BH482" i="2" s="1"/>
  <c r="BC482" i="2"/>
  <c r="M482" i="2" s="1"/>
  <c r="BC439" i="2"/>
  <c r="M439" i="2" s="1"/>
  <c r="BA439" i="2"/>
  <c r="BH439" i="2" s="1"/>
  <c r="BB439" i="2"/>
  <c r="BC400" i="2"/>
  <c r="M400" i="2" s="1"/>
  <c r="BB400" i="2"/>
  <c r="L400" i="2" s="1"/>
  <c r="BA400" i="2"/>
  <c r="BH400" i="2" s="1"/>
  <c r="BC237" i="2"/>
  <c r="M237" i="2" s="1"/>
  <c r="BB237" i="2"/>
  <c r="L237" i="2" s="1"/>
  <c r="BA237" i="2"/>
  <c r="BH237" i="2" s="1"/>
  <c r="BB205" i="2"/>
  <c r="BC205" i="2"/>
  <c r="BA205" i="2"/>
  <c r="BH205" i="2" s="1"/>
  <c r="BA173" i="2"/>
  <c r="BH173" i="2" s="1"/>
  <c r="BB173" i="2"/>
  <c r="BC173" i="2"/>
  <c r="BB71" i="2"/>
  <c r="BC71" i="2"/>
  <c r="M71" i="2" s="1"/>
  <c r="BA71" i="2"/>
  <c r="BH71" i="2" s="1"/>
  <c r="BA1420" i="2"/>
  <c r="BH1420" i="2" s="1"/>
  <c r="BB1420" i="2"/>
  <c r="BC1420" i="2"/>
  <c r="M1420" i="2" s="1"/>
  <c r="BB480" i="2"/>
  <c r="L480" i="2" s="1"/>
  <c r="BC480" i="2"/>
  <c r="M480" i="2" s="1"/>
  <c r="BA480" i="2"/>
  <c r="BH480" i="2" s="1"/>
  <c r="BA382" i="2"/>
  <c r="BH382" i="2" s="1"/>
  <c r="BB382" i="2"/>
  <c r="BC382" i="2"/>
  <c r="M382" i="2" s="1"/>
  <c r="BC61" i="2"/>
  <c r="M61" i="2" s="1"/>
  <c r="BA61" i="2"/>
  <c r="BH61" i="2" s="1"/>
  <c r="BB61" i="2"/>
  <c r="L61" i="2" s="1"/>
  <c r="BA470" i="2"/>
  <c r="BH470" i="2" s="1"/>
  <c r="BB470" i="2"/>
  <c r="L470" i="2" s="1"/>
  <c r="BC470" i="2"/>
  <c r="M470" i="2" s="1"/>
  <c r="BA201" i="2"/>
  <c r="BH201" i="2" s="1"/>
  <c r="BC201" i="2"/>
  <c r="BB201" i="2"/>
  <c r="BA1449" i="2"/>
  <c r="BH1449" i="2" s="1"/>
  <c r="BC1449" i="2"/>
  <c r="M1449" i="2" s="1"/>
  <c r="BB1449" i="2"/>
  <c r="BC493" i="2"/>
  <c r="M493" i="2" s="1"/>
  <c r="BA493" i="2"/>
  <c r="BH493" i="2" s="1"/>
  <c r="BB493" i="2"/>
  <c r="BC411" i="2"/>
  <c r="BB411" i="2"/>
  <c r="BA411" i="2"/>
  <c r="BH411" i="2" s="1"/>
  <c r="BC122" i="2"/>
  <c r="M122" i="2" s="1"/>
  <c r="BA122" i="2"/>
  <c r="BH122" i="2" s="1"/>
  <c r="BB122" i="2"/>
  <c r="L122" i="2" s="1"/>
  <c r="BB1219" i="2"/>
  <c r="L1219" i="2" s="1"/>
  <c r="BA1219" i="2"/>
  <c r="BH1219" i="2" s="1"/>
  <c r="BC1219" i="2"/>
  <c r="M1219" i="2" s="1"/>
  <c r="BB476" i="2"/>
  <c r="BA476" i="2"/>
  <c r="BH476" i="2" s="1"/>
  <c r="BC476" i="2"/>
  <c r="BB386" i="2"/>
  <c r="BA386" i="2"/>
  <c r="BH386" i="2" s="1"/>
  <c r="BC386" i="2"/>
  <c r="BA183" i="2"/>
  <c r="BH183" i="2" s="1"/>
  <c r="BC183" i="2"/>
  <c r="BB183" i="2"/>
  <c r="BA959" i="2"/>
  <c r="BH959" i="2" s="1"/>
  <c r="BC959" i="2"/>
  <c r="M959" i="2" s="1"/>
  <c r="BB959" i="2"/>
  <c r="L959" i="2" s="1"/>
  <c r="BC489" i="2"/>
  <c r="M489" i="2" s="1"/>
  <c r="BA489" i="2"/>
  <c r="BH489" i="2" s="1"/>
  <c r="BB489" i="2"/>
  <c r="BB446" i="2"/>
  <c r="BA446" i="2"/>
  <c r="BH446" i="2" s="1"/>
  <c r="BC446" i="2"/>
  <c r="BB407" i="2"/>
  <c r="BC407" i="2"/>
  <c r="M407" i="2" s="1"/>
  <c r="BA407" i="2"/>
  <c r="BH407" i="2" s="1"/>
  <c r="BB236" i="2"/>
  <c r="L236" i="2" s="1"/>
  <c r="BC236" i="2"/>
  <c r="M236" i="2" s="1"/>
  <c r="BA236" i="2"/>
  <c r="BH236" i="2" s="1"/>
  <c r="BA204" i="2"/>
  <c r="BH204" i="2" s="1"/>
  <c r="BB204" i="2"/>
  <c r="BC204" i="2"/>
  <c r="BC172" i="2"/>
  <c r="M172" i="2" s="1"/>
  <c r="BA172" i="2"/>
  <c r="BH172" i="2" s="1"/>
  <c r="BB172" i="2"/>
  <c r="BC118" i="2"/>
  <c r="BA118" i="2"/>
  <c r="BH118" i="2" s="1"/>
  <c r="BB118" i="2"/>
  <c r="BA1444" i="2"/>
  <c r="BH1444" i="2" s="1"/>
  <c r="BB1444" i="2"/>
  <c r="BC1444" i="2"/>
  <c r="M1444" i="2" s="1"/>
  <c r="BA1338" i="2"/>
  <c r="BH1338" i="2" s="1"/>
  <c r="BB1338" i="2"/>
  <c r="BC1338" i="2"/>
  <c r="M1338" i="2" s="1"/>
  <c r="BA414" i="2"/>
  <c r="BH414" i="2" s="1"/>
  <c r="BB414" i="2"/>
  <c r="L414" i="2" s="1"/>
  <c r="BC414" i="2"/>
  <c r="M414" i="2" s="1"/>
  <c r="BC155" i="2"/>
  <c r="BB155" i="2"/>
  <c r="BA155" i="2"/>
  <c r="BH155" i="2" s="1"/>
  <c r="BA443" i="2"/>
  <c r="BH443" i="2" s="1"/>
  <c r="BB443" i="2"/>
  <c r="BC443" i="2"/>
  <c r="M443" i="2" s="1"/>
  <c r="BA185" i="2"/>
  <c r="BH185" i="2" s="1"/>
  <c r="BB185" i="2"/>
  <c r="BC185" i="2"/>
  <c r="M185" i="2" s="1"/>
  <c r="BB1690" i="2"/>
  <c r="L1690" i="2" s="1"/>
  <c r="BA1690" i="2"/>
  <c r="BH1690" i="2" s="1"/>
  <c r="BC1690" i="2"/>
  <c r="M1690" i="2" s="1"/>
  <c r="BB1426" i="2"/>
  <c r="BA1426" i="2"/>
  <c r="BH1426" i="2" s="1"/>
  <c r="BC1426" i="2"/>
  <c r="M1426" i="2" s="1"/>
  <c r="BC1140" i="2"/>
  <c r="M1140" i="2" s="1"/>
  <c r="BB1140" i="2"/>
  <c r="BA1140" i="2"/>
  <c r="BH1140" i="2" s="1"/>
  <c r="BB380" i="2"/>
  <c r="BA380" i="2"/>
  <c r="BH380" i="2" s="1"/>
  <c r="BC380" i="2"/>
  <c r="M380" i="2" s="1"/>
  <c r="BA161" i="2"/>
  <c r="BH161" i="2" s="1"/>
  <c r="BC161" i="2"/>
  <c r="M161" i="2" s="1"/>
  <c r="BB161" i="2"/>
  <c r="BA1343" i="2"/>
  <c r="BH1343" i="2" s="1"/>
  <c r="BB1343" i="2"/>
  <c r="L1343" i="2" s="1"/>
  <c r="BC1343" i="2"/>
  <c r="M1343" i="2" s="1"/>
  <c r="BA387" i="2"/>
  <c r="BH387" i="2" s="1"/>
  <c r="BB387" i="2"/>
  <c r="BC387" i="2"/>
  <c r="BA88" i="2"/>
  <c r="BH88" i="2" s="1"/>
  <c r="BC88" i="2"/>
  <c r="BB88" i="2"/>
  <c r="BB646" i="2"/>
  <c r="BC646" i="2"/>
  <c r="M646" i="2" s="1"/>
  <c r="BA646" i="2"/>
  <c r="BA1273" i="2"/>
  <c r="BC1273" i="2"/>
  <c r="M1273" i="2" s="1"/>
  <c r="BB1273" i="2"/>
  <c r="BB474" i="2"/>
  <c r="L474" i="2" s="1"/>
  <c r="BA474" i="2"/>
  <c r="BH474" i="2" s="1"/>
  <c r="BC474" i="2"/>
  <c r="BB197" i="2"/>
  <c r="BC197" i="2"/>
  <c r="BA197" i="2"/>
  <c r="BH197" i="2" s="1"/>
  <c r="BA235" i="2"/>
  <c r="BH235" i="2" s="1"/>
  <c r="BB235" i="2"/>
  <c r="BC235" i="2"/>
  <c r="BA1441" i="2"/>
  <c r="BH1441" i="2" s="1"/>
  <c r="BB1441" i="2"/>
  <c r="L1441" i="2" s="1"/>
  <c r="BC1441" i="2"/>
  <c r="M1441" i="2" s="1"/>
  <c r="BB441" i="2"/>
  <c r="L441" i="2" s="1"/>
  <c r="BC441" i="2"/>
  <c r="M441" i="2" s="1"/>
  <c r="BA441" i="2"/>
  <c r="BH441" i="2" s="1"/>
  <c r="BB399" i="2"/>
  <c r="BC399" i="2"/>
  <c r="M399" i="2" s="1"/>
  <c r="BA399" i="2"/>
  <c r="BH399" i="2" s="1"/>
  <c r="BA70" i="2"/>
  <c r="BH70" i="2" s="1"/>
  <c r="BC70" i="2"/>
  <c r="BB70" i="2"/>
  <c r="L70" i="2" s="1"/>
  <c r="BC69" i="2"/>
  <c r="M69" i="2" s="1"/>
  <c r="BB69" i="2"/>
  <c r="BA69" i="2"/>
  <c r="BH69" i="2" s="1"/>
  <c r="BB1450" i="2"/>
  <c r="BA1450" i="2"/>
  <c r="BH1450" i="2" s="1"/>
  <c r="BC1450" i="2"/>
  <c r="BB249" i="2"/>
  <c r="BA249" i="2"/>
  <c r="BH249" i="2" s="1"/>
  <c r="BC249" i="2"/>
  <c r="M249" i="2" s="1"/>
  <c r="BC918" i="2"/>
  <c r="M918" i="2" s="1"/>
  <c r="BB918" i="2"/>
  <c r="BA918" i="2"/>
  <c r="BA59" i="2"/>
  <c r="BC59" i="2"/>
  <c r="M59" i="2" s="1"/>
  <c r="BB59" i="2"/>
  <c r="BA1439" i="2"/>
  <c r="BH1439" i="2" s="1"/>
  <c r="BB1439" i="2"/>
  <c r="BC1439" i="2"/>
  <c r="M1439" i="2" s="1"/>
  <c r="BA888" i="2"/>
  <c r="BH888" i="2" s="1"/>
  <c r="BB888" i="2"/>
  <c r="L888" i="2" s="1"/>
  <c r="BC888" i="2"/>
  <c r="M888" i="2" s="1"/>
  <c r="BC222" i="2"/>
  <c r="M222" i="2" s="1"/>
  <c r="BA222" i="2"/>
  <c r="BH222" i="2" s="1"/>
  <c r="BB222" i="2"/>
  <c r="BA685" i="2"/>
  <c r="BH685" i="2" s="1"/>
  <c r="BC685" i="2"/>
  <c r="M685" i="2" s="1"/>
  <c r="BB685" i="2"/>
  <c r="BA955" i="2"/>
  <c r="BH955" i="2" s="1"/>
  <c r="BB955" i="2"/>
  <c r="L955" i="2" s="1"/>
  <c r="BC955" i="2"/>
  <c r="M955" i="2" s="1"/>
  <c r="BB151" i="2"/>
  <c r="L151" i="2" s="1"/>
  <c r="BC151" i="2"/>
  <c r="M151" i="2" s="1"/>
  <c r="BA151" i="2"/>
  <c r="BH151" i="2" s="1"/>
  <c r="BA957" i="2"/>
  <c r="BH957" i="2" s="1"/>
  <c r="BB957" i="2"/>
  <c r="BC957" i="2"/>
  <c r="BA381" i="2"/>
  <c r="BH381" i="2" s="1"/>
  <c r="BB381" i="2"/>
  <c r="BC381" i="2"/>
  <c r="BB60" i="2"/>
  <c r="L60" i="2" s="1"/>
  <c r="BA60" i="2"/>
  <c r="BH60" i="2" s="1"/>
  <c r="BC60" i="2"/>
  <c r="M60" i="2" s="1"/>
  <c r="BA288" i="2"/>
  <c r="BB288" i="2"/>
  <c r="BC288" i="2"/>
  <c r="M288" i="2" s="1"/>
  <c r="BA681" i="2"/>
  <c r="BH681" i="2" s="1"/>
  <c r="BB681" i="2"/>
  <c r="L681" i="2" s="1"/>
  <c r="BC681" i="2"/>
  <c r="BB221" i="2"/>
  <c r="BA221" i="2"/>
  <c r="BH221" i="2" s="1"/>
  <c r="BC221" i="2"/>
  <c r="BB885" i="2"/>
  <c r="BA885" i="2"/>
  <c r="BH885" i="2" s="1"/>
  <c r="BC885" i="2"/>
  <c r="M885" i="2" s="1"/>
  <c r="BA956" i="2"/>
  <c r="BH956" i="2" s="1"/>
  <c r="BC956" i="2"/>
  <c r="M956" i="2" s="1"/>
  <c r="BB956" i="2"/>
  <c r="BA208" i="2"/>
  <c r="BH208" i="2" s="1"/>
  <c r="BB208" i="2"/>
  <c r="BC208" i="2"/>
  <c r="BA410" i="2"/>
  <c r="BH410" i="2" s="1"/>
  <c r="BB410" i="2"/>
  <c r="BC410" i="2"/>
  <c r="BC886" i="2"/>
  <c r="BA886" i="2"/>
  <c r="BH886" i="2" s="1"/>
  <c r="BB886" i="2"/>
  <c r="L886" i="2" s="1"/>
  <c r="BA220" i="2"/>
  <c r="BH220" i="2" s="1"/>
  <c r="BC220" i="2"/>
  <c r="BB220" i="2"/>
  <c r="L220" i="2" s="1"/>
  <c r="BA62" i="2"/>
  <c r="BH62" i="2" s="1"/>
  <c r="BB62" i="2"/>
  <c r="BC62" i="2"/>
  <c r="M62" i="2" s="1"/>
  <c r="BA123" i="2"/>
  <c r="BH123" i="2" s="1"/>
  <c r="BB123" i="2"/>
  <c r="BC123" i="2"/>
  <c r="BB1442" i="2"/>
  <c r="BA1442" i="2"/>
  <c r="BH1442" i="2" s="1"/>
  <c r="BC1442" i="2"/>
  <c r="M1442" i="2" s="1"/>
  <c r="BA1433" i="2"/>
  <c r="BH1433" i="2" s="1"/>
  <c r="BB1433" i="2"/>
  <c r="L1433" i="2" s="1"/>
  <c r="BC1433" i="2"/>
  <c r="M1433" i="2" s="1"/>
  <c r="BA558" i="2"/>
  <c r="BB558" i="2"/>
  <c r="BC558" i="2"/>
  <c r="BC409" i="2"/>
  <c r="BA409" i="2"/>
  <c r="BH409" i="2" s="1"/>
  <c r="BB409" i="2"/>
  <c r="L409" i="2" s="1"/>
  <c r="BB174" i="2"/>
  <c r="BA174" i="2"/>
  <c r="BH174" i="2" s="1"/>
  <c r="BC174" i="2"/>
  <c r="BA240" i="2"/>
  <c r="BH240" i="2" s="1"/>
  <c r="BB240" i="2"/>
  <c r="BC240" i="2"/>
  <c r="BA216" i="2"/>
  <c r="BH216" i="2" s="1"/>
  <c r="BB216" i="2"/>
  <c r="L216" i="2" s="1"/>
  <c r="BC216" i="2"/>
  <c r="M216" i="2" s="1"/>
  <c r="BA65" i="2"/>
  <c r="BH65" i="2" s="1"/>
  <c r="BC65" i="2"/>
  <c r="M65" i="2" s="1"/>
  <c r="BB65" i="2"/>
  <c r="BB949" i="2"/>
  <c r="BA949" i="2"/>
  <c r="BH949" i="2" s="1"/>
  <c r="BC949" i="2"/>
  <c r="M949" i="2" s="1"/>
  <c r="BB210" i="2"/>
  <c r="L210" i="2" s="1"/>
  <c r="BC210" i="2"/>
  <c r="M210" i="2" s="1"/>
  <c r="BA210" i="2"/>
  <c r="BH210" i="2" s="1"/>
  <c r="BB150" i="2"/>
  <c r="BC150" i="2"/>
  <c r="M150" i="2" s="1"/>
  <c r="BA150" i="2"/>
  <c r="BC823" i="2"/>
  <c r="M823" i="2" s="1"/>
  <c r="BA823" i="2"/>
  <c r="BB823" i="2"/>
  <c r="BC703" i="2"/>
  <c r="M703" i="2" s="1"/>
  <c r="BB703" i="2"/>
  <c r="L703" i="2" s="1"/>
  <c r="BA703" i="2"/>
  <c r="BA765" i="2"/>
  <c r="BB765" i="2"/>
  <c r="BC765" i="2"/>
  <c r="M765" i="2" s="1"/>
  <c r="BB32" i="2"/>
  <c r="BA32" i="2"/>
  <c r="BC32" i="2"/>
  <c r="M32" i="2" s="1"/>
  <c r="BA1161" i="2"/>
  <c r="BB1161" i="2"/>
  <c r="BC1161" i="2"/>
  <c r="BC1599" i="2"/>
  <c r="M1599" i="2" s="1"/>
  <c r="BA1599" i="2"/>
  <c r="BB1599" i="2"/>
  <c r="L1599" i="2" s="1"/>
  <c r="BB973" i="2"/>
  <c r="BA973" i="2"/>
  <c r="BC973" i="2"/>
  <c r="M973" i="2" s="1"/>
  <c r="BA1447" i="2"/>
  <c r="BH1447" i="2" s="1"/>
  <c r="BC1447" i="2"/>
  <c r="M1447" i="2" s="1"/>
  <c r="BB1447" i="2"/>
  <c r="L1447" i="2" s="1"/>
  <c r="BC1415" i="2"/>
  <c r="M1415" i="2" s="1"/>
  <c r="BA1415" i="2"/>
  <c r="BH1415" i="2" s="1"/>
  <c r="BB1415" i="2"/>
  <c r="L1415" i="2" s="1"/>
  <c r="BB896" i="2"/>
  <c r="BA896" i="2"/>
  <c r="BH896" i="2" s="1"/>
  <c r="BC896" i="2"/>
  <c r="M896" i="2" s="1"/>
  <c r="BC483" i="2"/>
  <c r="BA483" i="2"/>
  <c r="BH483" i="2" s="1"/>
  <c r="BB483" i="2"/>
  <c r="BA425" i="2"/>
  <c r="BH425" i="2" s="1"/>
  <c r="BB425" i="2"/>
  <c r="L425" i="2" s="1"/>
  <c r="BC425" i="2"/>
  <c r="M425" i="2" s="1"/>
  <c r="BA393" i="2"/>
  <c r="BH393" i="2" s="1"/>
  <c r="BB393" i="2"/>
  <c r="BC393" i="2"/>
  <c r="BC230" i="2"/>
  <c r="BB230" i="2"/>
  <c r="BA230" i="2"/>
  <c r="BH230" i="2" s="1"/>
  <c r="BC198" i="2"/>
  <c r="M198" i="2" s="1"/>
  <c r="BA198" i="2"/>
  <c r="BH198" i="2" s="1"/>
  <c r="BB198" i="2"/>
  <c r="BA158" i="2"/>
  <c r="BH158" i="2" s="1"/>
  <c r="BB158" i="2"/>
  <c r="BC158" i="2"/>
  <c r="M158" i="2" s="1"/>
  <c r="BB472" i="2"/>
  <c r="BC472" i="2"/>
  <c r="BA472" i="2"/>
  <c r="BH472" i="2" s="1"/>
  <c r="BC219" i="2"/>
  <c r="M219" i="2" s="1"/>
  <c r="BA219" i="2"/>
  <c r="BH219" i="2" s="1"/>
  <c r="BB219" i="2"/>
  <c r="BC125" i="2"/>
  <c r="M125" i="2" s="1"/>
  <c r="BA125" i="2"/>
  <c r="BH125" i="2" s="1"/>
  <c r="BB125" i="2"/>
  <c r="L125" i="2" s="1"/>
  <c r="BA193" i="2"/>
  <c r="BH193" i="2" s="1"/>
  <c r="BC193" i="2"/>
  <c r="M193" i="2" s="1"/>
  <c r="BB193" i="2"/>
  <c r="BA192" i="2"/>
  <c r="BH192" i="2" s="1"/>
  <c r="BB192" i="2"/>
  <c r="BC192" i="2"/>
  <c r="M192" i="2" s="1"/>
  <c r="BC889" i="2"/>
  <c r="M889" i="2" s="1"/>
  <c r="BA889" i="2"/>
  <c r="BH889" i="2" s="1"/>
  <c r="BB889" i="2"/>
  <c r="BA1685" i="2"/>
  <c r="BH1685" i="2" s="1"/>
  <c r="BB1685" i="2"/>
  <c r="BC1685" i="2"/>
  <c r="M1685" i="2" s="1"/>
  <c r="BB1421" i="2"/>
  <c r="BA1421" i="2"/>
  <c r="BH1421" i="2" s="1"/>
  <c r="BC1421" i="2"/>
  <c r="M1421" i="2" s="1"/>
  <c r="BA1335" i="2"/>
  <c r="BH1335" i="2" s="1"/>
  <c r="BC1335" i="2"/>
  <c r="M1335" i="2" s="1"/>
  <c r="BB1335" i="2"/>
  <c r="BC403" i="2"/>
  <c r="M403" i="2" s="1"/>
  <c r="BB403" i="2"/>
  <c r="BA403" i="2"/>
  <c r="BH403" i="2" s="1"/>
  <c r="BB152" i="2"/>
  <c r="BC152" i="2"/>
  <c r="M152" i="2" s="1"/>
  <c r="BA152" i="2"/>
  <c r="BH152" i="2" s="1"/>
  <c r="BC954" i="2"/>
  <c r="BA954" i="2"/>
  <c r="BH954" i="2" s="1"/>
  <c r="BB954" i="2"/>
  <c r="BA247" i="2"/>
  <c r="BH247" i="2" s="1"/>
  <c r="BB247" i="2"/>
  <c r="L247" i="2" s="1"/>
  <c r="BC247" i="2"/>
  <c r="M247" i="2" s="1"/>
  <c r="BA175" i="2"/>
  <c r="BH175" i="2" s="1"/>
  <c r="BB175" i="2"/>
  <c r="L175" i="2" s="1"/>
  <c r="BC175" i="2"/>
  <c r="BC1691" i="2"/>
  <c r="M1691" i="2" s="1"/>
  <c r="BB1691" i="2"/>
  <c r="BA1691" i="2"/>
  <c r="BH1691" i="2" s="1"/>
  <c r="BC1419" i="2"/>
  <c r="M1419" i="2" s="1"/>
  <c r="BB1419" i="2"/>
  <c r="L1419" i="2" s="1"/>
  <c r="BA1419" i="2"/>
  <c r="BH1419" i="2" s="1"/>
  <c r="BC1107" i="2"/>
  <c r="BA1107" i="2"/>
  <c r="BH1107" i="2" s="1"/>
  <c r="BB1107" i="2"/>
  <c r="BA686" i="2"/>
  <c r="BH686" i="2" s="1"/>
  <c r="BC686" i="2"/>
  <c r="M686" i="2" s="1"/>
  <c r="BB686" i="2"/>
  <c r="BA479" i="2"/>
  <c r="BH479" i="2" s="1"/>
  <c r="BB479" i="2"/>
  <c r="L479" i="2" s="1"/>
  <c r="BC479" i="2"/>
  <c r="M479" i="2" s="1"/>
  <c r="BA421" i="2"/>
  <c r="BH421" i="2" s="1"/>
  <c r="BC421" i="2"/>
  <c r="BB421" i="2"/>
  <c r="BA389" i="2"/>
  <c r="BH389" i="2" s="1"/>
  <c r="BC389" i="2"/>
  <c r="M389" i="2" s="1"/>
  <c r="BB389" i="2"/>
  <c r="L389" i="2" s="1"/>
  <c r="BC226" i="2"/>
  <c r="M226" i="2" s="1"/>
  <c r="BB226" i="2"/>
  <c r="L226" i="2" s="1"/>
  <c r="BA226" i="2"/>
  <c r="BH226" i="2" s="1"/>
  <c r="BB194" i="2"/>
  <c r="BA194" i="2"/>
  <c r="BH194" i="2" s="1"/>
  <c r="BC194" i="2"/>
  <c r="M194" i="2" s="1"/>
  <c r="BB162" i="2"/>
  <c r="L162" i="2" s="1"/>
  <c r="BA162" i="2"/>
  <c r="BH162" i="2" s="1"/>
  <c r="BC162" i="2"/>
  <c r="BB68" i="2"/>
  <c r="L68" i="2" s="1"/>
  <c r="BC68" i="2"/>
  <c r="M68" i="2" s="1"/>
  <c r="BA68" i="2"/>
  <c r="BH68" i="2" s="1"/>
  <c r="BC897" i="2"/>
  <c r="M897" i="2" s="1"/>
  <c r="BA897" i="2"/>
  <c r="BH897" i="2" s="1"/>
  <c r="BB897" i="2"/>
  <c r="L897" i="2" s="1"/>
  <c r="F948" i="2"/>
  <c r="F1075" i="2"/>
  <c r="F1073" i="2"/>
  <c r="F775" i="2"/>
  <c r="F1190" i="2"/>
  <c r="F798" i="2"/>
  <c r="F953" i="2"/>
  <c r="F1566" i="2"/>
  <c r="F799" i="2"/>
  <c r="L953" i="2"/>
  <c r="L1165" i="2"/>
  <c r="L775" i="2"/>
  <c r="L1075" i="2"/>
  <c r="M386" i="2"/>
  <c r="L387" i="2"/>
  <c r="M387" i="2"/>
  <c r="M1565" i="2"/>
  <c r="F1565" i="2"/>
  <c r="L1413" i="2"/>
  <c r="F1413" i="2"/>
  <c r="M1413" i="2"/>
  <c r="F382" i="2" l="1"/>
  <c r="F960" i="2"/>
  <c r="F1434" i="2"/>
  <c r="F402" i="2"/>
  <c r="F233" i="2"/>
  <c r="F678" i="2"/>
  <c r="F1417" i="2"/>
  <c r="F161" i="2"/>
  <c r="BI162" i="2"/>
  <c r="K162" i="2"/>
  <c r="K240" i="2"/>
  <c r="BI240" i="2"/>
  <c r="K220" i="2"/>
  <c r="BI220" i="2"/>
  <c r="D9" i="4"/>
  <c r="C9" i="4"/>
  <c r="B9" i="4"/>
  <c r="BH288" i="2"/>
  <c r="K888" i="2"/>
  <c r="BI888" i="2"/>
  <c r="BI185" i="2"/>
  <c r="K185" i="2"/>
  <c r="D25" i="4"/>
  <c r="C25" i="4"/>
  <c r="B25" i="4"/>
  <c r="BH794" i="2"/>
  <c r="K467" i="2"/>
  <c r="BI467" i="2"/>
  <c r="K683" i="2"/>
  <c r="BI683" i="2"/>
  <c r="K436" i="2"/>
  <c r="BI436" i="2"/>
  <c r="K1687" i="2"/>
  <c r="BI1687" i="2"/>
  <c r="D11" i="4"/>
  <c r="C11" i="4"/>
  <c r="B11" i="4"/>
  <c r="BH346" i="2"/>
  <c r="BI1110" i="2"/>
  <c r="K1110" i="2"/>
  <c r="BI388" i="2"/>
  <c r="K388" i="2"/>
  <c r="BI379" i="2"/>
  <c r="K379" i="2"/>
  <c r="K63" i="2"/>
  <c r="BI63" i="2"/>
  <c r="D22" i="4"/>
  <c r="C22" i="4"/>
  <c r="B22" i="4"/>
  <c r="BH703" i="2"/>
  <c r="BI414" i="2"/>
  <c r="K414" i="2"/>
  <c r="BI1694" i="2"/>
  <c r="K1694" i="2"/>
  <c r="BI424" i="2"/>
  <c r="K424" i="2"/>
  <c r="K199" i="2"/>
  <c r="BI199" i="2"/>
  <c r="K166" i="2"/>
  <c r="BI166" i="2"/>
  <c r="D54" i="4"/>
  <c r="C54" i="4"/>
  <c r="B54" i="4"/>
  <c r="BH1683" i="2"/>
  <c r="BI1695" i="2"/>
  <c r="K1695" i="2"/>
  <c r="K894" i="2"/>
  <c r="BI894" i="2"/>
  <c r="K1417" i="2"/>
  <c r="BI1417" i="2"/>
  <c r="K402" i="2"/>
  <c r="BI402" i="2"/>
  <c r="K406" i="2"/>
  <c r="BI406" i="2"/>
  <c r="K1340" i="2"/>
  <c r="BI1340" i="2"/>
  <c r="B28" i="4"/>
  <c r="D28" i="4"/>
  <c r="BH884" i="2"/>
  <c r="C28" i="4"/>
  <c r="B15" i="4"/>
  <c r="D15" i="4"/>
  <c r="C15" i="4"/>
  <c r="BH503" i="2"/>
  <c r="K389" i="2"/>
  <c r="BI389" i="2"/>
  <c r="C37" i="4"/>
  <c r="D37" i="4"/>
  <c r="BH1161" i="2"/>
  <c r="B37" i="4"/>
  <c r="BI123" i="2"/>
  <c r="K123" i="2"/>
  <c r="BI685" i="2"/>
  <c r="K685" i="2"/>
  <c r="D41" i="4"/>
  <c r="C41" i="4"/>
  <c r="B41" i="4"/>
  <c r="BH1273" i="2"/>
  <c r="BI1219" i="2"/>
  <c r="K1219" i="2"/>
  <c r="D46" i="4"/>
  <c r="B46" i="4"/>
  <c r="BH1410" i="2"/>
  <c r="C46" i="4"/>
  <c r="K188" i="2"/>
  <c r="BI188" i="2"/>
  <c r="K1411" i="2"/>
  <c r="BI1411" i="2"/>
  <c r="BI1422" i="2"/>
  <c r="K1422" i="2"/>
  <c r="BI686" i="2"/>
  <c r="K686" i="2"/>
  <c r="K405" i="2"/>
  <c r="BI405" i="2"/>
  <c r="K891" i="2"/>
  <c r="BI891" i="2"/>
  <c r="C16" i="4"/>
  <c r="B16" i="4"/>
  <c r="D16" i="4"/>
  <c r="BH527" i="2"/>
  <c r="K243" i="2"/>
  <c r="BI243" i="2"/>
  <c r="K463" i="2"/>
  <c r="BI463" i="2"/>
  <c r="BI195" i="2"/>
  <c r="K195" i="2"/>
  <c r="BI678" i="2"/>
  <c r="K678" i="2"/>
  <c r="BI171" i="2"/>
  <c r="K171" i="2"/>
  <c r="BI469" i="2"/>
  <c r="K469" i="2"/>
  <c r="K239" i="2"/>
  <c r="BI239" i="2"/>
  <c r="K229" i="2"/>
  <c r="BI229" i="2"/>
  <c r="K954" i="2"/>
  <c r="BI954" i="2"/>
  <c r="BI1685" i="2"/>
  <c r="K1685" i="2"/>
  <c r="K472" i="2"/>
  <c r="BI472" i="2"/>
  <c r="D3" i="4"/>
  <c r="C3" i="4"/>
  <c r="B3" i="4"/>
  <c r="BH32" i="2"/>
  <c r="BI1433" i="2"/>
  <c r="K1433" i="2"/>
  <c r="K956" i="2"/>
  <c r="BI956" i="2"/>
  <c r="BI222" i="2"/>
  <c r="K222" i="2"/>
  <c r="K1690" i="2"/>
  <c r="BI1690" i="2"/>
  <c r="K155" i="2"/>
  <c r="BI155" i="2"/>
  <c r="BI1338" i="2"/>
  <c r="K1338" i="2"/>
  <c r="BI172" i="2"/>
  <c r="K172" i="2"/>
  <c r="K407" i="2"/>
  <c r="BI407" i="2"/>
  <c r="K386" i="2"/>
  <c r="BI386" i="2"/>
  <c r="K480" i="2"/>
  <c r="BI480" i="2"/>
  <c r="C48" i="4"/>
  <c r="B48" i="4"/>
  <c r="BH1487" i="2"/>
  <c r="D48" i="4"/>
  <c r="B12" i="4"/>
  <c r="D12" i="4"/>
  <c r="C12" i="4"/>
  <c r="BH378" i="2"/>
  <c r="K191" i="2"/>
  <c r="BI191" i="2"/>
  <c r="K462" i="2"/>
  <c r="BI462" i="2"/>
  <c r="BI200" i="2"/>
  <c r="K200" i="2"/>
  <c r="K494" i="2"/>
  <c r="BI494" i="2"/>
  <c r="BI473" i="2"/>
  <c r="K473" i="2"/>
  <c r="K66" i="2"/>
  <c r="BI66" i="2"/>
  <c r="BI395" i="2"/>
  <c r="K395" i="2"/>
  <c r="BI445" i="2"/>
  <c r="K445" i="2"/>
  <c r="K394" i="2"/>
  <c r="BI394" i="2"/>
  <c r="K461" i="2"/>
  <c r="BI461" i="2"/>
  <c r="BI1693" i="2"/>
  <c r="K1693" i="2"/>
  <c r="BI1423" i="2"/>
  <c r="K1423" i="2"/>
  <c r="K189" i="2"/>
  <c r="BI189" i="2"/>
  <c r="K1446" i="2"/>
  <c r="BI1446" i="2"/>
  <c r="K181" i="2"/>
  <c r="BI181" i="2"/>
  <c r="K408" i="2"/>
  <c r="BI408" i="2"/>
  <c r="BI1438" i="2"/>
  <c r="K1438" i="2"/>
  <c r="B36" i="4"/>
  <c r="C36" i="4"/>
  <c r="D36" i="4"/>
  <c r="BH1129" i="2"/>
  <c r="K1412" i="2"/>
  <c r="BI1412" i="2"/>
  <c r="K1414" i="2"/>
  <c r="BI1414" i="2"/>
  <c r="K154" i="2"/>
  <c r="BI154" i="2"/>
  <c r="K946" i="2"/>
  <c r="BI946" i="2"/>
  <c r="K160" i="2"/>
  <c r="BI160" i="2"/>
  <c r="K417" i="2"/>
  <c r="BI417" i="2"/>
  <c r="K1421" i="2"/>
  <c r="BI1421" i="2"/>
  <c r="BI69" i="2"/>
  <c r="K69" i="2"/>
  <c r="K205" i="2"/>
  <c r="BI205" i="2"/>
  <c r="K232" i="2"/>
  <c r="BI232" i="2"/>
  <c r="BI224" i="2"/>
  <c r="K224" i="2"/>
  <c r="K1336" i="2"/>
  <c r="BI1336" i="2"/>
  <c r="K207" i="2"/>
  <c r="BI207" i="2"/>
  <c r="BI1339" i="2"/>
  <c r="K1339" i="2"/>
  <c r="K403" i="2"/>
  <c r="BI403" i="2"/>
  <c r="K1447" i="2"/>
  <c r="BI1447" i="2"/>
  <c r="BI441" i="2"/>
  <c r="K441" i="2"/>
  <c r="K161" i="2"/>
  <c r="BI161" i="2"/>
  <c r="K118" i="2"/>
  <c r="BI118" i="2"/>
  <c r="K687" i="2"/>
  <c r="BI687" i="2"/>
  <c r="BI1429" i="2"/>
  <c r="K1429" i="2"/>
  <c r="BI401" i="2"/>
  <c r="K401" i="2"/>
  <c r="K241" i="2"/>
  <c r="BI241" i="2"/>
  <c r="BI180" i="2"/>
  <c r="K180" i="2"/>
  <c r="K245" i="2"/>
  <c r="BI245" i="2"/>
  <c r="K412" i="2"/>
  <c r="BI412" i="2"/>
  <c r="BI192" i="2"/>
  <c r="K192" i="2"/>
  <c r="BI896" i="2"/>
  <c r="K896" i="2"/>
  <c r="K65" i="2"/>
  <c r="BI65" i="2"/>
  <c r="BI886" i="2"/>
  <c r="K886" i="2"/>
  <c r="K71" i="2"/>
  <c r="BI71" i="2"/>
  <c r="D6" i="4"/>
  <c r="C6" i="4"/>
  <c r="B6" i="4"/>
  <c r="BH117" i="2"/>
  <c r="K218" i="2"/>
  <c r="BI218" i="2"/>
  <c r="BI234" i="2"/>
  <c r="K234" i="2"/>
  <c r="K398" i="2"/>
  <c r="BI398" i="2"/>
  <c r="K227" i="2"/>
  <c r="BI227" i="2"/>
  <c r="K415" i="2"/>
  <c r="BI415" i="2"/>
  <c r="K890" i="2"/>
  <c r="BI890" i="2"/>
  <c r="K127" i="2"/>
  <c r="BI127" i="2"/>
  <c r="C21" i="4"/>
  <c r="D21" i="4"/>
  <c r="B21" i="4"/>
  <c r="BH675" i="2"/>
  <c r="K485" i="2"/>
  <c r="BI485" i="2"/>
  <c r="K380" i="2"/>
  <c r="BI380" i="2"/>
  <c r="K493" i="2"/>
  <c r="BI493" i="2"/>
  <c r="K1425" i="2"/>
  <c r="BI1425" i="2"/>
  <c r="D19" i="4"/>
  <c r="C19" i="4"/>
  <c r="B19" i="4"/>
  <c r="BH617" i="2"/>
  <c r="BI487" i="2"/>
  <c r="K487" i="2"/>
  <c r="BI1427" i="2"/>
  <c r="K1427" i="2"/>
  <c r="K120" i="2"/>
  <c r="BI120" i="2"/>
  <c r="BI392" i="2"/>
  <c r="K392" i="2"/>
  <c r="BI67" i="2"/>
  <c r="K67" i="2"/>
  <c r="K1565" i="2"/>
  <c r="BI1565" i="2"/>
  <c r="BI68" i="2"/>
  <c r="K68" i="2"/>
  <c r="F893" i="2"/>
  <c r="BI226" i="2"/>
  <c r="K226" i="2"/>
  <c r="K421" i="2"/>
  <c r="BI421" i="2"/>
  <c r="K1107" i="2"/>
  <c r="BI1107" i="2"/>
  <c r="K193" i="2"/>
  <c r="BI193" i="2"/>
  <c r="K230" i="2"/>
  <c r="BI230" i="2"/>
  <c r="BI425" i="2"/>
  <c r="K425" i="2"/>
  <c r="BI1415" i="2"/>
  <c r="K1415" i="2"/>
  <c r="D26" i="4"/>
  <c r="C26" i="4"/>
  <c r="B26" i="4"/>
  <c r="BH823" i="2"/>
  <c r="K216" i="2"/>
  <c r="BI216" i="2"/>
  <c r="BI409" i="2"/>
  <c r="K409" i="2"/>
  <c r="BI62" i="2"/>
  <c r="K62" i="2"/>
  <c r="BI681" i="2"/>
  <c r="K681" i="2"/>
  <c r="K70" i="2"/>
  <c r="BI70" i="2"/>
  <c r="K1140" i="2"/>
  <c r="BI1140" i="2"/>
  <c r="K122" i="2"/>
  <c r="BI122" i="2"/>
  <c r="BI470" i="2"/>
  <c r="K470" i="2"/>
  <c r="BI482" i="2"/>
  <c r="K482" i="2"/>
  <c r="K1345" i="2"/>
  <c r="BI1345" i="2"/>
  <c r="BI1431" i="2"/>
  <c r="K1431" i="2"/>
  <c r="BI1445" i="2"/>
  <c r="K1445" i="2"/>
  <c r="K437" i="2"/>
  <c r="BI437" i="2"/>
  <c r="D34" i="4"/>
  <c r="C34" i="4"/>
  <c r="B34" i="4"/>
  <c r="BH1071" i="2"/>
  <c r="K164" i="2"/>
  <c r="BI164" i="2"/>
  <c r="K1686" i="2"/>
  <c r="BI1686" i="2"/>
  <c r="K397" i="2"/>
  <c r="BI397" i="2"/>
  <c r="BI404" i="2"/>
  <c r="K404" i="2"/>
  <c r="K958" i="2"/>
  <c r="BI958" i="2"/>
  <c r="BI440" i="2"/>
  <c r="K440" i="2"/>
  <c r="C8" i="4"/>
  <c r="B8" i="4"/>
  <c r="D8" i="4"/>
  <c r="BH257" i="2"/>
  <c r="BI1435" i="2"/>
  <c r="K1435" i="2"/>
  <c r="BI246" i="2"/>
  <c r="K246" i="2"/>
  <c r="D38" i="4"/>
  <c r="C38" i="4"/>
  <c r="B38" i="4"/>
  <c r="BH1189" i="2"/>
  <c r="K121" i="2"/>
  <c r="BI121" i="2"/>
  <c r="D35" i="4"/>
  <c r="C35" i="4"/>
  <c r="BH1104" i="2"/>
  <c r="B35" i="4"/>
  <c r="BI231" i="2"/>
  <c r="K231" i="2"/>
  <c r="BI676" i="2"/>
  <c r="K676" i="2"/>
  <c r="K209" i="2"/>
  <c r="BI209" i="2"/>
  <c r="K464" i="2"/>
  <c r="BI464" i="2"/>
  <c r="K1684" i="2"/>
  <c r="BI1684" i="2"/>
  <c r="K1109" i="2"/>
  <c r="BI1109" i="2"/>
  <c r="K1689" i="2"/>
  <c r="BI1689" i="2"/>
  <c r="K1436" i="2"/>
  <c r="BI1436" i="2"/>
  <c r="BI242" i="2"/>
  <c r="K242" i="2"/>
  <c r="K684" i="2"/>
  <c r="BI684" i="2"/>
  <c r="K1344" i="2"/>
  <c r="BI1344" i="2"/>
  <c r="BI391" i="2"/>
  <c r="K391" i="2"/>
  <c r="K223" i="2"/>
  <c r="BI223" i="2"/>
  <c r="B39" i="4"/>
  <c r="C39" i="4"/>
  <c r="BH1217" i="2"/>
  <c r="D39" i="4"/>
  <c r="BI1106" i="2"/>
  <c r="K1106" i="2"/>
  <c r="C24" i="4"/>
  <c r="B24" i="4"/>
  <c r="D24" i="4"/>
  <c r="BH765" i="2"/>
  <c r="K88" i="2"/>
  <c r="BI88" i="2"/>
  <c r="BI446" i="2"/>
  <c r="K446" i="2"/>
  <c r="C40" i="4"/>
  <c r="B40" i="4"/>
  <c r="D40" i="4"/>
  <c r="BH1243" i="2"/>
  <c r="BI1416" i="2"/>
  <c r="K1416" i="2"/>
  <c r="K248" i="2"/>
  <c r="BI248" i="2"/>
  <c r="K90" i="2"/>
  <c r="BI90" i="2"/>
  <c r="BI423" i="2"/>
  <c r="K423" i="2"/>
  <c r="K468" i="2"/>
  <c r="BI468" i="2"/>
  <c r="D33" i="4"/>
  <c r="C33" i="4"/>
  <c r="B33" i="4"/>
  <c r="BH1034" i="2"/>
  <c r="BI416" i="2"/>
  <c r="K416" i="2"/>
  <c r="K158" i="2"/>
  <c r="BI158" i="2"/>
  <c r="D17" i="4"/>
  <c r="C17" i="4"/>
  <c r="B17" i="4"/>
  <c r="BH558" i="2"/>
  <c r="K221" i="2"/>
  <c r="BI221" i="2"/>
  <c r="BI235" i="2"/>
  <c r="K235" i="2"/>
  <c r="BI1426" i="2"/>
  <c r="K1426" i="2"/>
  <c r="K1688" i="2"/>
  <c r="BI1688" i="2"/>
  <c r="K422" i="2"/>
  <c r="BI422" i="2"/>
  <c r="K961" i="2"/>
  <c r="BI961" i="2"/>
  <c r="BI466" i="2"/>
  <c r="K466" i="2"/>
  <c r="K182" i="2"/>
  <c r="BI182" i="2"/>
  <c r="BI897" i="2"/>
  <c r="K897" i="2"/>
  <c r="K1691" i="2"/>
  <c r="BI1691" i="2"/>
  <c r="BI393" i="2"/>
  <c r="K393" i="2"/>
  <c r="K174" i="2"/>
  <c r="BI174" i="2"/>
  <c r="K60" i="2"/>
  <c r="BI60" i="2"/>
  <c r="BI197" i="2"/>
  <c r="K197" i="2"/>
  <c r="BI183" i="2"/>
  <c r="K183" i="2"/>
  <c r="C13" i="4"/>
  <c r="B13" i="4"/>
  <c r="D13" i="4"/>
  <c r="BH433" i="2"/>
  <c r="BI960" i="2"/>
  <c r="K960" i="2"/>
  <c r="K1341" i="2"/>
  <c r="BI1341" i="2"/>
  <c r="B47" i="4"/>
  <c r="BH1458" i="2"/>
  <c r="D47" i="4"/>
  <c r="C47" i="4"/>
  <c r="C45" i="4"/>
  <c r="B45" i="4"/>
  <c r="BH1386" i="2"/>
  <c r="D45" i="4"/>
  <c r="K176" i="2"/>
  <c r="BI176" i="2"/>
  <c r="BI490" i="2"/>
  <c r="K490" i="2"/>
  <c r="F1447" i="2"/>
  <c r="BI194" i="2"/>
  <c r="K194" i="2"/>
  <c r="BI198" i="2"/>
  <c r="K198" i="2"/>
  <c r="B31" i="4"/>
  <c r="D31" i="4"/>
  <c r="C31" i="4"/>
  <c r="BH973" i="2"/>
  <c r="BI1439" i="2"/>
  <c r="K1439" i="2"/>
  <c r="B20" i="4"/>
  <c r="D20" i="4"/>
  <c r="C20" i="4"/>
  <c r="BH646" i="2"/>
  <c r="BI443" i="2"/>
  <c r="K443" i="2"/>
  <c r="BI237" i="2"/>
  <c r="K237" i="2"/>
  <c r="K157" i="2"/>
  <c r="BI157" i="2"/>
  <c r="K170" i="2"/>
  <c r="BI170" i="2"/>
  <c r="BI159" i="2"/>
  <c r="K159" i="2"/>
  <c r="K484" i="2"/>
  <c r="BI484" i="2"/>
  <c r="K1138" i="2"/>
  <c r="BI1138" i="2"/>
  <c r="BI1434" i="2"/>
  <c r="K1434" i="2"/>
  <c r="BI215" i="2"/>
  <c r="K215" i="2"/>
  <c r="K1428" i="2"/>
  <c r="BI1428" i="2"/>
  <c r="C32" i="4"/>
  <c r="B32" i="4"/>
  <c r="D32" i="4"/>
  <c r="BH1002" i="2"/>
  <c r="F398" i="2"/>
  <c r="F415" i="2"/>
  <c r="K152" i="2"/>
  <c r="BI152" i="2"/>
  <c r="BI1335" i="2"/>
  <c r="K1335" i="2"/>
  <c r="K889" i="2"/>
  <c r="BI889" i="2"/>
  <c r="D51" i="4"/>
  <c r="C51" i="4"/>
  <c r="B51" i="4"/>
  <c r="BH1599" i="2"/>
  <c r="K949" i="2"/>
  <c r="BI949" i="2"/>
  <c r="K1442" i="2"/>
  <c r="BI1442" i="2"/>
  <c r="K410" i="2"/>
  <c r="BI410" i="2"/>
  <c r="BI885" i="2"/>
  <c r="K885" i="2"/>
  <c r="BI381" i="2"/>
  <c r="K381" i="2"/>
  <c r="B4" i="4"/>
  <c r="C4" i="4"/>
  <c r="D4" i="4"/>
  <c r="BH59" i="2"/>
  <c r="BI1450" i="2"/>
  <c r="K1450" i="2"/>
  <c r="BI399" i="2"/>
  <c r="K399" i="2"/>
  <c r="K1441" i="2"/>
  <c r="BI1441" i="2"/>
  <c r="K474" i="2"/>
  <c r="BI474" i="2"/>
  <c r="K1343" i="2"/>
  <c r="BI1343" i="2"/>
  <c r="K400" i="2"/>
  <c r="BI400" i="2"/>
  <c r="D27" i="4"/>
  <c r="B27" i="4"/>
  <c r="BH855" i="2"/>
  <c r="C27" i="4"/>
  <c r="K124" i="2"/>
  <c r="BI124" i="2"/>
  <c r="K679" i="2"/>
  <c r="BI679" i="2"/>
  <c r="K153" i="2"/>
  <c r="BI153" i="2"/>
  <c r="BI384" i="2"/>
  <c r="K384" i="2"/>
  <c r="BI471" i="2"/>
  <c r="K471" i="2"/>
  <c r="K438" i="2"/>
  <c r="BI438" i="2"/>
  <c r="K165" i="2"/>
  <c r="BI165" i="2"/>
  <c r="K1334" i="2"/>
  <c r="BI1334" i="2"/>
  <c r="K892" i="2"/>
  <c r="BI892" i="2"/>
  <c r="K1699" i="2"/>
  <c r="BI1699" i="2"/>
  <c r="BI962" i="2"/>
  <c r="K962" i="2"/>
  <c r="BI163" i="2"/>
  <c r="K163" i="2"/>
  <c r="K238" i="2"/>
  <c r="BI238" i="2"/>
  <c r="K1440" i="2"/>
  <c r="BI1440" i="2"/>
  <c r="BI228" i="2"/>
  <c r="K228" i="2"/>
  <c r="BI419" i="2"/>
  <c r="K419" i="2"/>
  <c r="BI1698" i="2"/>
  <c r="K1698" i="2"/>
  <c r="K212" i="2"/>
  <c r="BI212" i="2"/>
  <c r="K465" i="2"/>
  <c r="BI465" i="2"/>
  <c r="K492" i="2"/>
  <c r="BI492" i="2"/>
  <c r="K217" i="2"/>
  <c r="BI217" i="2"/>
  <c r="K211" i="2"/>
  <c r="BI211" i="2"/>
  <c r="K213" i="2"/>
  <c r="BI213" i="2"/>
  <c r="D49" i="4"/>
  <c r="C49" i="4"/>
  <c r="B49" i="4"/>
  <c r="BH1533" i="2"/>
  <c r="BI214" i="2"/>
  <c r="K214" i="2"/>
  <c r="K1692" i="2"/>
  <c r="BI1692" i="2"/>
  <c r="C53" i="4"/>
  <c r="B53" i="4"/>
  <c r="D53" i="4"/>
  <c r="BH1657" i="2"/>
  <c r="K1697" i="2"/>
  <c r="BI1697" i="2"/>
  <c r="K887" i="2"/>
  <c r="BI887" i="2"/>
  <c r="BI479" i="2"/>
  <c r="K479" i="2"/>
  <c r="K204" i="2"/>
  <c r="BI204" i="2"/>
  <c r="B44" i="4"/>
  <c r="D44" i="4"/>
  <c r="BH1358" i="2"/>
  <c r="C44" i="4"/>
  <c r="K1443" i="2"/>
  <c r="BI1443" i="2"/>
  <c r="K1333" i="2"/>
  <c r="BI1333" i="2"/>
  <c r="K447" i="2"/>
  <c r="BI447" i="2"/>
  <c r="BI495" i="2"/>
  <c r="K495" i="2"/>
  <c r="BI413" i="2"/>
  <c r="K413" i="2"/>
  <c r="BI208" i="2"/>
  <c r="K208" i="2"/>
  <c r="BI957" i="2"/>
  <c r="K957" i="2"/>
  <c r="BI236" i="2"/>
  <c r="K236" i="2"/>
  <c r="K1420" i="2"/>
  <c r="BI1420" i="2"/>
  <c r="BI895" i="2"/>
  <c r="K895" i="2"/>
  <c r="K478" i="2"/>
  <c r="BI478" i="2"/>
  <c r="K167" i="2"/>
  <c r="BI167" i="2"/>
  <c r="K184" i="2"/>
  <c r="BI184" i="2"/>
  <c r="K418" i="2"/>
  <c r="BI418" i="2"/>
  <c r="BI893" i="2"/>
  <c r="K893" i="2"/>
  <c r="K486" i="2"/>
  <c r="BI486" i="2"/>
  <c r="BI680" i="2"/>
  <c r="K680" i="2"/>
  <c r="K1437" i="2"/>
  <c r="BI1437" i="2"/>
  <c r="BI396" i="2"/>
  <c r="K396" i="2"/>
  <c r="D10" i="4"/>
  <c r="C10" i="4"/>
  <c r="B10" i="4"/>
  <c r="BH318" i="2"/>
  <c r="K481" i="2"/>
  <c r="BI481" i="2"/>
  <c r="B23" i="4"/>
  <c r="C23" i="4"/>
  <c r="BH734" i="2"/>
  <c r="D23" i="4"/>
  <c r="BI247" i="2"/>
  <c r="K247" i="2"/>
  <c r="BI219" i="2"/>
  <c r="K219" i="2"/>
  <c r="K210" i="2"/>
  <c r="BI210" i="2"/>
  <c r="BI151" i="2"/>
  <c r="K151" i="2"/>
  <c r="BI201" i="2"/>
  <c r="K201" i="2"/>
  <c r="K439" i="2"/>
  <c r="BI439" i="2"/>
  <c r="K206" i="2"/>
  <c r="BI206" i="2"/>
  <c r="K233" i="2"/>
  <c r="BI233" i="2"/>
  <c r="K1346" i="2"/>
  <c r="BI1346" i="2"/>
  <c r="K488" i="2"/>
  <c r="BI488" i="2"/>
  <c r="K1342" i="2"/>
  <c r="BI1342" i="2"/>
  <c r="BI682" i="2"/>
  <c r="K682" i="2"/>
  <c r="K249" i="2"/>
  <c r="BI249" i="2"/>
  <c r="BI387" i="2"/>
  <c r="K387" i="2"/>
  <c r="BI489" i="2"/>
  <c r="K489" i="2"/>
  <c r="BI382" i="2"/>
  <c r="K382" i="2"/>
  <c r="K1332" i="2"/>
  <c r="BI1332" i="2"/>
  <c r="K390" i="2"/>
  <c r="BI390" i="2"/>
  <c r="K168" i="2"/>
  <c r="BI168" i="2"/>
  <c r="K677" i="2"/>
  <c r="BI677" i="2"/>
  <c r="D42" i="4"/>
  <c r="C42" i="4"/>
  <c r="B42" i="4"/>
  <c r="BH1299" i="2"/>
  <c r="BI179" i="2"/>
  <c r="K179" i="2"/>
  <c r="F206" i="2"/>
  <c r="F71" i="2"/>
  <c r="F195" i="2"/>
  <c r="F406" i="2"/>
  <c r="BI1419" i="2"/>
  <c r="K1419" i="2"/>
  <c r="BI175" i="2"/>
  <c r="K175" i="2"/>
  <c r="K125" i="2"/>
  <c r="BI125" i="2"/>
  <c r="K483" i="2"/>
  <c r="BI483" i="2"/>
  <c r="B7" i="4"/>
  <c r="C7" i="4"/>
  <c r="D7" i="4"/>
  <c r="BH150" i="2"/>
  <c r="BI955" i="2"/>
  <c r="K955" i="2"/>
  <c r="C29" i="4"/>
  <c r="B29" i="4"/>
  <c r="D29" i="4"/>
  <c r="BH918" i="2"/>
  <c r="K1444" i="2"/>
  <c r="BI1444" i="2"/>
  <c r="BI959" i="2"/>
  <c r="K959" i="2"/>
  <c r="BI476" i="2"/>
  <c r="K476" i="2"/>
  <c r="K411" i="2"/>
  <c r="BI411" i="2"/>
  <c r="BI1449" i="2"/>
  <c r="K1449" i="2"/>
  <c r="K61" i="2"/>
  <c r="BI61" i="2"/>
  <c r="BI173" i="2"/>
  <c r="K173" i="2"/>
  <c r="BI1430" i="2"/>
  <c r="K1430" i="2"/>
  <c r="D30" i="4"/>
  <c r="B30" i="4"/>
  <c r="C30" i="4"/>
  <c r="BH943" i="2"/>
  <c r="BI64" i="2"/>
  <c r="K64" i="2"/>
  <c r="K385" i="2"/>
  <c r="BI385" i="2"/>
  <c r="K169" i="2"/>
  <c r="BI169" i="2"/>
  <c r="BI435" i="2"/>
  <c r="K435" i="2"/>
  <c r="C5" i="4"/>
  <c r="D5" i="4"/>
  <c r="B5" i="4"/>
  <c r="BH87" i="2"/>
  <c r="BI202" i="2"/>
  <c r="K202" i="2"/>
  <c r="BI1337" i="2"/>
  <c r="K1337" i="2"/>
  <c r="BI1424" i="2"/>
  <c r="K1424" i="2"/>
  <c r="K491" i="2"/>
  <c r="BI491" i="2"/>
  <c r="D43" i="4"/>
  <c r="C43" i="4"/>
  <c r="B43" i="4"/>
  <c r="BH1331" i="2"/>
  <c r="K178" i="2"/>
  <c r="BI178" i="2"/>
  <c r="BI1448" i="2"/>
  <c r="K1448" i="2"/>
  <c r="K156" i="2"/>
  <c r="BI156" i="2"/>
  <c r="K186" i="2"/>
  <c r="BI186" i="2"/>
  <c r="K475" i="2"/>
  <c r="BI475" i="2"/>
  <c r="K1418" i="2"/>
  <c r="BI1418" i="2"/>
  <c r="K177" i="2"/>
  <c r="BI177" i="2"/>
  <c r="BI420" i="2"/>
  <c r="K420" i="2"/>
  <c r="K126" i="2"/>
  <c r="BI126" i="2"/>
  <c r="K383" i="2"/>
  <c r="BI383" i="2"/>
  <c r="K1432" i="2"/>
  <c r="BI1432" i="2"/>
  <c r="K442" i="2"/>
  <c r="BI442" i="2"/>
  <c r="BI952" i="2"/>
  <c r="K952" i="2"/>
  <c r="D18" i="4"/>
  <c r="C18" i="4"/>
  <c r="B18" i="4"/>
  <c r="BH590" i="2"/>
  <c r="D14" i="4"/>
  <c r="B14" i="4"/>
  <c r="BH460" i="2"/>
  <c r="C14" i="4"/>
  <c r="BI477" i="2"/>
  <c r="K477" i="2"/>
  <c r="BI203" i="2"/>
  <c r="K203" i="2"/>
  <c r="K196" i="2"/>
  <c r="BI196" i="2"/>
  <c r="K1696" i="2"/>
  <c r="BI1696" i="2"/>
  <c r="BH1631" i="2"/>
  <c r="B52" i="4"/>
  <c r="D52" i="4"/>
  <c r="C52" i="4"/>
  <c r="F1436" i="2"/>
  <c r="F1334" i="2"/>
  <c r="F1697" i="2"/>
  <c r="F175" i="2"/>
  <c r="F460" i="2"/>
  <c r="F214" i="2"/>
  <c r="F1339" i="2"/>
  <c r="F1358" i="2"/>
  <c r="F1696" i="2"/>
  <c r="F69" i="2"/>
  <c r="F32" i="2"/>
  <c r="F445" i="2"/>
  <c r="F193" i="2"/>
  <c r="F440" i="2"/>
  <c r="F87" i="2"/>
  <c r="F397" i="2"/>
  <c r="F1442" i="2"/>
  <c r="F1533" i="2"/>
  <c r="F379" i="2"/>
  <c r="F471" i="2"/>
  <c r="F1335" i="2"/>
  <c r="F949" i="2"/>
  <c r="F153" i="2"/>
  <c r="F1440" i="2"/>
  <c r="F1692" i="2"/>
  <c r="F1419" i="2"/>
  <c r="F125" i="2"/>
  <c r="F959" i="2"/>
  <c r="F413" i="2"/>
  <c r="F1416" i="2"/>
  <c r="F207" i="2"/>
  <c r="F423" i="2"/>
  <c r="F681" i="2"/>
  <c r="F151" i="2"/>
  <c r="F1445" i="2"/>
  <c r="F855" i="2"/>
  <c r="F169" i="2"/>
  <c r="F196" i="2"/>
  <c r="F438" i="2"/>
  <c r="F441" i="2"/>
  <c r="F1106" i="2"/>
  <c r="F392" i="2"/>
  <c r="F1686" i="2"/>
  <c r="F247" i="2"/>
  <c r="F1685" i="2"/>
  <c r="F1441" i="2"/>
  <c r="F234" i="2"/>
  <c r="F184" i="2"/>
  <c r="F243" i="2"/>
  <c r="F961" i="2"/>
  <c r="F433" i="2"/>
  <c r="F1343" i="2"/>
  <c r="F486" i="2"/>
  <c r="F1346" i="2"/>
  <c r="F383" i="2"/>
  <c r="F181" i="2"/>
  <c r="F494" i="2"/>
  <c r="F157" i="2"/>
  <c r="F617" i="2"/>
  <c r="F88" i="2"/>
  <c r="F155" i="2"/>
  <c r="F242" i="2"/>
  <c r="F215" i="2"/>
  <c r="F240" i="2"/>
  <c r="F679" i="2"/>
  <c r="F318" i="2"/>
  <c r="F182" i="2"/>
  <c r="F470" i="2"/>
  <c r="F390" i="2"/>
  <c r="F228" i="2"/>
  <c r="F197" i="2"/>
  <c r="F646" i="2"/>
  <c r="F686" i="2"/>
  <c r="F403" i="2"/>
  <c r="F219" i="2"/>
  <c r="F198" i="2"/>
  <c r="F1599" i="2"/>
  <c r="F118" i="2"/>
  <c r="F1410" i="2"/>
  <c r="F401" i="2"/>
  <c r="F1687" i="2"/>
  <c r="F675" i="2"/>
  <c r="F1690" i="2"/>
  <c r="F1333" i="2"/>
  <c r="F1243" i="2"/>
  <c r="F227" i="2"/>
  <c r="F1341" i="2"/>
  <c r="F897" i="2"/>
  <c r="F1698" i="2"/>
  <c r="F493" i="2"/>
  <c r="F1437" i="2"/>
  <c r="F1435" i="2"/>
  <c r="F436" i="2"/>
  <c r="F400" i="2"/>
  <c r="F1432" i="2"/>
  <c r="F210" i="2"/>
  <c r="F386" i="2"/>
  <c r="F1427" i="2"/>
  <c r="F1414" i="2"/>
  <c r="F126" i="2"/>
  <c r="F490" i="2"/>
  <c r="F186" i="2"/>
  <c r="F1657" i="2"/>
  <c r="F482" i="2"/>
  <c r="F167" i="2"/>
  <c r="F177" i="2"/>
  <c r="F461" i="2"/>
  <c r="F1412" i="2"/>
  <c r="F67" i="2"/>
  <c r="F478" i="2"/>
  <c r="F956" i="2"/>
  <c r="F248" i="2"/>
  <c r="F412" i="2"/>
  <c r="F892" i="2"/>
  <c r="F1423" i="2"/>
  <c r="F200" i="2"/>
  <c r="F407" i="2"/>
  <c r="F212" i="2"/>
  <c r="F391" i="2"/>
  <c r="F231" i="2"/>
  <c r="F1338" i="2"/>
  <c r="F1342" i="2"/>
  <c r="F64" i="2"/>
  <c r="F246" i="2"/>
  <c r="F1104" i="2"/>
  <c r="F437" i="2"/>
  <c r="F63" i="2"/>
  <c r="F229" i="2"/>
  <c r="F230" i="2"/>
  <c r="F1161" i="2"/>
  <c r="F765" i="2"/>
  <c r="F466" i="2"/>
  <c r="F416" i="2"/>
  <c r="F236" i="2"/>
  <c r="F389" i="2"/>
  <c r="F205" i="2"/>
  <c r="F885" i="2"/>
  <c r="F61" i="2"/>
  <c r="F378" i="2"/>
  <c r="F1693" i="2"/>
  <c r="F123" i="2"/>
  <c r="F189" i="2"/>
  <c r="F203" i="2"/>
  <c r="F1071" i="2"/>
  <c r="F1332" i="2"/>
  <c r="F1336" i="2"/>
  <c r="F408" i="2"/>
  <c r="F216" i="2"/>
  <c r="F1431" i="2"/>
  <c r="F1433" i="2"/>
  <c r="F687" i="2"/>
  <c r="F1273" i="2"/>
  <c r="F68" i="2"/>
  <c r="F1415" i="2"/>
  <c r="F489" i="2"/>
  <c r="F558" i="2"/>
  <c r="F171" i="2"/>
  <c r="F1109" i="2"/>
  <c r="F176" i="2"/>
  <c r="F221" i="2"/>
  <c r="F117" i="2"/>
  <c r="F185" i="2"/>
  <c r="F481" i="2"/>
  <c r="F1138" i="2"/>
  <c r="F954" i="2"/>
  <c r="F889" i="2"/>
  <c r="F480" i="2"/>
  <c r="F1411" i="2"/>
  <c r="F1424" i="2"/>
  <c r="F238" i="2"/>
  <c r="F222" i="2"/>
  <c r="F918" i="2"/>
  <c r="F414" i="2"/>
  <c r="F464" i="2"/>
  <c r="F492" i="2"/>
  <c r="F1217" i="2"/>
  <c r="F888" i="2"/>
  <c r="F684" i="2"/>
  <c r="F1695" i="2"/>
  <c r="F1344" i="2"/>
  <c r="F384" i="2"/>
  <c r="F154" i="2"/>
  <c r="F1450" i="2"/>
  <c r="F894" i="2"/>
  <c r="F162" i="2"/>
  <c r="F226" i="2"/>
  <c r="F150" i="2"/>
  <c r="F794" i="2"/>
  <c r="F245" i="2"/>
  <c r="F120" i="2"/>
  <c r="F395" i="2"/>
  <c r="F199" i="2"/>
  <c r="F224" i="2"/>
  <c r="F1458" i="2"/>
  <c r="F680" i="2"/>
  <c r="F1425" i="2"/>
  <c r="F1386" i="2"/>
  <c r="F166" i="2"/>
  <c r="F958" i="2"/>
  <c r="F473" i="2"/>
  <c r="F183" i="2"/>
  <c r="F211" i="2"/>
  <c r="F952" i="2"/>
  <c r="F1034" i="2"/>
  <c r="F223" i="2"/>
  <c r="F385" i="2"/>
  <c r="F446" i="2"/>
  <c r="F439" i="2"/>
  <c r="F191" i="2"/>
  <c r="F495" i="2"/>
  <c r="F194" i="2"/>
  <c r="F425" i="2"/>
  <c r="F1699" i="2"/>
  <c r="F1331" i="2"/>
  <c r="F213" i="2"/>
  <c r="F159" i="2"/>
  <c r="F682" i="2"/>
  <c r="F1129" i="2"/>
  <c r="F249" i="2"/>
  <c r="F485" i="2"/>
  <c r="F235" i="2"/>
  <c r="F424" i="2"/>
  <c r="F1002" i="2"/>
  <c r="F1426" i="2"/>
  <c r="F394" i="2"/>
  <c r="F1443" i="2"/>
  <c r="F232" i="2"/>
  <c r="F1421" i="2"/>
  <c r="F90" i="2"/>
  <c r="F1299" i="2"/>
  <c r="F202" i="2"/>
  <c r="F1683" i="2"/>
  <c r="F241" i="2"/>
  <c r="F220" i="2"/>
  <c r="F121" i="2"/>
  <c r="F396" i="2"/>
  <c r="F419" i="2"/>
  <c r="F488" i="2"/>
  <c r="F127" i="2"/>
  <c r="F469" i="2"/>
  <c r="F484" i="2"/>
  <c r="F955" i="2"/>
  <c r="F346" i="2"/>
  <c r="F1219" i="2"/>
  <c r="F1345" i="2"/>
  <c r="F1688" i="2"/>
  <c r="F1448" i="2"/>
  <c r="F388" i="2"/>
  <c r="F188" i="2"/>
  <c r="F380" i="2"/>
  <c r="F237" i="2"/>
  <c r="F891" i="2"/>
  <c r="F1428" i="2"/>
  <c r="F1422" i="2"/>
  <c r="F479" i="2"/>
  <c r="F152" i="2"/>
  <c r="F393" i="2"/>
  <c r="F973" i="2"/>
  <c r="F703" i="2"/>
  <c r="F443" i="2"/>
  <c r="F1487" i="2"/>
  <c r="L150" i="2"/>
  <c r="L234" i="2"/>
  <c r="L1332" i="2"/>
  <c r="L206" i="2"/>
  <c r="L949" i="2"/>
  <c r="L469" i="2"/>
  <c r="L186" i="2"/>
  <c r="L384" i="2"/>
  <c r="L918" i="2"/>
  <c r="L164" i="2"/>
  <c r="L1458" i="2"/>
  <c r="L1414" i="2"/>
  <c r="L171" i="2"/>
  <c r="L415" i="2"/>
  <c r="L1436" i="2"/>
  <c r="L213" i="2"/>
  <c r="L59" i="2"/>
  <c r="L159" i="2"/>
  <c r="L682" i="2"/>
  <c r="L117" i="2"/>
  <c r="L1446" i="2"/>
  <c r="L185" i="2"/>
  <c r="L1420" i="2"/>
  <c r="L232" i="2"/>
  <c r="L412" i="2"/>
  <c r="L481" i="2"/>
  <c r="L1138" i="2"/>
  <c r="L421" i="2"/>
  <c r="L1426" i="2"/>
  <c r="L895" i="2"/>
  <c r="L197" i="2"/>
  <c r="L683" i="2"/>
  <c r="L1417" i="2"/>
  <c r="L1533" i="2"/>
  <c r="L1423" i="2"/>
  <c r="L407" i="2"/>
  <c r="L71" i="2"/>
  <c r="L161" i="2"/>
  <c r="L1338" i="2"/>
  <c r="L418" i="2"/>
  <c r="L1692" i="2"/>
  <c r="L460" i="2"/>
  <c r="L960" i="2"/>
  <c r="L590" i="2"/>
  <c r="L397" i="2"/>
  <c r="L617" i="2"/>
  <c r="L182" i="2"/>
  <c r="L219" i="2"/>
  <c r="L952" i="2"/>
  <c r="L240" i="2"/>
  <c r="L208" i="2"/>
  <c r="L249" i="2"/>
  <c r="L390" i="2"/>
  <c r="L203" i="2"/>
  <c r="L222" i="2"/>
  <c r="L395" i="2"/>
  <c r="L893" i="2"/>
  <c r="L1002" i="2"/>
  <c r="L184" i="2"/>
  <c r="L1336" i="2"/>
  <c r="L243" i="2"/>
  <c r="L401" i="2"/>
  <c r="L1217" i="2"/>
  <c r="L1345" i="2"/>
  <c r="L195" i="2"/>
  <c r="L527" i="2"/>
  <c r="L1684" i="2"/>
  <c r="L1331" i="2"/>
  <c r="L121" i="2"/>
  <c r="L396" i="2"/>
  <c r="L471" i="2"/>
  <c r="L209" i="2"/>
  <c r="L442" i="2"/>
  <c r="L1442" i="2"/>
  <c r="L484" i="2"/>
  <c r="L65" i="2"/>
  <c r="L188" i="2"/>
  <c r="L503" i="2"/>
  <c r="L1422" i="2"/>
  <c r="L152" i="2"/>
  <c r="L889" i="2"/>
  <c r="L443" i="2"/>
  <c r="L823" i="2"/>
  <c r="L433" i="2"/>
  <c r="L181" i="2"/>
  <c r="L892" i="2"/>
  <c r="L1071" i="2"/>
  <c r="L382" i="2"/>
  <c r="L1411" i="2"/>
  <c r="L1565" i="2"/>
  <c r="L194" i="2"/>
  <c r="L318" i="2"/>
  <c r="L157" i="2"/>
  <c r="L242" i="2"/>
  <c r="L684" i="2"/>
  <c r="L1438" i="2"/>
  <c r="L1412" i="2"/>
  <c r="L956" i="2"/>
  <c r="L1107" i="2"/>
  <c r="L124" i="2"/>
  <c r="L417" i="2"/>
  <c r="L491" i="2"/>
  <c r="L420" i="2"/>
  <c r="L422" i="2"/>
  <c r="L173" i="2"/>
  <c r="L437" i="2"/>
  <c r="L399" i="2"/>
  <c r="L894" i="2"/>
  <c r="L192" i="2"/>
  <c r="L386" i="2"/>
  <c r="L205" i="2"/>
  <c r="L1410" i="2"/>
  <c r="L403" i="2"/>
  <c r="L489" i="2"/>
  <c r="L32" i="2"/>
  <c r="L1443" i="2"/>
  <c r="L233" i="2"/>
  <c r="L231" i="2"/>
  <c r="L1435" i="2"/>
  <c r="L64" i="2"/>
  <c r="L1695" i="2"/>
  <c r="L679" i="2"/>
  <c r="L1339" i="2"/>
  <c r="L1694" i="2"/>
  <c r="L228" i="2"/>
  <c r="L1110" i="2"/>
  <c r="L646" i="2"/>
  <c r="L765" i="2"/>
  <c r="L214" i="2"/>
  <c r="L381" i="2"/>
  <c r="L686" i="2"/>
  <c r="L167" i="2"/>
  <c r="L1273" i="2"/>
  <c r="L380" i="2"/>
  <c r="L439" i="2"/>
  <c r="L1358" i="2"/>
  <c r="L383" i="2"/>
  <c r="L687" i="2"/>
  <c r="L118" i="2"/>
  <c r="L193" i="2"/>
  <c r="L198" i="2"/>
  <c r="L973" i="2"/>
  <c r="L493" i="2"/>
  <c r="L288" i="2"/>
  <c r="L1693" i="2"/>
  <c r="L961" i="2"/>
  <c r="L1034" i="2"/>
  <c r="L478" i="2"/>
  <c r="L163" i="2"/>
  <c r="L492" i="2"/>
  <c r="L1689" i="2"/>
  <c r="L676" i="2"/>
  <c r="M477" i="2"/>
  <c r="M411" i="2"/>
  <c r="M884" i="2"/>
  <c r="M483" i="2"/>
  <c r="L217" i="2"/>
  <c r="M217" i="2"/>
  <c r="M472" i="2"/>
  <c r="M890" i="2"/>
  <c r="L890" i="2"/>
  <c r="M887" i="2"/>
  <c r="M170" i="2"/>
  <c r="L462" i="2"/>
  <c r="M476" i="2"/>
  <c r="M201" i="2"/>
  <c r="M465" i="2"/>
  <c r="L487" i="2"/>
  <c r="M487" i="2"/>
  <c r="M204" i="2"/>
  <c r="L156" i="2"/>
  <c r="M156" i="2"/>
  <c r="F160" i="2"/>
  <c r="L160" i="2"/>
  <c r="M160" i="2"/>
  <c r="M467" i="2"/>
  <c r="L957" i="2"/>
  <c r="M957" i="2"/>
  <c r="M174" i="2"/>
  <c r="M410" i="2"/>
  <c r="M677" i="2"/>
  <c r="L463" i="2"/>
  <c r="M463" i="2"/>
  <c r="M946" i="2"/>
  <c r="M162" i="2"/>
  <c r="F1110" i="2"/>
  <c r="F387" i="2"/>
  <c r="M118" i="2"/>
  <c r="L394" i="2"/>
  <c r="F404" i="2"/>
  <c r="M124" i="2"/>
  <c r="L408" i="2"/>
  <c r="M682" i="2"/>
  <c r="F422" i="2"/>
  <c r="F417" i="2"/>
  <c r="L172" i="2"/>
  <c r="L67" i="2"/>
  <c r="L440" i="2"/>
  <c r="F409" i="2"/>
  <c r="M223" i="2"/>
  <c r="M153" i="2"/>
  <c r="F70" i="2"/>
  <c r="L230" i="2"/>
  <c r="L1161" i="2"/>
  <c r="L962" i="2"/>
  <c r="F173" i="2"/>
  <c r="F168" i="2"/>
  <c r="M681" i="2"/>
  <c r="F124" i="2"/>
  <c r="F418" i="2"/>
  <c r="M240" i="2"/>
  <c r="M1446" i="2"/>
  <c r="L1418" i="2"/>
  <c r="M70" i="2"/>
  <c r="M1445" i="2"/>
  <c r="F685" i="2"/>
  <c r="F475" i="2"/>
  <c r="L1657" i="2"/>
  <c r="F503" i="2"/>
  <c r="F421" i="2"/>
  <c r="L1691" i="2"/>
  <c r="M954" i="2"/>
  <c r="F239" i="2"/>
  <c r="M1696" i="2"/>
  <c r="L485" i="2"/>
  <c r="L435" i="2"/>
  <c r="F474" i="2"/>
  <c r="M1631" i="2"/>
  <c r="F527" i="2"/>
  <c r="F1140" i="2"/>
  <c r="L155" i="2"/>
  <c r="F1444" i="2"/>
  <c r="F172" i="2"/>
  <c r="M446" i="2"/>
  <c r="L158" i="2"/>
  <c r="L393" i="2"/>
  <c r="F896" i="2"/>
  <c r="M1161" i="2"/>
  <c r="M202" i="2"/>
  <c r="F1337" i="2"/>
  <c r="F962" i="2"/>
  <c r="L183" i="2"/>
  <c r="M173" i="2"/>
  <c r="L1430" i="2"/>
  <c r="L168" i="2"/>
  <c r="M1434" i="2"/>
  <c r="M67" i="2"/>
  <c r="F1684" i="2"/>
  <c r="F180" i="2"/>
  <c r="M163" i="2"/>
  <c r="M491" i="2"/>
  <c r="F943" i="2"/>
  <c r="F62" i="2"/>
  <c r="L398" i="2"/>
  <c r="M409" i="2"/>
  <c r="M1129" i="2"/>
  <c r="L558" i="2"/>
  <c r="L678" i="2"/>
  <c r="L66" i="2"/>
  <c r="L223" i="2"/>
  <c r="M221" i="2"/>
  <c r="M178" i="2"/>
  <c r="M418" i="2"/>
  <c r="L176" i="2"/>
  <c r="M1689" i="2"/>
  <c r="L406" i="2"/>
  <c r="L127" i="2"/>
  <c r="F447" i="2"/>
  <c r="L1340" i="2"/>
  <c r="L123" i="2"/>
  <c r="L1437" i="2"/>
  <c r="L1431" i="2"/>
  <c r="F381" i="2"/>
  <c r="M1411" i="2"/>
  <c r="L379" i="2"/>
  <c r="F683" i="2"/>
  <c r="L153" i="2"/>
  <c r="L466" i="2"/>
  <c r="F1446" i="2"/>
  <c r="L1685" i="2"/>
  <c r="M440" i="2"/>
  <c r="F257" i="2"/>
  <c r="F1418" i="2"/>
  <c r="L1445" i="2"/>
  <c r="M230" i="2"/>
  <c r="L404" i="2"/>
  <c r="L257" i="2"/>
  <c r="L200" i="2"/>
  <c r="M886" i="2"/>
  <c r="F1691" i="2"/>
  <c r="L239" i="2"/>
  <c r="M485" i="2"/>
  <c r="M235" i="2"/>
  <c r="F1430" i="2"/>
  <c r="M176" i="2"/>
  <c r="F1340" i="2"/>
  <c r="F886" i="2"/>
  <c r="F164" i="2"/>
  <c r="L475" i="2"/>
  <c r="L1439" i="2"/>
  <c r="M1657" i="2"/>
  <c r="M503" i="2"/>
  <c r="M421" i="2"/>
  <c r="L1696" i="2"/>
  <c r="L1444" i="2"/>
  <c r="M183" i="2"/>
  <c r="L1687" i="2"/>
  <c r="L62" i="2"/>
  <c r="L218" i="2"/>
  <c r="F178" i="2"/>
  <c r="F405" i="2"/>
  <c r="M127" i="2"/>
  <c r="M1437" i="2"/>
  <c r="F179" i="2"/>
  <c r="M381" i="2"/>
  <c r="M379" i="2"/>
  <c r="M466" i="2"/>
  <c r="L235" i="2"/>
  <c r="M197" i="2"/>
  <c r="L1416" i="2"/>
  <c r="L211" i="2"/>
  <c r="M1533" i="2"/>
  <c r="M200" i="2"/>
  <c r="M617" i="2"/>
  <c r="L180" i="2"/>
  <c r="F1689" i="2"/>
  <c r="F435" i="2"/>
  <c r="M155" i="2"/>
  <c r="F158" i="2"/>
  <c r="L896" i="2"/>
  <c r="L1129" i="2"/>
  <c r="M678" i="2"/>
  <c r="M123" i="2"/>
  <c r="M1450" i="2"/>
  <c r="F468" i="2"/>
  <c r="L685" i="2"/>
  <c r="F1631" i="2"/>
  <c r="F734" i="2"/>
  <c r="M527" i="2"/>
  <c r="L88" i="2"/>
  <c r="L1140" i="2"/>
  <c r="M393" i="2"/>
  <c r="L436" i="2"/>
  <c r="M1337" i="2"/>
  <c r="L1449" i="2"/>
  <c r="M419" i="2"/>
  <c r="L212" i="2"/>
  <c r="F1429" i="2"/>
  <c r="L1333" i="2"/>
  <c r="M558" i="2"/>
  <c r="F66" i="2"/>
  <c r="M208" i="2"/>
  <c r="L221" i="2"/>
  <c r="F676" i="2"/>
  <c r="L1450" i="2"/>
  <c r="L69" i="2"/>
  <c r="M164" i="2"/>
  <c r="F399" i="2"/>
  <c r="L468" i="2"/>
  <c r="F1439" i="2"/>
  <c r="F59" i="2"/>
  <c r="M1107" i="2"/>
  <c r="M175" i="2"/>
  <c r="L954" i="2"/>
  <c r="L1335" i="2"/>
  <c r="M1106" i="2"/>
  <c r="L165" i="2"/>
  <c r="M474" i="2"/>
  <c r="M734" i="2"/>
  <c r="M88" i="2"/>
  <c r="L446" i="2"/>
  <c r="L1421" i="2"/>
  <c r="F192" i="2"/>
  <c r="F823" i="2"/>
  <c r="L202" i="2"/>
  <c r="M436" i="2"/>
  <c r="F122" i="2"/>
  <c r="F1449" i="2"/>
  <c r="F1420" i="2"/>
  <c r="M205" i="2"/>
  <c r="F895" i="2"/>
  <c r="F1694" i="2"/>
  <c r="L794" i="2"/>
  <c r="F288" i="2"/>
  <c r="L419" i="2"/>
  <c r="F420" i="2"/>
  <c r="M209" i="2"/>
  <c r="M464" i="2"/>
  <c r="M212" i="2"/>
  <c r="L1429" i="2"/>
  <c r="F163" i="2"/>
  <c r="L166" i="2"/>
  <c r="F491" i="2"/>
  <c r="M1687" i="2"/>
  <c r="L943" i="2"/>
  <c r="L388" i="2"/>
  <c r="M220" i="2"/>
  <c r="M1333" i="2"/>
  <c r="F1189" i="2"/>
  <c r="F218" i="2"/>
  <c r="F208" i="2"/>
  <c r="L885" i="2"/>
  <c r="L405" i="2"/>
  <c r="F65" i="2"/>
  <c r="L1688" i="2"/>
  <c r="M492" i="2"/>
  <c r="F442" i="2"/>
  <c r="M181" i="2"/>
  <c r="F1438" i="2"/>
  <c r="F590" i="2"/>
  <c r="L473" i="2"/>
  <c r="L179" i="2"/>
  <c r="F60" i="2"/>
  <c r="L189" i="2"/>
  <c r="F1107" i="2"/>
  <c r="F165" i="2"/>
  <c r="F209" i="2"/>
  <c r="M166" i="2"/>
  <c r="M388" i="2"/>
  <c r="F487" i="2"/>
  <c r="F463" i="2"/>
  <c r="M462" i="2"/>
  <c r="H50" i="4" l="1"/>
  <c r="BI87" i="2"/>
  <c r="K87" i="2"/>
  <c r="BI918" i="2"/>
  <c r="K918" i="2"/>
  <c r="K1657" i="2"/>
  <c r="BI1657" i="2"/>
  <c r="K1533" i="2"/>
  <c r="BI1533" i="2"/>
  <c r="K1599" i="2"/>
  <c r="BI1599" i="2"/>
  <c r="K1386" i="2"/>
  <c r="BI1386" i="2"/>
  <c r="K1104" i="2"/>
  <c r="BI1104" i="2"/>
  <c r="K675" i="2"/>
  <c r="BI675" i="2"/>
  <c r="K527" i="2"/>
  <c r="BI527" i="2"/>
  <c r="K1683" i="2"/>
  <c r="BI1683" i="2"/>
  <c r="K1631" i="2"/>
  <c r="BI1631" i="2"/>
  <c r="B56" i="4"/>
  <c r="D56" i="4"/>
  <c r="BI1410" i="2"/>
  <c r="K1410" i="2"/>
  <c r="BI884" i="2"/>
  <c r="K884" i="2"/>
  <c r="K318" i="2"/>
  <c r="BI318" i="2"/>
  <c r="BI59" i="2"/>
  <c r="K59" i="2"/>
  <c r="BI973" i="2"/>
  <c r="K973" i="2"/>
  <c r="K1217" i="2"/>
  <c r="BI1217" i="2"/>
  <c r="K117" i="2"/>
  <c r="BI117" i="2"/>
  <c r="K378" i="2"/>
  <c r="BI378" i="2"/>
  <c r="K346" i="2"/>
  <c r="BI346" i="2"/>
  <c r="K460" i="2"/>
  <c r="BI460" i="2"/>
  <c r="K855" i="2"/>
  <c r="BI855" i="2"/>
  <c r="K765" i="2"/>
  <c r="BI765" i="2"/>
  <c r="K823" i="2"/>
  <c r="BI823" i="2"/>
  <c r="K1002" i="2"/>
  <c r="BI1002" i="2"/>
  <c r="K646" i="2"/>
  <c r="BI646" i="2"/>
  <c r="K617" i="2"/>
  <c r="BI617" i="2"/>
  <c r="BI503" i="2"/>
  <c r="K503" i="2"/>
  <c r="BI734" i="2"/>
  <c r="K734" i="2"/>
  <c r="K1358" i="2"/>
  <c r="BI1358" i="2"/>
  <c r="BI1458" i="2"/>
  <c r="K1458" i="2"/>
  <c r="BI558" i="2"/>
  <c r="K558" i="2"/>
  <c r="K1034" i="2"/>
  <c r="BI1034" i="2"/>
  <c r="K1189" i="2"/>
  <c r="BI1189" i="2"/>
  <c r="K257" i="2"/>
  <c r="BI257" i="2"/>
  <c r="K1071" i="2"/>
  <c r="BI1071" i="2"/>
  <c r="BI433" i="2"/>
  <c r="K433" i="2"/>
  <c r="K1243" i="2"/>
  <c r="BI1243" i="2"/>
  <c r="K1331" i="2"/>
  <c r="BI1331" i="2"/>
  <c r="K590" i="2"/>
  <c r="BI590" i="2"/>
  <c r="K150" i="2"/>
  <c r="BI150" i="2"/>
  <c r="BI32" i="2"/>
  <c r="K32" i="2"/>
  <c r="BI1273" i="2"/>
  <c r="K1273" i="2"/>
  <c r="K703" i="2"/>
  <c r="BI703" i="2"/>
  <c r="K794" i="2"/>
  <c r="BI794" i="2"/>
  <c r="K288" i="2"/>
  <c r="BI288" i="2"/>
  <c r="K1299" i="2"/>
  <c r="BI1299" i="2"/>
  <c r="K943" i="2"/>
  <c r="BI943" i="2"/>
  <c r="K1129" i="2"/>
  <c r="BI1129" i="2"/>
  <c r="K1487" i="2"/>
  <c r="BI1487" i="2"/>
  <c r="K1161" i="2"/>
  <c r="BI1161" i="2"/>
  <c r="F467" i="2"/>
  <c r="F170" i="2"/>
  <c r="F410" i="2"/>
  <c r="F465" i="2"/>
  <c r="F476" i="2"/>
  <c r="F411" i="2"/>
  <c r="F174" i="2"/>
  <c r="F946" i="2"/>
  <c r="F677" i="2"/>
  <c r="F887" i="2"/>
  <c r="F472" i="2"/>
  <c r="F201" i="2"/>
  <c r="F957" i="2"/>
  <c r="F483" i="2"/>
  <c r="F477" i="2"/>
  <c r="F204" i="2"/>
  <c r="F884" i="2"/>
  <c r="F217" i="2"/>
  <c r="F156" i="2"/>
  <c r="F462" i="2"/>
  <c r="F890" i="2"/>
  <c r="L946" i="2"/>
  <c r="L467" i="2"/>
  <c r="L204" i="2"/>
  <c r="L411" i="2"/>
  <c r="L677" i="2"/>
  <c r="L887" i="2"/>
  <c r="L174" i="2"/>
  <c r="L465" i="2"/>
  <c r="L201" i="2"/>
  <c r="L472" i="2"/>
  <c r="L483" i="2"/>
  <c r="L477" i="2"/>
  <c r="L476" i="2"/>
  <c r="L884" i="2"/>
  <c r="L410" i="2"/>
  <c r="L170" i="2"/>
  <c r="H48" i="4" l="1"/>
  <c r="H38" i="4"/>
  <c r="H20" i="4"/>
  <c r="H6" i="4"/>
  <c r="H52" i="4"/>
  <c r="H53" i="4"/>
  <c r="H36" i="4"/>
  <c r="H32" i="4"/>
  <c r="H34" i="4"/>
  <c r="H26" i="4"/>
  <c r="H11" i="4"/>
  <c r="H16" i="4"/>
  <c r="H51" i="4"/>
  <c r="H31" i="4"/>
  <c r="H46" i="4"/>
  <c r="H5" i="4"/>
  <c r="H9" i="4"/>
  <c r="H40" i="4"/>
  <c r="H44" i="4"/>
  <c r="H27" i="4"/>
  <c r="H10" i="4"/>
  <c r="H35" i="4"/>
  <c r="H3" i="4"/>
  <c r="H25" i="4"/>
  <c r="H33" i="4"/>
  <c r="H14" i="4"/>
  <c r="H54" i="4"/>
  <c r="H13" i="4"/>
  <c r="H23" i="4"/>
  <c r="H29" i="4"/>
  <c r="H22" i="4"/>
  <c r="H17" i="4"/>
  <c r="H43" i="4"/>
  <c r="H19" i="4"/>
  <c r="H24" i="4"/>
  <c r="H12" i="4"/>
  <c r="H21" i="4"/>
  <c r="H49" i="4"/>
  <c r="H7" i="4"/>
  <c r="H39" i="4"/>
  <c r="H45" i="4"/>
  <c r="H28" i="4"/>
  <c r="H30" i="4"/>
  <c r="H18" i="4"/>
  <c r="H15" i="4"/>
  <c r="H37" i="4"/>
  <c r="H42" i="4"/>
  <c r="H8" i="4"/>
  <c r="H41" i="4"/>
  <c r="H47" i="4"/>
  <c r="H4" i="4"/>
  <c r="H56" i="4" l="1"/>
</calcChain>
</file>

<file path=xl/sharedStrings.xml><?xml version="1.0" encoding="utf-8"?>
<sst xmlns="http://schemas.openxmlformats.org/spreadsheetml/2006/main" count="11023" uniqueCount="1802">
  <si>
    <t>OBJECTID</t>
  </si>
  <si>
    <t>FULLNAME</t>
  </si>
  <si>
    <t>Shape_Leng</t>
  </si>
  <si>
    <t>NAME_1</t>
  </si>
  <si>
    <t>Zika_Trave</t>
  </si>
  <si>
    <t>Aberdeen Proving Ground</t>
  </si>
  <si>
    <t>Maryland</t>
  </si>
  <si>
    <t>US.MD</t>
  </si>
  <si>
    <t>State</t>
  </si>
  <si>
    <t>Adelphi Laboratory</t>
  </si>
  <si>
    <t>Alf Fentress Chesapeake</t>
  </si>
  <si>
    <t>Virginia</t>
  </si>
  <si>
    <t>US.VA</t>
  </si>
  <si>
    <t>Alf Orange</t>
  </si>
  <si>
    <t>Texas</t>
  </si>
  <si>
    <t>US.TX</t>
  </si>
  <si>
    <t>Aliamanu Mil Res</t>
  </si>
  <si>
    <t>Hawaii</t>
  </si>
  <si>
    <t>US.HI</t>
  </si>
  <si>
    <t>Altus AFB</t>
  </si>
  <si>
    <t>Oklahoma</t>
  </si>
  <si>
    <t>US.OK</t>
  </si>
  <si>
    <t>Alzada Mini-Mutes Radar Site</t>
  </si>
  <si>
    <t>Wyoming</t>
  </si>
  <si>
    <t>US.WY</t>
  </si>
  <si>
    <t>Andersen Administration Annex</t>
  </si>
  <si>
    <t>Guam</t>
  </si>
  <si>
    <t>US.GU</t>
  </si>
  <si>
    <t>Insular area (Territory)</t>
  </si>
  <si>
    <t>Andersen AFB</t>
  </si>
  <si>
    <t>Andersen AFB Global Communications Sta</t>
  </si>
  <si>
    <t>Andersen Air Force Sta</t>
  </si>
  <si>
    <t>Andersen Communications Annex 2</t>
  </si>
  <si>
    <t>Andersen Petrol Product Storage Annex 1</t>
  </si>
  <si>
    <t>Andersen Petrol Product Storage Annex 2</t>
  </si>
  <si>
    <t>Andrews AFB</t>
  </si>
  <si>
    <t>Anniston Army Dep</t>
  </si>
  <si>
    <t>Alabama</t>
  </si>
  <si>
    <t>US.AL</t>
  </si>
  <si>
    <t>Armed Forces Retirement Center Gulfport</t>
  </si>
  <si>
    <t>Mississippi</t>
  </si>
  <si>
    <t>US.MS</t>
  </si>
  <si>
    <t>Army National Guard Marseilles Training Center</t>
  </si>
  <si>
    <t>Illinois</t>
  </si>
  <si>
    <t>US.IL</t>
  </si>
  <si>
    <t>Army Reserve Training Center</t>
  </si>
  <si>
    <t>Puerto Rico</t>
  </si>
  <si>
    <t>US.PU</t>
  </si>
  <si>
    <t>Insular area (Commonwealth)</t>
  </si>
  <si>
    <t>Arnold AFB</t>
  </si>
  <si>
    <t>Tennessee</t>
  </si>
  <si>
    <t>US.TN</t>
  </si>
  <si>
    <t>Avon Park Air Force Range</t>
  </si>
  <si>
    <t>Florida</t>
  </si>
  <si>
    <t>US.FL</t>
  </si>
  <si>
    <t>Bakersfield Emitter Site</t>
  </si>
  <si>
    <t>Bangor International Arprt</t>
  </si>
  <si>
    <t>Maine</t>
  </si>
  <si>
    <t>US.ME</t>
  </si>
  <si>
    <t>Barksdale AFB</t>
  </si>
  <si>
    <t>Louisiana</t>
  </si>
  <si>
    <t>US.LA</t>
  </si>
  <si>
    <t>Barry Goldwater Range</t>
  </si>
  <si>
    <t>Arizona</t>
  </si>
  <si>
    <t>US.AZ</t>
  </si>
  <si>
    <t>Barry M Goldwater Air Force Range</t>
  </si>
  <si>
    <t>Bayview Idaho</t>
  </si>
  <si>
    <t>Idaho</t>
  </si>
  <si>
    <t>US.ID</t>
  </si>
  <si>
    <t>Beale AFB</t>
  </si>
  <si>
    <t>California</t>
  </si>
  <si>
    <t>US.CA</t>
  </si>
  <si>
    <t>Bellows Air Force Sta</t>
  </si>
  <si>
    <t>Birch Lake Recreation Annex</t>
  </si>
  <si>
    <t>Alaska</t>
  </si>
  <si>
    <t>US.AK</t>
  </si>
  <si>
    <t>Birmingham Arprt</t>
  </si>
  <si>
    <t>Black Rapids Northern Warfare Training Center</t>
  </si>
  <si>
    <t>Blossom Point Research Facility</t>
  </si>
  <si>
    <t>Blue Grass Army Dep</t>
  </si>
  <si>
    <t>Kentucky</t>
  </si>
  <si>
    <t>US.KY</t>
  </si>
  <si>
    <t>Boise Air Terminal (Air Natinal Guard)</t>
  </si>
  <si>
    <t>Boles Wells Annex</t>
  </si>
  <si>
    <t>New Mexico</t>
  </si>
  <si>
    <t>US.NM</t>
  </si>
  <si>
    <t>Bolling AFB</t>
  </si>
  <si>
    <t>District of Columbia</t>
  </si>
  <si>
    <t>US.DC</t>
  </si>
  <si>
    <t>Federal District</t>
  </si>
  <si>
    <t>Brandywine Globecom Annex</t>
  </si>
  <si>
    <t>Brooks AFB</t>
  </si>
  <si>
    <t>Buckley AFB</t>
  </si>
  <si>
    <t>Colorado</t>
  </si>
  <si>
    <t>US.CO</t>
  </si>
  <si>
    <t>Burlington International Arprt</t>
  </si>
  <si>
    <t>Vermont</t>
  </si>
  <si>
    <t>US.VT</t>
  </si>
  <si>
    <t>Cannon AFB</t>
  </si>
  <si>
    <t>Cape Canaveral Air Force Sta</t>
  </si>
  <si>
    <t>Cape Newenham Long Range Radar Site</t>
  </si>
  <si>
    <t>Cape Romanzof Air Force Sta</t>
  </si>
  <si>
    <t>Carlisle Barracks</t>
  </si>
  <si>
    <t>Pennsylvania</t>
  </si>
  <si>
    <t>US.PA</t>
  </si>
  <si>
    <t>Catalina Heights Military Housing</t>
  </si>
  <si>
    <t>Cavalier Air Force Sta</t>
  </si>
  <si>
    <t>North Dakota</t>
  </si>
  <si>
    <t>US.ND</t>
  </si>
  <si>
    <t>Cbc Gulfport Lakeside Housing</t>
  </si>
  <si>
    <t>Cbc Gulfport Sand Hill Housing</t>
  </si>
  <si>
    <t>Charles E Kelly Support Facility</t>
  </si>
  <si>
    <t>Charleston AFB</t>
  </si>
  <si>
    <t>South Carolina</t>
  </si>
  <si>
    <t>US.SC</t>
  </si>
  <si>
    <t>Charlotte Douglas International Airport</t>
  </si>
  <si>
    <t>North Carolina</t>
  </si>
  <si>
    <t>US.NC</t>
  </si>
  <si>
    <t>Cheatham Annex</t>
  </si>
  <si>
    <t>Chocolate Mountains Aerial Gunnery Range</t>
  </si>
  <si>
    <t>Claiborne Range</t>
  </si>
  <si>
    <t>Clark Radar Bomb Scoring Site</t>
  </si>
  <si>
    <t>Clear Air Force Sta</t>
  </si>
  <si>
    <t>Coast Guard Air Station Barbers Point</t>
  </si>
  <si>
    <t>Coast Guard Air Station Borinquen</t>
  </si>
  <si>
    <t>Coast Guard Air Station Clearwater</t>
  </si>
  <si>
    <t>Coast Guard Air Station Humboldt Bay</t>
  </si>
  <si>
    <t>Coast Guard Air Station Port Angeles</t>
  </si>
  <si>
    <t>Washington</t>
  </si>
  <si>
    <t>US.WA</t>
  </si>
  <si>
    <t>Coast Guard Air Station Sitka</t>
  </si>
  <si>
    <t>Coast Guard Aviation Training Center</t>
  </si>
  <si>
    <t>Coast Guard Base South Portland</t>
  </si>
  <si>
    <t>Coast Guard Communication Station Point Reyes</t>
  </si>
  <si>
    <t>Coast Guard Field Office Cape Hatteras</t>
  </si>
  <si>
    <t>Coast Guard Integrated Support Command</t>
  </si>
  <si>
    <t>Coast Guard Station Atlantic City</t>
  </si>
  <si>
    <t>New Jersey</t>
  </si>
  <si>
    <t>US.NJ</t>
  </si>
  <si>
    <t>Coast Guard Station Baltimore</t>
  </si>
  <si>
    <t>Coast Guard Station Boothbay Harbor</t>
  </si>
  <si>
    <t>Coast Guard Station Boston</t>
  </si>
  <si>
    <t>Massachusetts</t>
  </si>
  <si>
    <t>US.MA</t>
  </si>
  <si>
    <t>Coast Guard Station Cape Canaveral</t>
  </si>
  <si>
    <t>Coast Guard Station Cape Disappointment</t>
  </si>
  <si>
    <t>Coast Guard Station Cape May</t>
  </si>
  <si>
    <t>Coast Guard Station Charleston</t>
  </si>
  <si>
    <t>Coast Guard Station Charlevoix</t>
  </si>
  <si>
    <t>Michigan</t>
  </si>
  <si>
    <t>US.MI</t>
  </si>
  <si>
    <t>Coast Guard Station Chetco River</t>
  </si>
  <si>
    <t>Oregon</t>
  </si>
  <si>
    <t>US.OR</t>
  </si>
  <si>
    <t>Coast Guard Station Coos Bay</t>
  </si>
  <si>
    <t>Coast Guard Station Crisfield</t>
  </si>
  <si>
    <t>Coast Guard Station Eatons Neck</t>
  </si>
  <si>
    <t>New York</t>
  </si>
  <si>
    <t>US.NY</t>
  </si>
  <si>
    <t>Coast Guard Station Elizabeth City</t>
  </si>
  <si>
    <t>Coast Guard Station Fire Island</t>
  </si>
  <si>
    <t>Coast Guard Station Fort Macon</t>
  </si>
  <si>
    <t>Coast Guard Station Fort Myers</t>
  </si>
  <si>
    <t>Coast Guard Station Frankfort</t>
  </si>
  <si>
    <t>Coast Guard Station Galveston</t>
  </si>
  <si>
    <t>Coast Guard Station Grand Haven</t>
  </si>
  <si>
    <t>Coast Guard Station Grand Isle</t>
  </si>
  <si>
    <t>Coast Guard Station Grangeville</t>
  </si>
  <si>
    <t>Coast Guard Station Grays Harbor</t>
  </si>
  <si>
    <t>Coast Guard Station Hatteras Inlet</t>
  </si>
  <si>
    <t>Coast Guard Station Holland</t>
  </si>
  <si>
    <t>Coast Guard Station Honolulu</t>
  </si>
  <si>
    <t>Coast Guard Station Humboldt Bay</t>
  </si>
  <si>
    <t>Coast Guard Station Indian River Inlet</t>
  </si>
  <si>
    <t>Delaware</t>
  </si>
  <si>
    <t>US.DE</t>
  </si>
  <si>
    <t>Coast Guard Station Jones Beach Freeport</t>
  </si>
  <si>
    <t>Coast Guard Station Jonesport</t>
  </si>
  <si>
    <t>Coast Guard Station Jupiter Inlet</t>
  </si>
  <si>
    <t>Coast Guard Station Kenosha</t>
  </si>
  <si>
    <t>Wisconsin</t>
  </si>
  <si>
    <t>US.WI</t>
  </si>
  <si>
    <t>Coast Guard Station Ketchikan</t>
  </si>
  <si>
    <t>Coast Guard Station Kodiak</t>
  </si>
  <si>
    <t>Coast Guard Station Lake Worth Inlet</t>
  </si>
  <si>
    <t>Coast Guard Station Lorain</t>
  </si>
  <si>
    <t>Ohio</t>
  </si>
  <si>
    <t>US.OH</t>
  </si>
  <si>
    <t>Coast Guard Station Los Angeles-Long Beach</t>
  </si>
  <si>
    <t>Coast Guard Station Ludington</t>
  </si>
  <si>
    <t>Coast Guard Station Manasquan Beach</t>
  </si>
  <si>
    <t>Coast Guard Station Manistee</t>
  </si>
  <si>
    <t>Coast Guard Station Marblehead</t>
  </si>
  <si>
    <t>Coast Guard Station Marquette</t>
  </si>
  <si>
    <t>Coast Guard Station Milwaukee</t>
  </si>
  <si>
    <t>Coast Guard Station Montauk</t>
  </si>
  <si>
    <t>Coast Guard Station Monterey</t>
  </si>
  <si>
    <t>Coast Guard Station Moriches</t>
  </si>
  <si>
    <t>Coast Guard Station New Haven</t>
  </si>
  <si>
    <t>Connecticut</t>
  </si>
  <si>
    <t>US.CT</t>
  </si>
  <si>
    <t>Coast Guard Station New London</t>
  </si>
  <si>
    <t>Coast Guard Station New Orleans</t>
  </si>
  <si>
    <t>Coast Guard Station Oakland</t>
  </si>
  <si>
    <t>Coast Guard Station Oregon Inlet</t>
  </si>
  <si>
    <t>Coast Guard Station Oswego</t>
  </si>
  <si>
    <t>Coast Guard Station Panama City</t>
  </si>
  <si>
    <t>Coast Guard Station Ponce de Leon</t>
  </si>
  <si>
    <t>Coast Guard Station Port Huron</t>
  </si>
  <si>
    <t>Coast Guard Station Portsmouth</t>
  </si>
  <si>
    <t>Coast Guard Station Raymondville</t>
  </si>
  <si>
    <t>Coast Guard Station Rio Vis</t>
  </si>
  <si>
    <t>Coast Guard Station San Francisco</t>
  </si>
  <si>
    <t>Coast Guard Station San Juan</t>
  </si>
  <si>
    <t>Coast Guard Station Sandy Hook</t>
  </si>
  <si>
    <t>Coast Guard Station Sault Saint Marie (Housing Area)</t>
  </si>
  <si>
    <t>Coast Guard Station Sault Sainte Marie</t>
  </si>
  <si>
    <t>Coast Guard Station Seattle</t>
  </si>
  <si>
    <t>Coast Guard Station Shinnecock</t>
  </si>
  <si>
    <t>Coast Guard Station Southwest Harbor</t>
  </si>
  <si>
    <t>Coast Guard Station Stillpond</t>
  </si>
  <si>
    <t>Coast Guard Station Sturgeon Bay</t>
  </si>
  <si>
    <t>Coast Guard Station Tawas</t>
  </si>
  <si>
    <t>Coast Guard Station Umpqua River</t>
  </si>
  <si>
    <t>Coast Guard Station Yaquina Bay</t>
  </si>
  <si>
    <t>Coast Guard Training Center Cape May</t>
  </si>
  <si>
    <t>Coast Guard Training Center Petaluma</t>
  </si>
  <si>
    <t>Colonel P Schulstad United States Army Reserve Center</t>
  </si>
  <si>
    <t>Colony Radar Bomb Scoring Site</t>
  </si>
  <si>
    <t>Columbus AFB</t>
  </si>
  <si>
    <t>Cp Ashland</t>
  </si>
  <si>
    <t>Nebraska</t>
  </si>
  <si>
    <t>US.NE</t>
  </si>
  <si>
    <t>Cp Atterbury</t>
  </si>
  <si>
    <t>Indiana</t>
  </si>
  <si>
    <t>US.IN</t>
  </si>
  <si>
    <t>Cp Beauregard</t>
  </si>
  <si>
    <t>Cp Blanding</t>
  </si>
  <si>
    <t>Cp Bullis</t>
  </si>
  <si>
    <t>Cp Clark</t>
  </si>
  <si>
    <t>Missouri</t>
  </si>
  <si>
    <t>US.MO</t>
  </si>
  <si>
    <t>Cp Cook</t>
  </si>
  <si>
    <t>Cp Dawson</t>
  </si>
  <si>
    <t>West Virginia</t>
  </si>
  <si>
    <t>US.WV</t>
  </si>
  <si>
    <t>Cp Dodge</t>
  </si>
  <si>
    <t>Iowa</t>
  </si>
  <si>
    <t>US.IA</t>
  </si>
  <si>
    <t>Cp Fogarty</t>
  </si>
  <si>
    <t>Rhode Island</t>
  </si>
  <si>
    <t>US.RI</t>
  </si>
  <si>
    <t>Cp Frank D Merrill</t>
  </si>
  <si>
    <t>Georgia</t>
  </si>
  <si>
    <t>US.GA</t>
  </si>
  <si>
    <t>Cp Grafton</t>
  </si>
  <si>
    <t>Cp Grayling</t>
  </si>
  <si>
    <t>Cp Gruber</t>
  </si>
  <si>
    <t>Cp Guernsey</t>
  </si>
  <si>
    <t>Cp H M Smith</t>
  </si>
  <si>
    <t>Cp Johnson</t>
  </si>
  <si>
    <t>Cp Joseph T Robinson</t>
  </si>
  <si>
    <t>Arkansas</t>
  </si>
  <si>
    <t>US.AR</t>
  </si>
  <si>
    <t>Cp Lincoln</t>
  </si>
  <si>
    <t>Cp Mabry</t>
  </si>
  <si>
    <t>Cp Mackall</t>
  </si>
  <si>
    <t>Cp Maxey</t>
  </si>
  <si>
    <t>Cp McCain Training Center</t>
  </si>
  <si>
    <t>Cp McKean Naval Recreation Center</t>
  </si>
  <si>
    <t>Cp Minden Training Site</t>
  </si>
  <si>
    <t>Cp Murray</t>
  </si>
  <si>
    <t>Cp Navajo</t>
  </si>
  <si>
    <t>Cp Niantic</t>
  </si>
  <si>
    <t>Cp Parks</t>
  </si>
  <si>
    <t>Cp Peary</t>
  </si>
  <si>
    <t>Cp Perry Training Site</t>
  </si>
  <si>
    <t>Cp Rapid</t>
  </si>
  <si>
    <t>South Dakota</t>
  </si>
  <si>
    <t>US.SD</t>
  </si>
  <si>
    <t>Cp Ravenna Joint Military Training Center</t>
  </si>
  <si>
    <t>Cp Ripley</t>
  </si>
  <si>
    <t>Minnesota</t>
  </si>
  <si>
    <t>US.MN</t>
  </si>
  <si>
    <t>Cp San Luis Obispo</t>
  </si>
  <si>
    <t>Cp Seven Mile</t>
  </si>
  <si>
    <t>Cp Smith</t>
  </si>
  <si>
    <t>Cp Swift</t>
  </si>
  <si>
    <t>Cp Villere</t>
  </si>
  <si>
    <t>Cp Wesley Harris</t>
  </si>
  <si>
    <t>Cp Withycombe</t>
  </si>
  <si>
    <t>Craney Island Fuel Depot</t>
  </si>
  <si>
    <t>Creech AFB</t>
  </si>
  <si>
    <t>Nevada</t>
  </si>
  <si>
    <t>US.NV</t>
  </si>
  <si>
    <t>Cuddeback Lake Air Force Gunnery Range</t>
  </si>
  <si>
    <t>Dakota Ridge Fh Annex</t>
  </si>
  <si>
    <t>Dare County Range</t>
  </si>
  <si>
    <t>Davis-Monthan AFB</t>
  </si>
  <si>
    <t>Defense Distribution Depot Susquehanna</t>
  </si>
  <si>
    <t>Defense Distribution Region West Sharpe Site</t>
  </si>
  <si>
    <t>Defense Fuel Support Point</t>
  </si>
  <si>
    <t>Defense Fuel Support Point San Pedro</t>
  </si>
  <si>
    <t>Defense Supply Center Columbus</t>
  </si>
  <si>
    <t>Defense Supply Center Philadelphia</t>
  </si>
  <si>
    <t>Defense Supply Center Richmond</t>
  </si>
  <si>
    <t>Deseret Chemical Depot</t>
  </si>
  <si>
    <t>Utah</t>
  </si>
  <si>
    <t>US.UT</t>
  </si>
  <si>
    <t>Detroit Arsenal</t>
  </si>
  <si>
    <t>Diamond Head Lighthouse</t>
  </si>
  <si>
    <t>Dixie Target Range</t>
  </si>
  <si>
    <t>Dobbins Air Reserve Base</t>
  </si>
  <si>
    <t>Donnelly Training Area</t>
  </si>
  <si>
    <t>Dover AFB</t>
  </si>
  <si>
    <t>Drew Emitter Site</t>
  </si>
  <si>
    <t>Dugway Proving Ground</t>
  </si>
  <si>
    <t>Dyess AFB</t>
  </si>
  <si>
    <t>Dyess Air Force Base (Hermleigh Emitter Site)</t>
  </si>
  <si>
    <t>Dyess Air Force Base (Lake Thomas Emitter Site)</t>
  </si>
  <si>
    <t>Dyess Air Force Base (Nine Point Mesa Emitter Site)</t>
  </si>
  <si>
    <t>Dyess Air Force Base (Snyder Winston Field Electronic Scoring Site)</t>
  </si>
  <si>
    <t>Dyess Air Force Base (Union Emitter Site)</t>
  </si>
  <si>
    <t>Eareckson Air Force Sta</t>
  </si>
  <si>
    <t>Edwards AFB</t>
  </si>
  <si>
    <t>Eglin AFB</t>
  </si>
  <si>
    <t>Eielson AFB</t>
  </si>
  <si>
    <t>Ekalaka Mini-Mutes Radar Site</t>
  </si>
  <si>
    <t>Montana</t>
  </si>
  <si>
    <t>US.MT</t>
  </si>
  <si>
    <t>Ellsworth AFB</t>
  </si>
  <si>
    <t>Ellsworth Air Force Base (Antelope Butte Mini Mute Radar Bomb Scoring Site)</t>
  </si>
  <si>
    <t>Ellsworth Air Force Base (Belle Fourche Radar Bomb Scoring Site)</t>
  </si>
  <si>
    <t>Ellsworth Air Force Base (Conner Radar Bomb Scoring Site)</t>
  </si>
  <si>
    <t>Ellsworth Air Force Base (Horman Radar Bomb Scoring Site)</t>
  </si>
  <si>
    <t>Elmendorf AFB</t>
  </si>
  <si>
    <t>F E Warren AFB</t>
  </si>
  <si>
    <t>Fairchild AFB</t>
  </si>
  <si>
    <t>Federal Law Enforcement Training Center</t>
  </si>
  <si>
    <t>Fleet and Industrial Supply Center Puget Sound</t>
  </si>
  <si>
    <t>Florida National Guard Headquarters</t>
  </si>
  <si>
    <t>Ford Island Naval</t>
  </si>
  <si>
    <t>Four Lakes Communications Station (Air National Guard)</t>
  </si>
  <si>
    <t>Ft A P Hill</t>
  </si>
  <si>
    <t>Ft Allen</t>
  </si>
  <si>
    <t>Ft Belvoir</t>
  </si>
  <si>
    <t>Ft Benning</t>
  </si>
  <si>
    <t>Ft Bliss</t>
  </si>
  <si>
    <t>Ft Bragg</t>
  </si>
  <si>
    <t>Ft Buchanan</t>
  </si>
  <si>
    <t>Ft Campbell</t>
  </si>
  <si>
    <t>Ft Carson</t>
  </si>
  <si>
    <t>Ft Chaffee Maneuver Training Center</t>
  </si>
  <si>
    <t>Ft Custer Training Center</t>
  </si>
  <si>
    <t>Ft de Russy</t>
  </si>
  <si>
    <t>Ft Detrick</t>
  </si>
  <si>
    <t>Ft Dix</t>
  </si>
  <si>
    <t>Ft Drum</t>
  </si>
  <si>
    <t>Ft Eustis</t>
  </si>
  <si>
    <t>Ft Fisher Recreation Site</t>
  </si>
  <si>
    <t>Ft George G Meade</t>
  </si>
  <si>
    <t>Ft Gillem</t>
  </si>
  <si>
    <t>Ft Gordon</t>
  </si>
  <si>
    <t>Ft Hamilton</t>
  </si>
  <si>
    <t>Ft Hood</t>
  </si>
  <si>
    <t>Ft Huachuca</t>
  </si>
  <si>
    <t>Ft Huachuca (Wilcox Area)</t>
  </si>
  <si>
    <t>Ft Hunter Liggett</t>
  </si>
  <si>
    <t>Ft Indiantown Gap Training Site</t>
  </si>
  <si>
    <t>Ft Irwin</t>
  </si>
  <si>
    <t>Ft Jackson</t>
  </si>
  <si>
    <t>Ft Knox</t>
  </si>
  <si>
    <t>Ft Leavenworth</t>
  </si>
  <si>
    <t>Kansas</t>
  </si>
  <si>
    <t>US.KS</t>
  </si>
  <si>
    <t>Ft Lee</t>
  </si>
  <si>
    <t>Ft Leonard Wood</t>
  </si>
  <si>
    <t>Ft Lesley J McNair</t>
  </si>
  <si>
    <t>Ft Lewis</t>
  </si>
  <si>
    <t>Ft McArthur Family Housing Annex</t>
  </si>
  <si>
    <t>Ft McClellan Air National Guard Training Center</t>
  </si>
  <si>
    <t>Ft McCoy</t>
  </si>
  <si>
    <t>Ft McPherson</t>
  </si>
  <si>
    <t>Ft Monmouth</t>
  </si>
  <si>
    <t>Ft Monroe</t>
  </si>
  <si>
    <t>Ft Myer</t>
  </si>
  <si>
    <t>Ft Pickett</t>
  </si>
  <si>
    <t>Ft Polk</t>
  </si>
  <si>
    <t>Ft Richardson</t>
  </si>
  <si>
    <t>Ft Riley</t>
  </si>
  <si>
    <t>Ft Rucker</t>
  </si>
  <si>
    <t>Ft Sam Houston</t>
  </si>
  <si>
    <t>Ft Sam Houston Recreation Area at Canyon Lake</t>
  </si>
  <si>
    <t>Ft Shafter</t>
  </si>
  <si>
    <t>Ft Sill</t>
  </si>
  <si>
    <t>Ft Stewart</t>
  </si>
  <si>
    <t>Ft Story</t>
  </si>
  <si>
    <t>Ft Wainwright</t>
  </si>
  <si>
    <t>Ft Wolters</t>
  </si>
  <si>
    <t>Galena Arprt</t>
  </si>
  <si>
    <t>General Mitchell International Airport Airguard Sta</t>
  </si>
  <si>
    <t>Gerstle River Arctic Test Site</t>
  </si>
  <si>
    <t>Glenview</t>
  </si>
  <si>
    <t>Goodfellow AFB</t>
  </si>
  <si>
    <t>Gould Island</t>
  </si>
  <si>
    <t>Governors Bridge Globecom Annex</t>
  </si>
  <si>
    <t>Grand Forks AFB</t>
  </si>
  <si>
    <t>Great Falls International Arprt</t>
  </si>
  <si>
    <t>Great Lakes Camp John Paul Jones</t>
  </si>
  <si>
    <t>Green River Test Complex</t>
  </si>
  <si>
    <t>Greenlief Training Site</t>
  </si>
  <si>
    <t>Grissom AFB</t>
  </si>
  <si>
    <t>Gulfport-Biloxi Regional Airport Air National Guard</t>
  </si>
  <si>
    <t>Hancock Fld</t>
  </si>
  <si>
    <t>Hanscom AFB</t>
  </si>
  <si>
    <t>Hardwood Air-To-Ground Weapons Range</t>
  </si>
  <si>
    <t>Harvey Point Defense Testing Activity</t>
  </si>
  <si>
    <t>Hawthorne Army Depot</t>
  </si>
  <si>
    <t>Headquarters Marine Corps</t>
  </si>
  <si>
    <t>Helemano Mil Res</t>
  </si>
  <si>
    <t>Hickam AFB</t>
  </si>
  <si>
    <t>Hickam Petroleum Products Storage Annex</t>
  </si>
  <si>
    <t>Hill AFB</t>
  </si>
  <si>
    <t>Holloman AFB</t>
  </si>
  <si>
    <t>Holston Army Ammunition Plant</t>
  </si>
  <si>
    <t>Holtville Carrier Landing Site</t>
  </si>
  <si>
    <t>Homestead Air Reserve Base</t>
  </si>
  <si>
    <t>Hunley Park Military Family Housing</t>
  </si>
  <si>
    <t>Hunter Army Airfield</t>
  </si>
  <si>
    <t>Hurlburt Fld</t>
  </si>
  <si>
    <t>Huron Armory</t>
  </si>
  <si>
    <t>Inkey Barley Range</t>
  </si>
  <si>
    <t>Iowa Army Ammunition Plnt</t>
  </si>
  <si>
    <t>Jacksonville International Arprt</t>
  </si>
  <si>
    <t>Jim Creek Naval Recreation Area</t>
  </si>
  <si>
    <t>Juniper Butte Annex Range</t>
  </si>
  <si>
    <t>Kaena Point Satellite Tracking Sta</t>
  </si>
  <si>
    <t>Kahuka Training Area</t>
  </si>
  <si>
    <t>Keaukaha Mil Res</t>
  </si>
  <si>
    <t>Keesler AFB</t>
  </si>
  <si>
    <t>Key Fld</t>
  </si>
  <si>
    <t>Kilauea Military Cp</t>
  </si>
  <si>
    <t>Kirtland AFB</t>
  </si>
  <si>
    <t>Kitty Baggage Range</t>
  </si>
  <si>
    <t>Lackland AFB</t>
  </si>
  <si>
    <t>Lackland Training Annex</t>
  </si>
  <si>
    <t>Laguna Peak</t>
  </si>
  <si>
    <t>Lake City Army Ammunition Plant</t>
  </si>
  <si>
    <t>Langley AFB</t>
  </si>
  <si>
    <t>Langley Family Housing Annex</t>
  </si>
  <si>
    <t>Laughlin AFB</t>
  </si>
  <si>
    <t>Letterkenny Army Dep</t>
  </si>
  <si>
    <t>Lieber Army Reserve Ctr</t>
  </si>
  <si>
    <t>Lincoln Communication Annex</t>
  </si>
  <si>
    <t>Little Mountain Test Annex</t>
  </si>
  <si>
    <t>Little Rock AFB</t>
  </si>
  <si>
    <t>Lone Star Army Ammunition Plant</t>
  </si>
  <si>
    <t>Longhorn Army Ammunition Plant</t>
  </si>
  <si>
    <t>Loom Lobby Range</t>
  </si>
  <si>
    <t>Los Alamitos Reserve Center and Air Sta</t>
  </si>
  <si>
    <t>Los Angeles Air Force Base (Area B)</t>
  </si>
  <si>
    <t>Los Angeles Air Force Base (Sun Valley)</t>
  </si>
  <si>
    <t>Louisiana National Guard Gillis Long Center</t>
  </si>
  <si>
    <t>Luke AFB</t>
  </si>
  <si>
    <t>Macdill AFB</t>
  </si>
  <si>
    <t>Makapuu Mil Res</t>
  </si>
  <si>
    <t>Makapuu Point Lighthouse</t>
  </si>
  <si>
    <t>Makua Mil Res</t>
  </si>
  <si>
    <t>Malmstrom AFB</t>
  </si>
  <si>
    <t>Manchester Fuel Depot</t>
  </si>
  <si>
    <t>Maneuver Traing Area Camp Crowder Neosho</t>
  </si>
  <si>
    <t>Maneuver Traing Area Camp Rilea</t>
  </si>
  <si>
    <t>Maneuver Training Area Camp Santiago</t>
  </si>
  <si>
    <t>Maneuver Training Area Camp Shelby</t>
  </si>
  <si>
    <t>Maneuver Training Area Camp Williams</t>
  </si>
  <si>
    <t>Maneuver Training Area Fort William Henry Harrison</t>
  </si>
  <si>
    <t>Maneuver Training Center-Heavy Camp Roberts</t>
  </si>
  <si>
    <t>Mansfield Lahm Air National Guard Base</t>
  </si>
  <si>
    <t>March AFB</t>
  </si>
  <si>
    <t>March Air Reserve Base</t>
  </si>
  <si>
    <t>Marine Barracks</t>
  </si>
  <si>
    <t>Marine Corps Air Ground Combat Center Twentynine Palms</t>
  </si>
  <si>
    <t>Marine Corps Air Station Beaufort</t>
  </si>
  <si>
    <t>Marine Corps Air Station Beaufort (Lb Housing)</t>
  </si>
  <si>
    <t>Marine Corps Air Station Camp Pendleton</t>
  </si>
  <si>
    <t>Marine Corps Air Station Cherry Point</t>
  </si>
  <si>
    <t>Marine Corps Air Station Cherry Point (Alf Bogue)</t>
  </si>
  <si>
    <t>Marine Corps Air Station Cherry Point (Marine Corps Outlying Field Atlantic)</t>
  </si>
  <si>
    <t>Marine Corps Air Station Cherry Point (Maw Point Range)</t>
  </si>
  <si>
    <t>Marine Corps Air Station Cherry Point (Outlying Field Oak Grove)</t>
  </si>
  <si>
    <t>Marine Corps Air Station Cherry Point (Pamlico Point Range)</t>
  </si>
  <si>
    <t>Marine Corps Air Station Miramar</t>
  </si>
  <si>
    <t>Marine Corps Air Station Yuma</t>
  </si>
  <si>
    <t>Marine Corps Air Station Yuma Off-Base Housing</t>
  </si>
  <si>
    <t>Marine Corps Base Camp Lejeune</t>
  </si>
  <si>
    <t>Marine Corps Base Camp Pendleton</t>
  </si>
  <si>
    <t>Marine Corps Base Hawaii Kaneohe</t>
  </si>
  <si>
    <t>Marine Corps Base Manana Capehart Housing</t>
  </si>
  <si>
    <t>Marine Corps Base Quantico</t>
  </si>
  <si>
    <t>Marine Corps Base Twentynine Palms (Coleville Housing)</t>
  </si>
  <si>
    <t>Marine Corps Logistics Base Albany</t>
  </si>
  <si>
    <t>Marine Corps Logistics Base Albany (Housing Area 1)</t>
  </si>
  <si>
    <t>Marine Corps Logistics Base Barstow Nebo Annex</t>
  </si>
  <si>
    <t>Marine Corps Logistics Base Barstow Yermo Annex</t>
  </si>
  <si>
    <t>Marine Corps Mountain Warfare Training Center Bridgeport</t>
  </si>
  <si>
    <t>Marine Corps Recruit Depot Parris Island</t>
  </si>
  <si>
    <t>Marine Corps Recruit Depot San Diego</t>
  </si>
  <si>
    <t>Marine Corps Reserve Support Command Kansas City</t>
  </si>
  <si>
    <t>Marine Corps Support Facility Blount Island</t>
  </si>
  <si>
    <t>Martin State Arprt</t>
  </si>
  <si>
    <t>Maxwell AFB</t>
  </si>
  <si>
    <t>Maxwell Air Force Base (Gunter Annex)</t>
  </si>
  <si>
    <t>McAlester Army Ammunition Plnt</t>
  </si>
  <si>
    <t>McChord AFB</t>
  </si>
  <si>
    <t>McClellan AFB</t>
  </si>
  <si>
    <t>McConnell AFB</t>
  </si>
  <si>
    <t>McEntire Joint National Guard Base</t>
  </si>
  <si>
    <t>McGuire AFB</t>
  </si>
  <si>
    <t>Melrose Air Force Range</t>
  </si>
  <si>
    <t>Milan Army Ammunition Plnt</t>
  </si>
  <si>
    <t>Military Ocean Terminal Sunny Point</t>
  </si>
  <si>
    <t>Military Training Area Camp Edwards</t>
  </si>
  <si>
    <t>Minneapolis-St Paul International Airport Air Reserve Sta</t>
  </si>
  <si>
    <t>Minot AFB</t>
  </si>
  <si>
    <t>Mississippi Army Ammunition Plnt</t>
  </si>
  <si>
    <t>Moody AFB</t>
  </si>
  <si>
    <t>Mount Laguna Air Force Sta</t>
  </si>
  <si>
    <t>Mountain Home AFB</t>
  </si>
  <si>
    <t>Muscatatuck Urban Training Center</t>
  </si>
  <si>
    <t>National Guard Armory (Harrodsburg)</t>
  </si>
  <si>
    <t>National Naval Medical Center Bethesda</t>
  </si>
  <si>
    <t>Naval Activity Puerto Rico</t>
  </si>
  <si>
    <t>Naval Air Engineering Station Lakehurst</t>
  </si>
  <si>
    <t>Naval Air Facility el Centro</t>
  </si>
  <si>
    <t>Naval Air Station and Joint Reserve Base Ft Worth</t>
  </si>
  <si>
    <t>Naval Air Station Atlanta</t>
  </si>
  <si>
    <t>Naval Air Station Brunswick</t>
  </si>
  <si>
    <t>Naval Air Station Brunswick McKeen Street</t>
  </si>
  <si>
    <t>Naval Air Station Brunswick Naval Computer and Telecommunications Cutler V L F Area</t>
  </si>
  <si>
    <t>Naval Air Station Corpus Christi</t>
  </si>
  <si>
    <t>Naval Air Station Corpus Christi (Alf Cabaniss)</t>
  </si>
  <si>
    <t>Naval Air Station Corpus Christi (Alf Waldron)</t>
  </si>
  <si>
    <t>Naval Air Station Fallon</t>
  </si>
  <si>
    <t>Naval Air Station Fallon (Ew Range)</t>
  </si>
  <si>
    <t>Naval Air Station Fallon (Shoal Range)</t>
  </si>
  <si>
    <t>Naval Air Station Fallon (Target B-16)</t>
  </si>
  <si>
    <t>Naval Air Station Fallon (Target B-17)</t>
  </si>
  <si>
    <t>Naval Air Station Fallon (Target B-19)</t>
  </si>
  <si>
    <t>Naval Air Station Fallon (Target B-20)</t>
  </si>
  <si>
    <t>Naval Air Station Jacksonville</t>
  </si>
  <si>
    <t>Naval Air Station Jacksonville (Lake George Bombing Range)</t>
  </si>
  <si>
    <t>Naval Air Station Jacksonville (Outlying Field Whitehouse)</t>
  </si>
  <si>
    <t>Naval Air Station Jacksonville (Rodman Bombing Range)</t>
  </si>
  <si>
    <t>Naval Air Station Jacksonville Yellow Water Housing</t>
  </si>
  <si>
    <t>Naval Air Station Joint Reserve Base New Orleans</t>
  </si>
  <si>
    <t>Naval Air Station Joint Reserve Base Willow Grove</t>
  </si>
  <si>
    <t>Naval Air Station Key West</t>
  </si>
  <si>
    <t>Naval Air Station Kingsville</t>
  </si>
  <si>
    <t>Naval Air Station Kingsville King Ranch</t>
  </si>
  <si>
    <t>Naval Air Station Lemoore</t>
  </si>
  <si>
    <t>Naval Air Station Meridian</t>
  </si>
  <si>
    <t>Naval Air Station North Island</t>
  </si>
  <si>
    <t>Naval Air Station North Island (Cleveland National Forest Survival Training)</t>
  </si>
  <si>
    <t>Naval Air Station North Island (Lofgren Terrace)</t>
  </si>
  <si>
    <t>Naval Air Station Oceana</t>
  </si>
  <si>
    <t>Naval Air Station Oceana (Dam Neck Annex)</t>
  </si>
  <si>
    <t>Naval Air Station Oceana (Midway Manor)</t>
  </si>
  <si>
    <t>Naval Air Station Patuxent River</t>
  </si>
  <si>
    <t>Naval Air Station Pensacola</t>
  </si>
  <si>
    <t>Naval Air Station Pensacola (Corry Station)</t>
  </si>
  <si>
    <t>Naval Air Station Pensacola (Outlying Field Bronson)</t>
  </si>
  <si>
    <t>Naval Air Station Pensacola (Outlying Field Saufley)</t>
  </si>
  <si>
    <t>Naval Air Station Whidbey Island</t>
  </si>
  <si>
    <t>Naval Air Station Whidbey Island Seaplane Base</t>
  </si>
  <si>
    <t>Naval Air Station Whiting Field (Outlying Field Harold)</t>
  </si>
  <si>
    <t>Naval Air Station Whiting Field (Outlying Field Pace)</t>
  </si>
  <si>
    <t>Naval Air Station Whiting Field (Outlying Field Site 8)</t>
  </si>
  <si>
    <t>Naval Air Station Whiting Fld</t>
  </si>
  <si>
    <t>Naval Air Warfare Center China Lake</t>
  </si>
  <si>
    <t>Naval Amphibious Base Coronado</t>
  </si>
  <si>
    <t>Naval Amphibious Base Little Creek</t>
  </si>
  <si>
    <t>Naval Base Guam</t>
  </si>
  <si>
    <t>Naval Base Guam Apra Heights</t>
  </si>
  <si>
    <t>Naval Base Kitsap-Bremerton</t>
  </si>
  <si>
    <t>Naval Base Point Loma</t>
  </si>
  <si>
    <t>Naval Base Point Loma (Old Town Campus)</t>
  </si>
  <si>
    <t>Naval Base San Diego (Broadway Complex)</t>
  </si>
  <si>
    <t>Naval Base Ventura County (Construction Batallion Center Port Hueneme)</t>
  </si>
  <si>
    <t>Naval Base Ventura County (Naval Air Station Point Mugu)</t>
  </si>
  <si>
    <t>Naval Bombing Range Boardman</t>
  </si>
  <si>
    <t>Naval Branch Health Clinic Key West</t>
  </si>
  <si>
    <t>Naval Complex San Diego Bayview Hills</t>
  </si>
  <si>
    <t>Naval Complex San Diego Chollas Heights</t>
  </si>
  <si>
    <t>Naval Complex San Diego Eucalyptus Ridge</t>
  </si>
  <si>
    <t>Naval Complex San Diego Home Terrace</t>
  </si>
  <si>
    <t>Naval Complex San Diego Howard Gilmore Terrace</t>
  </si>
  <si>
    <t>Naval Complex San Diego Murphy Canyon</t>
  </si>
  <si>
    <t>Naval Complex San Diego Pomerado Terrace</t>
  </si>
  <si>
    <t>Naval Complex San Diego Terrace View Villas</t>
  </si>
  <si>
    <t>Naval Computer and Telecommunications Station Barrigada</t>
  </si>
  <si>
    <t>Naval Computer and Telecommunications Station Finegayan</t>
  </si>
  <si>
    <t>Naval Construction Battalion Center Gulfport</t>
  </si>
  <si>
    <t>Naval Hospital Beaufort</t>
  </si>
  <si>
    <t>Naval Hospital Bremerton</t>
  </si>
  <si>
    <t>Naval Hospital Charleston</t>
  </si>
  <si>
    <t>Naval Hospital Guam</t>
  </si>
  <si>
    <t>Naval Hospital Guam (Asan Annex)</t>
  </si>
  <si>
    <t>Naval Hospital Key West</t>
  </si>
  <si>
    <t>Naval Information Operations Command Sugar Grove</t>
  </si>
  <si>
    <t>Naval Magazine Indian Island</t>
  </si>
  <si>
    <t>Naval Medical Center Portsmouth</t>
  </si>
  <si>
    <t>Naval Medical Center San Diego</t>
  </si>
  <si>
    <t>Naval Operational Support Center Battle Creek</t>
  </si>
  <si>
    <t>Naval Operational Support Center Columbus</t>
  </si>
  <si>
    <t>Naval Operational Support Center Denver</t>
  </si>
  <si>
    <t>Naval Operational Support Center Los Angeles N62103</t>
  </si>
  <si>
    <t>Naval Operational Support Center Sacramento</t>
  </si>
  <si>
    <t>Naval Operational Support Center Toledo</t>
  </si>
  <si>
    <t>Naval Operations Support Center Kansas City</t>
  </si>
  <si>
    <t>Naval Operations Support Center Los Angeles</t>
  </si>
  <si>
    <t>Naval Outlying Field Barin</t>
  </si>
  <si>
    <t>Naval Outlying Field Bravo</t>
  </si>
  <si>
    <t>Naval Outlying Field Coupeville</t>
  </si>
  <si>
    <t>Naval Outlying Landing Field Brewton</t>
  </si>
  <si>
    <t>Naval Outlying Landing Field Choctaw</t>
  </si>
  <si>
    <t>Naval Outlying Landing Field Evergreen</t>
  </si>
  <si>
    <t>Naval Outlying Landing Field Holley</t>
  </si>
  <si>
    <t>Naval Outlying Landing Field Imperial Beach</t>
  </si>
  <si>
    <t>Naval Outlying Landing Field Santa Rosa</t>
  </si>
  <si>
    <t>Naval Outlying Landing Field Silverhill</t>
  </si>
  <si>
    <t>Naval Outlying Landing Field Spencer</t>
  </si>
  <si>
    <t>Naval Outlying Landing Field Summerdale</t>
  </si>
  <si>
    <t>Naval Outlying Landing Field Wolf</t>
  </si>
  <si>
    <t>Naval Post-Graduate School (Monterey)</t>
  </si>
  <si>
    <t>Naval Research Lab</t>
  </si>
  <si>
    <t>Naval Research Lab Chesapeake Bay Detachment</t>
  </si>
  <si>
    <t>Naval Reservation Lualualei</t>
  </si>
  <si>
    <t>Naval Reservation San Clemente Island</t>
  </si>
  <si>
    <t>Naval Reserve (San Nicolas Island)</t>
  </si>
  <si>
    <t>Naval Reserve Sasa Valley</t>
  </si>
  <si>
    <t>Naval Reserve Tenjo Vista</t>
  </si>
  <si>
    <t>Naval Reserve Training Center Spokane</t>
  </si>
  <si>
    <t>Naval Ship Parts Control Center Mechanicsburg</t>
  </si>
  <si>
    <t>Naval Shipyard Newport News (New Gosport)</t>
  </si>
  <si>
    <t>Naval Shipyard Newport News (Stanley Court)</t>
  </si>
  <si>
    <t>Naval Station Everett</t>
  </si>
  <si>
    <t>Naval Station Great Lakes</t>
  </si>
  <si>
    <t>Naval Station Ingleside</t>
  </si>
  <si>
    <t>Naval Station Kitsap-Bremerton (Jackson Park Housing)</t>
  </si>
  <si>
    <t>Naval Station Mayport</t>
  </si>
  <si>
    <t>Naval Station Mayport (Fleet and Industrial Supply Center Jacksonville)</t>
  </si>
  <si>
    <t>Naval Station Mayport Ribault Bay Village</t>
  </si>
  <si>
    <t>Naval Station Newport</t>
  </si>
  <si>
    <t>Naval Station Norfolk</t>
  </si>
  <si>
    <t>Naval Station Pearl Harbor</t>
  </si>
  <si>
    <t>Naval Station San Diego</t>
  </si>
  <si>
    <t>Naval Submarine Base Kings Bay</t>
  </si>
  <si>
    <t>Naval Submarine Base New London</t>
  </si>
  <si>
    <t>Naval Submarine Base New London Conning Towers</t>
  </si>
  <si>
    <t>Naval Submarine Base New London Nautilus Park 1st</t>
  </si>
  <si>
    <t>Naval Submarine Base New London Nautilus Park 3rd</t>
  </si>
  <si>
    <t>Naval Submarine Base New London Polaris Park</t>
  </si>
  <si>
    <t>Naval Submarine Base New London Trident Park</t>
  </si>
  <si>
    <t>Naval Submarine Base San Diego</t>
  </si>
  <si>
    <t>Naval Supply Detachment Monterey (Skaggs Island)</t>
  </si>
  <si>
    <t>Naval Support Activity Annapolis</t>
  </si>
  <si>
    <t>Naval Support Activity Mid-South</t>
  </si>
  <si>
    <t>Naval Support Activity New Orleans</t>
  </si>
  <si>
    <t>Naval Support Activity Norfolk</t>
  </si>
  <si>
    <t>Naval Support Activity Norfolk (Lafayette River Complex)</t>
  </si>
  <si>
    <t>Naval Support Activity Orlando</t>
  </si>
  <si>
    <t>Naval Support Activity Panama City</t>
  </si>
  <si>
    <t>Naval Support Activity Washington</t>
  </si>
  <si>
    <t>Naval Support Detachment Monterey Centerville Beach</t>
  </si>
  <si>
    <t>Naval Support Detachment Monterey Dixon Transmitter</t>
  </si>
  <si>
    <t>Naval Support Detachment Monterey la Mesa Housing</t>
  </si>
  <si>
    <t>Naval Support Detachment Monterey Magna Utah</t>
  </si>
  <si>
    <t>Naval Support Detachment Monterey Navy School Annex</t>
  </si>
  <si>
    <t>Naval Support Facility Anacostia</t>
  </si>
  <si>
    <t>Naval Support Unit Saratoga Springs</t>
  </si>
  <si>
    <t>Naval Surface Warfare Center Carderock</t>
  </si>
  <si>
    <t>Naval Surface Warfare Center Crane</t>
  </si>
  <si>
    <t>Naval Surface Warfare Center Dahlgren Mainside</t>
  </si>
  <si>
    <t>Naval Surface Warfare Center Indian Head</t>
  </si>
  <si>
    <t>Naval Surface Warfare Center Pumpkin Annex</t>
  </si>
  <si>
    <t>Naval Undersea Warfare Center Keyport</t>
  </si>
  <si>
    <t>Naval Weapons Station Charleston</t>
  </si>
  <si>
    <t>Naval Weapons Station Charleston (Short Stay)</t>
  </si>
  <si>
    <t>Naval Weapons Station Earle</t>
  </si>
  <si>
    <t>Naval Weapons Station Earle (Waterfront Unit)</t>
  </si>
  <si>
    <t>Naval Weapons Station Seal Beach (Concord Detachment)</t>
  </si>
  <si>
    <t>Naval Weapons Station Seal Beach Corona</t>
  </si>
  <si>
    <t>Naval Weapons Station Yorktown</t>
  </si>
  <si>
    <t>Navpmossp Mountain View</t>
  </si>
  <si>
    <t>Navsubase San Diego Admiral Hartman Housing 1</t>
  </si>
  <si>
    <t>Navsubase San Diego Admiral Hartman Housing 3</t>
  </si>
  <si>
    <t>Navsubase San Diego Chesterton Housing</t>
  </si>
  <si>
    <t>Navy Operational Support Center Alameda</t>
  </si>
  <si>
    <t>Navy Operational Support Center Minneapolis</t>
  </si>
  <si>
    <t>Nellis AFB</t>
  </si>
  <si>
    <t>Nevada Air National Guard 152nd Airlift Wing</t>
  </si>
  <si>
    <t>Nevada Test and Training Range</t>
  </si>
  <si>
    <t>New Boston Air Sta</t>
  </si>
  <si>
    <t>New Hampshire</t>
  </si>
  <si>
    <t>US.NH</t>
  </si>
  <si>
    <t>New Jersey National Guard Sea Girt Unit</t>
  </si>
  <si>
    <t>Newport Chemical Dep</t>
  </si>
  <si>
    <t>Niagara Falls International Airport Air Reserve Sta</t>
  </si>
  <si>
    <t>Norfolk Naval Shipyard</t>
  </si>
  <si>
    <t>North Air Force Auxiliary Fld</t>
  </si>
  <si>
    <t>Northwest Chesapeake Naval Information Operations Command</t>
  </si>
  <si>
    <t>Northwest Guam AFB</t>
  </si>
  <si>
    <t>Offutt AFB</t>
  </si>
  <si>
    <t>Offutt Air Force Base (Capehart Housing Area)</t>
  </si>
  <si>
    <t>Offutt Air Force Base (Housing Area and Golf Course)</t>
  </si>
  <si>
    <t>Ogdensburg State Armory</t>
  </si>
  <si>
    <t>Ohio Air National Guard 121st Air Refueling Wing-Rickenbacker</t>
  </si>
  <si>
    <t>Onizuka Air Force Sta</t>
  </si>
  <si>
    <t>Ordnance Annex Guam</t>
  </si>
  <si>
    <t>Pacific Missile Range Facility Barking Sands</t>
  </si>
  <si>
    <t>Panama City Armory</t>
  </si>
  <si>
    <t>Patrick AFB</t>
  </si>
  <si>
    <t>Pease Air National Guard Base</t>
  </si>
  <si>
    <t>Pennsylvania National Guard Pittsburgh</t>
  </si>
  <si>
    <t>Peterson AFB</t>
  </si>
  <si>
    <t>Picatinny Arsenal</t>
  </si>
  <si>
    <t>Pililaau Army Recreation Center</t>
  </si>
  <si>
    <t>Pine Bluff Arsenal</t>
  </si>
  <si>
    <t>Pinecastle Impact Range</t>
  </si>
  <si>
    <t>Pinehurst Estates</t>
  </si>
  <si>
    <t>Pinon Canyon Maneuver Site</t>
  </si>
  <si>
    <t>Pittsburgh Airport Air Reserve Sta</t>
  </si>
  <si>
    <t>Plattsburgh AFB</t>
  </si>
  <si>
    <t>Pohakuloa Training Area</t>
  </si>
  <si>
    <t>Point of Marsh Target Airfield</t>
  </si>
  <si>
    <t>Pope AFB</t>
  </si>
  <si>
    <t>Portland Air Guard Sta</t>
  </si>
  <si>
    <t>Portsmouth Naval Shipyard</t>
  </si>
  <si>
    <t>Portsmouth Naval Shipyard (Navy Housing)</t>
  </si>
  <si>
    <t>Post Emitter Site</t>
  </si>
  <si>
    <t>Presidio of Monterey</t>
  </si>
  <si>
    <t>Pueblo Chemical Depot</t>
  </si>
  <si>
    <t>Pupukea Paalaa Uka Mil Road</t>
  </si>
  <si>
    <t>Puuloa Training Facility</t>
  </si>
  <si>
    <t>Quonset Air Guard Base</t>
  </si>
  <si>
    <t>Radford Army Ammunition Plnt</t>
  </si>
  <si>
    <t>Randolph AFB</t>
  </si>
  <si>
    <t>Randolph Recreation Area at Canyon Lake</t>
  </si>
  <si>
    <t>Red Hill Base Housing</t>
  </si>
  <si>
    <t>Red River Army Depot</t>
  </si>
  <si>
    <t>Redstone Arsenal</t>
  </si>
  <si>
    <t>Riverbank Army Ammunition Plant</t>
  </si>
  <si>
    <t>Robins AFB</t>
  </si>
  <si>
    <t>Rock Island Arsenal</t>
  </si>
  <si>
    <t>Rocky Flats Plant</t>
  </si>
  <si>
    <t>Rome Laboratory</t>
  </si>
  <si>
    <t>Rosecrans Air National Guard Base</t>
  </si>
  <si>
    <t>Saint Julien's Creek Annex</t>
  </si>
  <si>
    <t>San Joaquin Depot Tracy</t>
  </si>
  <si>
    <t>Santa Cruz Island</t>
  </si>
  <si>
    <t>Saylor Creek Range</t>
  </si>
  <si>
    <t>Schofield Barracks Mil Res</t>
  </si>
  <si>
    <t>Schriever AFB</t>
  </si>
  <si>
    <t>Scott AFB</t>
  </si>
  <si>
    <t>Scranton Army Ammunition Plant</t>
  </si>
  <si>
    <t>Seal Beach Naval Weapons Sta</t>
  </si>
  <si>
    <t>Seal Beach Naval Weapons Station (Fallbrook Annex)</t>
  </si>
  <si>
    <t>Searay Target Range Complex</t>
  </si>
  <si>
    <t>Security Group Activity Winter Harbor</t>
  </si>
  <si>
    <t>Selfridge Air National Guard Base</t>
  </si>
  <si>
    <t>Selfridge Army Garrison</t>
  </si>
  <si>
    <t>Seymour Johnson AFB</t>
  </si>
  <si>
    <t>Shade Tree Range</t>
  </si>
  <si>
    <t>Shaw AFB</t>
  </si>
  <si>
    <t>Shaw Air Force Base (Poinsett Range)</t>
  </si>
  <si>
    <t>Sheppard AFB</t>
  </si>
  <si>
    <t>Sierra Army Dep</t>
  </si>
  <si>
    <t>Silver Strand Training Complex</t>
  </si>
  <si>
    <t>Smithers Emitter Site</t>
  </si>
  <si>
    <t>Smoky Hill Air National Guard Range</t>
  </si>
  <si>
    <t>Soldier Systems Center Natick</t>
  </si>
  <si>
    <t>Solomons Navy Recreation Center</t>
  </si>
  <si>
    <t>Somersworth Readiness Center</t>
  </si>
  <si>
    <t>South Carolina National Guard Headquarters</t>
  </si>
  <si>
    <t>Sparrevohn Long Range Radar Site</t>
  </si>
  <si>
    <t>Springfield-Beckley Air Guard Sta</t>
  </si>
  <si>
    <t>Stanly County Arprt</t>
  </si>
  <si>
    <t>Staten Island Armory</t>
  </si>
  <si>
    <t>Stewart Air Guard Sta</t>
  </si>
  <si>
    <t>Stewart Annex</t>
  </si>
  <si>
    <t>Stone Ranch Mil Res</t>
  </si>
  <si>
    <t>Stump Neck Annex</t>
  </si>
  <si>
    <t>Summerfield Military Housing Area</t>
  </si>
  <si>
    <t>Tatalina Long Range Radar Site</t>
  </si>
  <si>
    <t>Ted Stevens Anchorage International Airport</t>
  </si>
  <si>
    <t>Telecommunications and Information Systems Command</t>
  </si>
  <si>
    <t>Tin City Long Range Radar Site</t>
  </si>
  <si>
    <t>Tinker AFB</t>
  </si>
  <si>
    <t>Tobyhanna Army Dep</t>
  </si>
  <si>
    <t>Tonopah Test Range Arprt</t>
  </si>
  <si>
    <t>Tooele Army Dep</t>
  </si>
  <si>
    <t>Townsend Air-To-Ground Range</t>
  </si>
  <si>
    <t>Training Site Ethan Allen Range</t>
  </si>
  <si>
    <t>Travis AFB</t>
  </si>
  <si>
    <t>Tripler Army Medical Ctr</t>
  </si>
  <si>
    <t>Truax Field Air National Guard Base</t>
  </si>
  <si>
    <t>Tucson International Airport Air Guard Sta</t>
  </si>
  <si>
    <t>Twin Cities Army Ammunition Plnt</t>
  </si>
  <si>
    <t>Tyndall AFB</t>
  </si>
  <si>
    <t>Umatilla Chemical Dep</t>
  </si>
  <si>
    <t>United States Air Force Academy Auxiliary Airfield</t>
  </si>
  <si>
    <t>United States Air Force Plant 42</t>
  </si>
  <si>
    <t>United States Army Field Station Kunia</t>
  </si>
  <si>
    <t>United States Army Joint Systems Manufacturing Center Lima</t>
  </si>
  <si>
    <t>United States Coast Guard Training Center Yorktown</t>
  </si>
  <si>
    <t>United States Naval Observatory</t>
  </si>
  <si>
    <t>Upper Kipapa Ammunition Storage Site</t>
  </si>
  <si>
    <t>Utah Air National Guard</t>
  </si>
  <si>
    <t>Utah Test and Training Range</t>
  </si>
  <si>
    <t>Utah Test and Training Range North</t>
  </si>
  <si>
    <t>Vance AFB</t>
  </si>
  <si>
    <t>Vancouver Barracks</t>
  </si>
  <si>
    <t>Vandenberg AFB</t>
  </si>
  <si>
    <t>Verona Test Annex</t>
  </si>
  <si>
    <t>Volk Field Air National Guard Base</t>
  </si>
  <si>
    <t>Volunteer Training Site Catoosa</t>
  </si>
  <si>
    <t>Waikane Valley Impact Area</t>
  </si>
  <si>
    <t>Waikele</t>
  </si>
  <si>
    <t>Walter Reed Army Medical Center (Forest Glen Annex)</t>
  </si>
  <si>
    <t>Walter Reed Army Medical Ctr</t>
  </si>
  <si>
    <t>Wappapello Training Site</t>
  </si>
  <si>
    <t>Warren Grove Range</t>
  </si>
  <si>
    <t>Watervliet Arsenal</t>
  </si>
  <si>
    <t>Webster Fld</t>
  </si>
  <si>
    <t>Wendell H Ford Regional Training Center</t>
  </si>
  <si>
    <t>West Coast Radio Receiving Sta</t>
  </si>
  <si>
    <t>Westover Air Reserve Base</t>
  </si>
  <si>
    <t>Wheeler Army Airfield</t>
  </si>
  <si>
    <t>White Sands Missile Range</t>
  </si>
  <si>
    <t>Whiteman AFB</t>
  </si>
  <si>
    <t>Whiting Pines Off Base Military Housing</t>
  </si>
  <si>
    <t>Wright-Patterson AFB</t>
  </si>
  <si>
    <t>Yakima Training Center</t>
  </si>
  <si>
    <t>Yankee Target Range</t>
  </si>
  <si>
    <t>Yeager Airport</t>
  </si>
  <si>
    <t>Yorktown Fuel Depot</t>
  </si>
  <si>
    <t>Youngstown Air Reserve Sta</t>
  </si>
  <si>
    <t>Yuma Proving Ground</t>
  </si>
  <si>
    <t>MIN_AEG</t>
  </si>
  <si>
    <t>MAX_AEG</t>
  </si>
  <si>
    <t>MEAN_AEG</t>
  </si>
  <si>
    <t>SUM_AEG</t>
  </si>
  <si>
    <t>COUNT_AEG</t>
  </si>
  <si>
    <t>COUNT_ALB</t>
  </si>
  <si>
    <t>MIN_ALB</t>
  </si>
  <si>
    <t>MAX_ALB</t>
  </si>
  <si>
    <t>MEAN_ALB</t>
  </si>
  <si>
    <t>SUM_ALB</t>
  </si>
  <si>
    <t>COUNT_LSTDA</t>
  </si>
  <si>
    <t>MIN_LSTDA</t>
  </si>
  <si>
    <t>MAX_LSTDA</t>
  </si>
  <si>
    <t>MEAN_LSTDA</t>
  </si>
  <si>
    <t>SUM_LSTDA</t>
  </si>
  <si>
    <t>NoData</t>
  </si>
  <si>
    <t>HASC</t>
  </si>
  <si>
    <t>ENGTYPE</t>
  </si>
  <si>
    <t>Click on the state list below to see more details</t>
  </si>
  <si>
    <t>Go to top</t>
  </si>
  <si>
    <t>Max of albo or aegypti</t>
  </si>
  <si>
    <t>INTPTLAT</t>
  </si>
  <si>
    <t>INTPTLON</t>
  </si>
  <si>
    <t>PositiveLat</t>
  </si>
  <si>
    <t>PositiveLong</t>
  </si>
  <si>
    <t>NegativeLat</t>
  </si>
  <si>
    <t>NegativeLong</t>
  </si>
  <si>
    <t>OffChartLat</t>
  </si>
  <si>
    <t>OffChartLong</t>
  </si>
  <si>
    <t>HASC_1</t>
  </si>
  <si>
    <t>ENGTYPE_1</t>
  </si>
  <si>
    <t>ConcatenatedActionAdvice</t>
  </si>
  <si>
    <t>Temp</t>
  </si>
  <si>
    <t>Vector Suitability</t>
  </si>
  <si>
    <t>Meaning</t>
  </si>
  <si>
    <t>Action</t>
  </si>
  <si>
    <t>Low vector suitability</t>
  </si>
  <si>
    <t>High vector suitability</t>
  </si>
  <si>
    <t>Preparedness posture (please see disclaimer above)</t>
  </si>
  <si>
    <t xml:space="preserve">No Model result for vector suitability. </t>
  </si>
  <si>
    <t>Jan_MAX</t>
  </si>
  <si>
    <t>Jan_MEAN</t>
  </si>
  <si>
    <t>Feb_MAX</t>
  </si>
  <si>
    <t>Feb_MEAN</t>
  </si>
  <si>
    <t>Mar_MAX</t>
  </si>
  <si>
    <t>Mar_MEAN</t>
  </si>
  <si>
    <t>Apr_MAX</t>
  </si>
  <si>
    <t>Apr_MEAN</t>
  </si>
  <si>
    <t>May_MAX</t>
  </si>
  <si>
    <t>May_MEAN</t>
  </si>
  <si>
    <t>Jun_MAX</t>
  </si>
  <si>
    <t>Jun_MEAN</t>
  </si>
  <si>
    <t>Jul_MAX</t>
  </si>
  <si>
    <t>Jul_MEAN</t>
  </si>
  <si>
    <t>Aug_MAX</t>
  </si>
  <si>
    <t>Aug_MEAN</t>
  </si>
  <si>
    <t>Sep_MAX</t>
  </si>
  <si>
    <t>Sep_MEAN</t>
  </si>
  <si>
    <t>Oct_MAX</t>
  </si>
  <si>
    <t>Oct_MEAN</t>
  </si>
  <si>
    <t>Nov_MAX</t>
  </si>
  <si>
    <t>Nov_MEAN</t>
  </si>
  <si>
    <t>Dec_MAX</t>
  </si>
  <si>
    <t>Dec_MEAN</t>
  </si>
  <si>
    <t>COUNT_Zrisk</t>
  </si>
  <si>
    <t>MIN_ZRisk</t>
  </si>
  <si>
    <t>MAX_Zrisk</t>
  </si>
  <si>
    <t>MEAN_Zrisk</t>
  </si>
  <si>
    <t>SUM_Zrisk</t>
  </si>
  <si>
    <t>Zika Suitability</t>
  </si>
  <si>
    <t>Low Zika suitability</t>
  </si>
  <si>
    <t>High Zika suitability</t>
  </si>
  <si>
    <t>MAX_Temp</t>
  </si>
  <si>
    <t>Max of Zika</t>
  </si>
  <si>
    <t>Sum</t>
  </si>
  <si>
    <t>Interpret Vector</t>
  </si>
  <si>
    <t>Interpret Pathogen</t>
  </si>
  <si>
    <t>Product</t>
  </si>
  <si>
    <t>Preconditions do not exist for Transmission</t>
  </si>
  <si>
    <t>3A</t>
  </si>
  <si>
    <t>10,14</t>
  </si>
  <si>
    <t>3B</t>
  </si>
  <si>
    <t>15,21</t>
  </si>
  <si>
    <t>Preconditions unsuitable for Transmission</t>
  </si>
  <si>
    <t>4C</t>
  </si>
  <si>
    <t>20</t>
  </si>
  <si>
    <t>Preconditions somewhat suitable for Transmission</t>
  </si>
  <si>
    <t>4D</t>
  </si>
  <si>
    <t>28,30</t>
  </si>
  <si>
    <t>Preconditions suitable for Transmission</t>
  </si>
  <si>
    <t>4E</t>
  </si>
  <si>
    <t>sum Interpret VP</t>
  </si>
  <si>
    <t>CAZ Gulfport Lakeside Housing</t>
  </si>
  <si>
    <t>CAZ Gulfport Sand Hill Housing</t>
  </si>
  <si>
    <t>Description of conditions</t>
  </si>
  <si>
    <t>What it means for transmission</t>
  </si>
  <si>
    <t>What it means for entomologists</t>
  </si>
  <si>
    <t>ZikaPositiveLat</t>
  </si>
  <si>
    <t>ZikaPositiveLong</t>
  </si>
  <si>
    <t>ZikaNegativeLat</t>
  </si>
  <si>
    <t>ZikaNegativeLong</t>
  </si>
  <si>
    <t>Population</t>
  </si>
  <si>
    <t>Pop=4,1,0</t>
  </si>
  <si>
    <t>Product=4</t>
  </si>
  <si>
    <t>IF(Master!BA2</t>
  </si>
  <si>
    <t>IF(Master!BA3</t>
  </si>
  <si>
    <t>IF(Master!BA4</t>
  </si>
  <si>
    <t>IF(Master!BA5</t>
  </si>
  <si>
    <t>IF(Master!BA6</t>
  </si>
  <si>
    <t>IF(Master!BA7</t>
  </si>
  <si>
    <t>IF(Master!BA8</t>
  </si>
  <si>
    <t>IF(Master!BA9</t>
  </si>
  <si>
    <t>IF(Master!BA10</t>
  </si>
  <si>
    <t>IF(Master!BA11</t>
  </si>
  <si>
    <t>IF(Master!BA12</t>
  </si>
  <si>
    <t>IF(Master!BA13</t>
  </si>
  <si>
    <t>IF(Master!BA14</t>
  </si>
  <si>
    <t>IF(Master!BA15</t>
  </si>
  <si>
    <t>IF(Master!BA16</t>
  </si>
  <si>
    <t>IF(Master!BA17</t>
  </si>
  <si>
    <t>IF(Master!BA18</t>
  </si>
  <si>
    <t>IF(Master!BA19</t>
  </si>
  <si>
    <t>IF(Master!BA20</t>
  </si>
  <si>
    <t>IF(Master!BA21</t>
  </si>
  <si>
    <t>IF(Master!BA22</t>
  </si>
  <si>
    <t>IF(Master!BA23</t>
  </si>
  <si>
    <t>IF(Master!BA24</t>
  </si>
  <si>
    <t>IF(Master!BA25</t>
  </si>
  <si>
    <t>IF(Master!BA26</t>
  </si>
  <si>
    <t>IF(Master!BA27</t>
  </si>
  <si>
    <t>IF(Master!BA28</t>
  </si>
  <si>
    <t>IF(Master!BA29</t>
  </si>
  <si>
    <t>IF(Master!BA30</t>
  </si>
  <si>
    <t>IF(Master!BA31</t>
  </si>
  <si>
    <t>IF(Master!BA32</t>
  </si>
  <si>
    <t>IF(Master!BA33</t>
  </si>
  <si>
    <t>IF(Master!BA34</t>
  </si>
  <si>
    <t>IF(Master!BA35</t>
  </si>
  <si>
    <t>IF(Master!BA36</t>
  </si>
  <si>
    <t>IF(Master!BA37</t>
  </si>
  <si>
    <t>IF(Master!BA38</t>
  </si>
  <si>
    <t>IF(Master!BA39</t>
  </si>
  <si>
    <t>IF(Master!BA40</t>
  </si>
  <si>
    <t>IF(Master!BA41</t>
  </si>
  <si>
    <t>IF(Master!BA42</t>
  </si>
  <si>
    <t>IF(Master!BA43</t>
  </si>
  <si>
    <t>IF(Master!BA44</t>
  </si>
  <si>
    <t>IF(Master!BA45</t>
  </si>
  <si>
    <t>IF(Master!BA46</t>
  </si>
  <si>
    <t>IF(Master!BA47</t>
  </si>
  <si>
    <t>IF(Master!BA48</t>
  </si>
  <si>
    <t>IF(Master!BA49</t>
  </si>
  <si>
    <t>IF(Master!BA50</t>
  </si>
  <si>
    <t>IF(Master!BA51</t>
  </si>
  <si>
    <t>IF(Master!BA52</t>
  </si>
  <si>
    <t>IF(Master!BA53</t>
  </si>
  <si>
    <t>IF(Master!BA54</t>
  </si>
  <si>
    <t>IF(Master!BA55</t>
  </si>
  <si>
    <t>IF(Master!BA56</t>
  </si>
  <si>
    <t>IF(Master!BA57</t>
  </si>
  <si>
    <t>IF(Master!BA58</t>
  </si>
  <si>
    <t>IF(Master!BA59</t>
  </si>
  <si>
    <t>IF(Master!BA60</t>
  </si>
  <si>
    <t>IF(Master!BA61</t>
  </si>
  <si>
    <t>IF(Master!BA62</t>
  </si>
  <si>
    <t>IF(Master!BA63</t>
  </si>
  <si>
    <t>IF(Master!BA64</t>
  </si>
  <si>
    <t>IF(Master!BA65</t>
  </si>
  <si>
    <t>IF(Master!BA66</t>
  </si>
  <si>
    <t>IF(Master!BA67</t>
  </si>
  <si>
    <t>IF(Master!BA68</t>
  </si>
  <si>
    <t>IF(Master!BA69</t>
  </si>
  <si>
    <t>IF(Master!BA70</t>
  </si>
  <si>
    <t>IF(Master!BA71</t>
  </si>
  <si>
    <t>IF(Master!BA72</t>
  </si>
  <si>
    <t>IF(Master!BA73</t>
  </si>
  <si>
    <t>IF(Master!BA74</t>
  </si>
  <si>
    <t>IF(Master!BA75</t>
  </si>
  <si>
    <t>IF(Master!BA76</t>
  </si>
  <si>
    <t>IF(Master!BA77</t>
  </si>
  <si>
    <t>IF(Master!BA78</t>
  </si>
  <si>
    <t>IF(Master!BA79</t>
  </si>
  <si>
    <t>IF(Master!BA80</t>
  </si>
  <si>
    <t>IF(Master!BA81</t>
  </si>
  <si>
    <t>IF(Master!BA82</t>
  </si>
  <si>
    <t>IF(Master!BA83</t>
  </si>
  <si>
    <t>IF(Master!BA84</t>
  </si>
  <si>
    <t>IF(Master!BA85</t>
  </si>
  <si>
    <t>IF(Master!BA86</t>
  </si>
  <si>
    <t>IF(Master!BA87</t>
  </si>
  <si>
    <t>IF(Master!BA88</t>
  </si>
  <si>
    <t>IF(Master!BA89</t>
  </si>
  <si>
    <t>IF(Master!BA90</t>
  </si>
  <si>
    <t>IF(Master!BA91</t>
  </si>
  <si>
    <t>IF(Master!BA92</t>
  </si>
  <si>
    <t>IF(Master!BA93</t>
  </si>
  <si>
    <t>IF(Master!BA94</t>
  </si>
  <si>
    <t>IF(Master!BA95</t>
  </si>
  <si>
    <t>IF(Master!BA96</t>
  </si>
  <si>
    <t>IF(Master!BA97</t>
  </si>
  <si>
    <t>IF(Master!BA98</t>
  </si>
  <si>
    <t>IF(Master!BA99</t>
  </si>
  <si>
    <t>IF(Master!BA100</t>
  </si>
  <si>
    <t>IF(Master!BA101</t>
  </si>
  <si>
    <t>IF(Master!BA102</t>
  </si>
  <si>
    <t>IF(Master!BA103</t>
  </si>
  <si>
    <t>IF(Master!BA104</t>
  </si>
  <si>
    <t>IF(Master!BA105</t>
  </si>
  <si>
    <t>IF(Master!BA106</t>
  </si>
  <si>
    <t>IF(Master!BA107</t>
  </si>
  <si>
    <t>IF(Master!BA108</t>
  </si>
  <si>
    <t>IF(Master!BA109</t>
  </si>
  <si>
    <t>IF(Master!BA110</t>
  </si>
  <si>
    <t>IF(Master!BA111</t>
  </si>
  <si>
    <t>IF(Master!BA112</t>
  </si>
  <si>
    <t>IF(Master!BA113</t>
  </si>
  <si>
    <t>IF(Master!BA114</t>
  </si>
  <si>
    <t>IF(Master!BA115</t>
  </si>
  <si>
    <t>IF(Master!BA116</t>
  </si>
  <si>
    <t>IF(Master!BA117</t>
  </si>
  <si>
    <t>IF(Master!BA118</t>
  </si>
  <si>
    <t>IF(Master!BA119</t>
  </si>
  <si>
    <t>IF(Master!BA120</t>
  </si>
  <si>
    <t>IF(Master!BA121</t>
  </si>
  <si>
    <t>IF(Master!BA122</t>
  </si>
  <si>
    <t>IF(Master!BA123</t>
  </si>
  <si>
    <t>IF(Master!BA124</t>
  </si>
  <si>
    <t>IF(Master!BA125</t>
  </si>
  <si>
    <t>IF(Master!BA126</t>
  </si>
  <si>
    <t>IF(Master!BA127</t>
  </si>
  <si>
    <t>IF(Master!BA128</t>
  </si>
  <si>
    <t>IF(Master!BA129</t>
  </si>
  <si>
    <t>IF(Master!BA130</t>
  </si>
  <si>
    <t>IF(Master!BA131</t>
  </si>
  <si>
    <t>IF(Master!BA132</t>
  </si>
  <si>
    <t>IF(Master!BA133</t>
  </si>
  <si>
    <t>IF(Master!BA134</t>
  </si>
  <si>
    <t>IF(Master!BA135</t>
  </si>
  <si>
    <t>IF(Master!BA136</t>
  </si>
  <si>
    <t>IF(Master!BA137</t>
  </si>
  <si>
    <t>IF(Master!BA138</t>
  </si>
  <si>
    <t>IF(Master!BA139</t>
  </si>
  <si>
    <t>IF(Master!BA140</t>
  </si>
  <si>
    <t>IF(Master!BA141</t>
  </si>
  <si>
    <t>IF(Master!BA142</t>
  </si>
  <si>
    <t>IF(Master!BA143</t>
  </si>
  <si>
    <t>IF(Master!BA144</t>
  </si>
  <si>
    <t>IF(Master!BA145</t>
  </si>
  <si>
    <t>IF(Master!BA146</t>
  </si>
  <si>
    <t>IF(Master!BA147</t>
  </si>
  <si>
    <t>IF(Master!BA148</t>
  </si>
  <si>
    <t>IF(Master!BA149</t>
  </si>
  <si>
    <t>IF(Master!BA150</t>
  </si>
  <si>
    <t>IF(Master!BA151</t>
  </si>
  <si>
    <t>IF(Master!BA152</t>
  </si>
  <si>
    <t>IF(Master!BA153</t>
  </si>
  <si>
    <t>IF(Master!BA154</t>
  </si>
  <si>
    <t>IF(Master!BA155</t>
  </si>
  <si>
    <t>IF(Master!BA156</t>
  </si>
  <si>
    <t>IF(Master!BA157</t>
  </si>
  <si>
    <t>IF(Master!BA158</t>
  </si>
  <si>
    <t>IF(Master!BA159</t>
  </si>
  <si>
    <t>IF(Master!BA160</t>
  </si>
  <si>
    <t>IF(Master!BA161</t>
  </si>
  <si>
    <t>IF(Master!BA162</t>
  </si>
  <si>
    <t>IF(Master!BA163</t>
  </si>
  <si>
    <t>IF(Master!BA164</t>
  </si>
  <si>
    <t>IF(Master!BA165</t>
  </si>
  <si>
    <t>IF(Master!BA166</t>
  </si>
  <si>
    <t>IF(Master!BA167</t>
  </si>
  <si>
    <t>IF(Master!BA168</t>
  </si>
  <si>
    <t>IF(Master!BA169</t>
  </si>
  <si>
    <t>IF(Master!BA170</t>
  </si>
  <si>
    <t>IF(Master!BA171</t>
  </si>
  <si>
    <t>IF(Master!BA172</t>
  </si>
  <si>
    <t>IF(Master!BA173</t>
  </si>
  <si>
    <t>IF(Master!BA174</t>
  </si>
  <si>
    <t>IF(Master!BA175</t>
  </si>
  <si>
    <t>IF(Master!BA176</t>
  </si>
  <si>
    <t>IF(Master!BA177</t>
  </si>
  <si>
    <t>IF(Master!BA178</t>
  </si>
  <si>
    <t>IF(Master!BA179</t>
  </si>
  <si>
    <t>IF(Master!BA180</t>
  </si>
  <si>
    <t>IF(Master!BA181</t>
  </si>
  <si>
    <t>IF(Master!BA182</t>
  </si>
  <si>
    <t>IF(Master!BA183</t>
  </si>
  <si>
    <t>IF(Master!BA184</t>
  </si>
  <si>
    <t>IF(Master!BA185</t>
  </si>
  <si>
    <t>IF(Master!BA186</t>
  </si>
  <si>
    <t>IF(Master!BA187</t>
  </si>
  <si>
    <t>IF(Master!BA188</t>
  </si>
  <si>
    <t>IF(Master!BA189</t>
  </si>
  <si>
    <t>IF(Master!BA190</t>
  </si>
  <si>
    <t>IF(Master!BA191</t>
  </si>
  <si>
    <t>IF(Master!BA192</t>
  </si>
  <si>
    <t>IF(Master!BA193</t>
  </si>
  <si>
    <t>IF(Master!BA194</t>
  </si>
  <si>
    <t>IF(Master!BA195</t>
  </si>
  <si>
    <t>IF(Master!BA196</t>
  </si>
  <si>
    <t>IF(Master!BA197</t>
  </si>
  <si>
    <t>IF(Master!BA198</t>
  </si>
  <si>
    <t>IF(Master!BA199</t>
  </si>
  <si>
    <t>IF(Master!BA200</t>
  </si>
  <si>
    <t>IF(Master!BA201</t>
  </si>
  <si>
    <t>IF(Master!BA202</t>
  </si>
  <si>
    <t>IF(Master!BA203</t>
  </si>
  <si>
    <t>IF(Master!BA204</t>
  </si>
  <si>
    <t>IF(Master!BA205</t>
  </si>
  <si>
    <t>IF(Master!BA206</t>
  </si>
  <si>
    <t>IF(Master!BA207</t>
  </si>
  <si>
    <t>IF(Master!BA208</t>
  </si>
  <si>
    <t>IF(Master!BA209</t>
  </si>
  <si>
    <t>IF(Master!BA210</t>
  </si>
  <si>
    <t>IF(Master!BA211</t>
  </si>
  <si>
    <t>IF(Master!BA212</t>
  </si>
  <si>
    <t>IF(Master!BA213</t>
  </si>
  <si>
    <t>IF(Master!BA214</t>
  </si>
  <si>
    <t>IF(Master!BA215</t>
  </si>
  <si>
    <t>IF(Master!BA216</t>
  </si>
  <si>
    <t>IF(Master!BA217</t>
  </si>
  <si>
    <t>IF(Master!BA218</t>
  </si>
  <si>
    <t>IF(Master!BA219</t>
  </si>
  <si>
    <t>IF(Master!BA220</t>
  </si>
  <si>
    <t>IF(Master!BA221</t>
  </si>
  <si>
    <t>IF(Master!BA222</t>
  </si>
  <si>
    <t>IF(Master!BA223</t>
  </si>
  <si>
    <t>IF(Master!BA224</t>
  </si>
  <si>
    <t>IF(Master!BA225</t>
  </si>
  <si>
    <t>IF(Master!BA226</t>
  </si>
  <si>
    <t>IF(Master!BA227</t>
  </si>
  <si>
    <t>IF(Master!BA228</t>
  </si>
  <si>
    <t>IF(Master!BA229</t>
  </si>
  <si>
    <t>IF(Master!BA230</t>
  </si>
  <si>
    <t>IF(Master!BA231</t>
  </si>
  <si>
    <t>IF(Master!BA232</t>
  </si>
  <si>
    <t>IF(Master!BA233</t>
  </si>
  <si>
    <t>IF(Master!BA234</t>
  </si>
  <si>
    <t>IF(Master!BA235</t>
  </si>
  <si>
    <t>IF(Master!BA236</t>
  </si>
  <si>
    <t>IF(Master!BA237</t>
  </si>
  <si>
    <t>IF(Master!BA238</t>
  </si>
  <si>
    <t>IF(Master!BA239</t>
  </si>
  <si>
    <t>IF(Master!BA240</t>
  </si>
  <si>
    <t>IF(Master!BA241</t>
  </si>
  <si>
    <t>IF(Master!BA242</t>
  </si>
  <si>
    <t>IF(Master!BA243</t>
  </si>
  <si>
    <t>IF(Master!BA244</t>
  </si>
  <si>
    <t>IF(Master!BA245</t>
  </si>
  <si>
    <t>IF(Master!BA246</t>
  </si>
  <si>
    <t>IF(Master!BA247</t>
  </si>
  <si>
    <t>IF(Master!BA248</t>
  </si>
  <si>
    <t>IF(Master!BA249</t>
  </si>
  <si>
    <t>IF(Master!BA250</t>
  </si>
  <si>
    <t>IF(Master!BA251</t>
  </si>
  <si>
    <t>IF(Master!BA252</t>
  </si>
  <si>
    <t>IF(Master!BA253</t>
  </si>
  <si>
    <t>IF(Master!BA254</t>
  </si>
  <si>
    <t>IF(Master!BA255</t>
  </si>
  <si>
    <t>IF(Master!BA256</t>
  </si>
  <si>
    <t>IF(Master!BA257</t>
  </si>
  <si>
    <t>IF(Master!BA258</t>
  </si>
  <si>
    <t>IF(Master!BA259</t>
  </si>
  <si>
    <t>IF(Master!BA260</t>
  </si>
  <si>
    <t>IF(Master!BA261</t>
  </si>
  <si>
    <t>IF(Master!BA262</t>
  </si>
  <si>
    <t>IF(Master!BA263</t>
  </si>
  <si>
    <t>IF(Master!BA264</t>
  </si>
  <si>
    <t>IF(Master!BA265</t>
  </si>
  <si>
    <t>IF(Master!BA266</t>
  </si>
  <si>
    <t>IF(Master!BA267</t>
  </si>
  <si>
    <t>IF(Master!BA268</t>
  </si>
  <si>
    <t>IF(Master!BA269</t>
  </si>
  <si>
    <t>IF(Master!BA270</t>
  </si>
  <si>
    <t>IF(Master!BA271</t>
  </si>
  <si>
    <t>IF(Master!BA272</t>
  </si>
  <si>
    <t>IF(Master!BA273</t>
  </si>
  <si>
    <t>IF(Master!BA274</t>
  </si>
  <si>
    <t>IF(Master!BA275</t>
  </si>
  <si>
    <t>IF(Master!BA276</t>
  </si>
  <si>
    <t>IF(Master!BA277</t>
  </si>
  <si>
    <t>IF(Master!BA278</t>
  </si>
  <si>
    <t>IF(Master!BA279</t>
  </si>
  <si>
    <t>IF(Master!BA280</t>
  </si>
  <si>
    <t>IF(Master!BA281</t>
  </si>
  <si>
    <t>IF(Master!BA282</t>
  </si>
  <si>
    <t>IF(Master!BA283</t>
  </si>
  <si>
    <t>IF(Master!BA284</t>
  </si>
  <si>
    <t>IF(Master!BA285</t>
  </si>
  <si>
    <t>IF(Master!BA286</t>
  </si>
  <si>
    <t>IF(Master!BA287</t>
  </si>
  <si>
    <t>IF(Master!BA288</t>
  </si>
  <si>
    <t>IF(Master!BA289</t>
  </si>
  <si>
    <t>IF(Master!BA290</t>
  </si>
  <si>
    <t>IF(Master!BA291</t>
  </si>
  <si>
    <t>IF(Master!BA292</t>
  </si>
  <si>
    <t>IF(Master!BA293</t>
  </si>
  <si>
    <t>IF(Master!BA294</t>
  </si>
  <si>
    <t>IF(Master!BA295</t>
  </si>
  <si>
    <t>IF(Master!BA296</t>
  </si>
  <si>
    <t>IF(Master!BA297</t>
  </si>
  <si>
    <t>IF(Master!BA298</t>
  </si>
  <si>
    <t>IF(Master!BA299</t>
  </si>
  <si>
    <t>IF(Master!BA300</t>
  </si>
  <si>
    <t>IF(Master!BA301</t>
  </si>
  <si>
    <t>IF(Master!BA302</t>
  </si>
  <si>
    <t>IF(Master!BA303</t>
  </si>
  <si>
    <t>IF(Master!BA304</t>
  </si>
  <si>
    <t>IF(Master!BA305</t>
  </si>
  <si>
    <t>IF(Master!BA306</t>
  </si>
  <si>
    <t>IF(Master!BA307</t>
  </si>
  <si>
    <t>IF(Master!BA308</t>
  </si>
  <si>
    <t>IF(Master!BA309</t>
  </si>
  <si>
    <t>IF(Master!BA310</t>
  </si>
  <si>
    <t>IF(Master!BA311</t>
  </si>
  <si>
    <t>IF(Master!BA312</t>
  </si>
  <si>
    <t>IF(Master!BA313</t>
  </si>
  <si>
    <t>IF(Master!BA314</t>
  </si>
  <si>
    <t>IF(Master!BA315</t>
  </si>
  <si>
    <t>IF(Master!BA316</t>
  </si>
  <si>
    <t>IF(Master!BA317</t>
  </si>
  <si>
    <t>IF(Master!BA318</t>
  </si>
  <si>
    <t>IF(Master!BA319</t>
  </si>
  <si>
    <t>IF(Master!BA320</t>
  </si>
  <si>
    <t>IF(Master!BA321</t>
  </si>
  <si>
    <t>IF(Master!BA322</t>
  </si>
  <si>
    <t>IF(Master!BA323</t>
  </si>
  <si>
    <t>IF(Master!BA324</t>
  </si>
  <si>
    <t>IF(Master!BA325</t>
  </si>
  <si>
    <t>IF(Master!BA326</t>
  </si>
  <si>
    <t>IF(Master!BA327</t>
  </si>
  <si>
    <t>IF(Master!BA328</t>
  </si>
  <si>
    <t>IF(Master!BA329</t>
  </si>
  <si>
    <t>IF(Master!BA330</t>
  </si>
  <si>
    <t>IF(Master!BA331</t>
  </si>
  <si>
    <t>IF(Master!BA332</t>
  </si>
  <si>
    <t>IF(Master!BA333</t>
  </si>
  <si>
    <t>IF(Master!BA334</t>
  </si>
  <si>
    <t>IF(Master!BA335</t>
  </si>
  <si>
    <t>IF(Master!BA336</t>
  </si>
  <si>
    <t>IF(Master!BA337</t>
  </si>
  <si>
    <t>IF(Master!BA338</t>
  </si>
  <si>
    <t>IF(Master!BA339</t>
  </si>
  <si>
    <t>IF(Master!BA340</t>
  </si>
  <si>
    <t>IF(Master!BA341</t>
  </si>
  <si>
    <t>IF(Master!BA342</t>
  </si>
  <si>
    <t>IF(Master!BA343</t>
  </si>
  <si>
    <t>IF(Master!BA344</t>
  </si>
  <si>
    <t>IF(Master!BA345</t>
  </si>
  <si>
    <t>IF(Master!BA346</t>
  </si>
  <si>
    <t>IF(Master!BA347</t>
  </si>
  <si>
    <t>IF(Master!BA348</t>
  </si>
  <si>
    <t>IF(Master!BA349</t>
  </si>
  <si>
    <t>IF(Master!BA350</t>
  </si>
  <si>
    <t>IF(Master!BA351</t>
  </si>
  <si>
    <t>IF(Master!BA352</t>
  </si>
  <si>
    <t>IF(Master!BA353</t>
  </si>
  <si>
    <t>IF(Master!BA354</t>
  </si>
  <si>
    <t>IF(Master!BA355</t>
  </si>
  <si>
    <t>IF(Master!BA356</t>
  </si>
  <si>
    <t>IF(Master!BA357</t>
  </si>
  <si>
    <t>IF(Master!BA358</t>
  </si>
  <si>
    <t>IF(Master!BA359</t>
  </si>
  <si>
    <t>IF(Master!BA360</t>
  </si>
  <si>
    <t>IF(Master!BA361</t>
  </si>
  <si>
    <t>IF(Master!BA362</t>
  </si>
  <si>
    <t>IF(Master!BA363</t>
  </si>
  <si>
    <t>IF(Master!BA364</t>
  </si>
  <si>
    <t>IF(Master!BA365</t>
  </si>
  <si>
    <t>IF(Master!BA366</t>
  </si>
  <si>
    <t>IF(Master!BA367</t>
  </si>
  <si>
    <t>IF(Master!BA368</t>
  </si>
  <si>
    <t>IF(Master!BA369</t>
  </si>
  <si>
    <t>IF(Master!BA370</t>
  </si>
  <si>
    <t>IF(Master!BA371</t>
  </si>
  <si>
    <t>IF(Master!BA372</t>
  </si>
  <si>
    <t>IF(Master!BA373</t>
  </si>
  <si>
    <t>IF(Master!BA374</t>
  </si>
  <si>
    <t>IF(Master!BA375</t>
  </si>
  <si>
    <t>IF(Master!BA376</t>
  </si>
  <si>
    <t>IF(Master!BA377</t>
  </si>
  <si>
    <t>IF(Master!BA378</t>
  </si>
  <si>
    <t>IF(Master!BA379</t>
  </si>
  <si>
    <t>IF(Master!BA380</t>
  </si>
  <si>
    <t>IF(Master!BA381</t>
  </si>
  <si>
    <t>IF(Master!BA382</t>
  </si>
  <si>
    <t>IF(Master!BA383</t>
  </si>
  <si>
    <t>IF(Master!BA384</t>
  </si>
  <si>
    <t>IF(Master!BA385</t>
  </si>
  <si>
    <t>IF(Master!BA386</t>
  </si>
  <si>
    <t>IF(Master!BA387</t>
  </si>
  <si>
    <t>IF(Master!BA388</t>
  </si>
  <si>
    <t>IF(Master!BA389</t>
  </si>
  <si>
    <t>IF(Master!BA390</t>
  </si>
  <si>
    <t>IF(Master!BA391</t>
  </si>
  <si>
    <t>IF(Master!BA392</t>
  </si>
  <si>
    <t>IF(Master!BA393</t>
  </si>
  <si>
    <t>IF(Master!BA394</t>
  </si>
  <si>
    <t>IF(Master!BA395</t>
  </si>
  <si>
    <t>IF(Master!BA396</t>
  </si>
  <si>
    <t>IF(Master!BA397</t>
  </si>
  <si>
    <t>IF(Master!BA398</t>
  </si>
  <si>
    <t>IF(Master!BA399</t>
  </si>
  <si>
    <t>IF(Master!BA400</t>
  </si>
  <si>
    <t>IF(Master!BA401</t>
  </si>
  <si>
    <t>IF(Master!BA402</t>
  </si>
  <si>
    <t>IF(Master!BA403</t>
  </si>
  <si>
    <t>IF(Master!BA404</t>
  </si>
  <si>
    <t>IF(Master!BA405</t>
  </si>
  <si>
    <t>IF(Master!BA406</t>
  </si>
  <si>
    <t>IF(Master!BA407</t>
  </si>
  <si>
    <t>IF(Master!BA408</t>
  </si>
  <si>
    <t>IF(Master!BA409</t>
  </si>
  <si>
    <t>IF(Master!BA410</t>
  </si>
  <si>
    <t>IF(Master!BA411</t>
  </si>
  <si>
    <t>IF(Master!BA412</t>
  </si>
  <si>
    <t>IF(Master!BA413</t>
  </si>
  <si>
    <t>IF(Master!BA414</t>
  </si>
  <si>
    <t>IF(Master!BA415</t>
  </si>
  <si>
    <t>IF(Master!BA416</t>
  </si>
  <si>
    <t>IF(Master!BA417</t>
  </si>
  <si>
    <t>IF(Master!BA418</t>
  </si>
  <si>
    <t>IF(Master!BA419</t>
  </si>
  <si>
    <t>IF(Master!BA420</t>
  </si>
  <si>
    <t>IF(Master!BA421</t>
  </si>
  <si>
    <t>IF(Master!BA422</t>
  </si>
  <si>
    <t>IF(Master!BA423</t>
  </si>
  <si>
    <t>IF(Master!BA424</t>
  </si>
  <si>
    <t>IF(Master!BA425</t>
  </si>
  <si>
    <t>IF(Master!BA426</t>
  </si>
  <si>
    <t>IF(Master!BA427</t>
  </si>
  <si>
    <t>IF(Master!BA428</t>
  </si>
  <si>
    <t>IF(Master!BA429</t>
  </si>
  <si>
    <t>IF(Master!BA430</t>
  </si>
  <si>
    <t>IF(Master!BA431</t>
  </si>
  <si>
    <t>IF(Master!BA432</t>
  </si>
  <si>
    <t>IF(Master!BA433</t>
  </si>
  <si>
    <t>IF(Master!BA434</t>
  </si>
  <si>
    <t>IF(Master!BA435</t>
  </si>
  <si>
    <t>IF(Master!BA436</t>
  </si>
  <si>
    <t>IF(Master!BA437</t>
  </si>
  <si>
    <t>IF(Master!BA438</t>
  </si>
  <si>
    <t>IF(Master!BA439</t>
  </si>
  <si>
    <t>IF(Master!BA440</t>
  </si>
  <si>
    <t>IF(Master!BA441</t>
  </si>
  <si>
    <t>IF(Master!BA442</t>
  </si>
  <si>
    <t>IF(Master!BA443</t>
  </si>
  <si>
    <t>IF(Master!BA444</t>
  </si>
  <si>
    <t>IF(Master!BA445</t>
  </si>
  <si>
    <t>IF(Master!BA446</t>
  </si>
  <si>
    <t>IF(Master!BA447</t>
  </si>
  <si>
    <t>IF(Master!BA448</t>
  </si>
  <si>
    <t>IF(Master!BA449</t>
  </si>
  <si>
    <t>IF(Master!BA450</t>
  </si>
  <si>
    <t>IF(Master!BA451</t>
  </si>
  <si>
    <t>IF(Master!BA452</t>
  </si>
  <si>
    <t>IF(Master!BA453</t>
  </si>
  <si>
    <t>IF(Master!BA454</t>
  </si>
  <si>
    <t>IF(Master!BA455</t>
  </si>
  <si>
    <t>IF(Master!BA456</t>
  </si>
  <si>
    <t>IF(Master!BA457</t>
  </si>
  <si>
    <t>IF(Master!BA458</t>
  </si>
  <si>
    <t>IF(Master!BA459</t>
  </si>
  <si>
    <t>IF(Master!BA460</t>
  </si>
  <si>
    <t>IF(Master!BA461</t>
  </si>
  <si>
    <t>IF(Master!BA462</t>
  </si>
  <si>
    <t>IF(Master!BA463</t>
  </si>
  <si>
    <t>IF(Master!BA464</t>
  </si>
  <si>
    <t>IF(Master!BA465</t>
  </si>
  <si>
    <t>IF(Master!BA466</t>
  </si>
  <si>
    <t>IF(Master!BA467</t>
  </si>
  <si>
    <t>IF(Master!BA468</t>
  </si>
  <si>
    <t>IF(Master!BA469</t>
  </si>
  <si>
    <t>IF(Master!BA470</t>
  </si>
  <si>
    <t>IF(Master!BA471</t>
  </si>
  <si>
    <t>IF(Master!BA472</t>
  </si>
  <si>
    <t>IF(Master!BA473</t>
  </si>
  <si>
    <t>IF(Master!BA474</t>
  </si>
  <si>
    <t>IF(Master!BA475</t>
  </si>
  <si>
    <t>IF(Master!BA476</t>
  </si>
  <si>
    <t>IF(Master!BA477</t>
  </si>
  <si>
    <t>IF(Master!BA478</t>
  </si>
  <si>
    <t>IF(Master!BA479</t>
  </si>
  <si>
    <t>IF(Master!BA480</t>
  </si>
  <si>
    <t>IF(Master!BA481</t>
  </si>
  <si>
    <t>IF(Master!BA482</t>
  </si>
  <si>
    <t>IF(Master!BA483</t>
  </si>
  <si>
    <t>IF(Master!BA484</t>
  </si>
  <si>
    <t>IF(Master!BA485</t>
  </si>
  <si>
    <t>IF(Master!BA486</t>
  </si>
  <si>
    <t>IF(Master!BA487</t>
  </si>
  <si>
    <t>IF(Master!BA488</t>
  </si>
  <si>
    <t>IF(Master!BA489</t>
  </si>
  <si>
    <t>IF(Master!BA490</t>
  </si>
  <si>
    <t>IF(Master!BA491</t>
  </si>
  <si>
    <t>IF(Master!BA492</t>
  </si>
  <si>
    <t>IF(Master!BA493</t>
  </si>
  <si>
    <t>IF(Master!BA494</t>
  </si>
  <si>
    <t>IF(Master!BA495</t>
  </si>
  <si>
    <t>IF(Master!BA496</t>
  </si>
  <si>
    <t>IF(Master!BA497</t>
  </si>
  <si>
    <t>IF(Master!BA498</t>
  </si>
  <si>
    <t>IF(Master!BA499</t>
  </si>
  <si>
    <t>IF(Master!BA500</t>
  </si>
  <si>
    <t>IF(Master!BA501</t>
  </si>
  <si>
    <t>IF(Master!BA502</t>
  </si>
  <si>
    <t>IF(Master!BA503</t>
  </si>
  <si>
    <t>IF(Master!BA504</t>
  </si>
  <si>
    <t>IF(Master!BA505</t>
  </si>
  <si>
    <t>IF(Master!BA506</t>
  </si>
  <si>
    <t>IF(Master!BA507</t>
  </si>
  <si>
    <t>IF(Master!BA508</t>
  </si>
  <si>
    <t>IF(Master!BA509</t>
  </si>
  <si>
    <t>IF(Master!BA510</t>
  </si>
  <si>
    <t>IF(Master!BA511</t>
  </si>
  <si>
    <t>IF(Master!BA512</t>
  </si>
  <si>
    <t>IF(Master!BA513</t>
  </si>
  <si>
    <t>IF(Master!BA514</t>
  </si>
  <si>
    <t>IF(Master!BA515</t>
  </si>
  <si>
    <t>IF(Master!BA516</t>
  </si>
  <si>
    <t>IF(Master!BA517</t>
  </si>
  <si>
    <t>IF(Master!BA518</t>
  </si>
  <si>
    <t>IF(Master!BA519</t>
  </si>
  <si>
    <t>IF(Master!BA520</t>
  </si>
  <si>
    <t>IF(Master!BA521</t>
  </si>
  <si>
    <t>IF(Master!BA522</t>
  </si>
  <si>
    <t>IF(Master!BA523</t>
  </si>
  <si>
    <t>IF(Master!BA524</t>
  </si>
  <si>
    <t>IF(Master!BA525</t>
  </si>
  <si>
    <t>IF(Master!BA526</t>
  </si>
  <si>
    <t>IF(Master!BA527</t>
  </si>
  <si>
    <t>IF(Master!BA528</t>
  </si>
  <si>
    <t>IF(Master!BA529</t>
  </si>
  <si>
    <t>IF(Master!BA530</t>
  </si>
  <si>
    <t>IF(Master!BA531</t>
  </si>
  <si>
    <t>IF(Master!BA532</t>
  </si>
  <si>
    <t>IF(Master!BA533</t>
  </si>
  <si>
    <t>IF(Master!BA534</t>
  </si>
  <si>
    <t>IF(Master!BA535</t>
  </si>
  <si>
    <t>IF(Master!BA536</t>
  </si>
  <si>
    <t>IF(Master!BA537</t>
  </si>
  <si>
    <t>IF(Master!BA538</t>
  </si>
  <si>
    <t>IF(Master!BA539</t>
  </si>
  <si>
    <t>IF(Master!BA540</t>
  </si>
  <si>
    <t>IF(Master!BA541</t>
  </si>
  <si>
    <t>IF(Master!BA542</t>
  </si>
  <si>
    <t>IF(Master!BA543</t>
  </si>
  <si>
    <t>IF(Master!BA544</t>
  </si>
  <si>
    <t>IF(Master!BA545</t>
  </si>
  <si>
    <t>IF(Master!BA546</t>
  </si>
  <si>
    <t>IF(Master!BA547</t>
  </si>
  <si>
    <t>IF(Master!BA548</t>
  </si>
  <si>
    <t>IF(Master!BA549</t>
  </si>
  <si>
    <t>IF(Master!BA550</t>
  </si>
  <si>
    <t>IF(Master!BA551</t>
  </si>
  <si>
    <t>IF(Master!BA552</t>
  </si>
  <si>
    <t>IF(Master!BA553</t>
  </si>
  <si>
    <t>IF(Master!BA554</t>
  </si>
  <si>
    <t>IF(Master!BA555</t>
  </si>
  <si>
    <t>IF(Master!BA556</t>
  </si>
  <si>
    <t>IF(Master!BA557</t>
  </si>
  <si>
    <t>IF(Master!BA558</t>
  </si>
  <si>
    <t>IF(Master!BA559</t>
  </si>
  <si>
    <t>IF(Master!BA560</t>
  </si>
  <si>
    <t>IF(Master!BA561</t>
  </si>
  <si>
    <t>IF(Master!BA562</t>
  </si>
  <si>
    <t>IF(Master!BA563</t>
  </si>
  <si>
    <t>IF(Master!BA564</t>
  </si>
  <si>
    <t>IF(Master!BA565</t>
  </si>
  <si>
    <t>IF(Master!BA566</t>
  </si>
  <si>
    <t>IF(Master!BA567</t>
  </si>
  <si>
    <t>IF(Master!BA568</t>
  </si>
  <si>
    <t>IF(Master!BA569</t>
  </si>
  <si>
    <t>IF(Master!BA570</t>
  </si>
  <si>
    <t>IF(Master!BA571</t>
  </si>
  <si>
    <t>IF(Master!BA572</t>
  </si>
  <si>
    <t>IF(Master!BA573</t>
  </si>
  <si>
    <t>IF(Master!BA574</t>
  </si>
  <si>
    <t>IF(Master!BA575</t>
  </si>
  <si>
    <t>IF(Master!BA576</t>
  </si>
  <si>
    <t>IF(Master!BA577</t>
  </si>
  <si>
    <t>IF(Master!BA578</t>
  </si>
  <si>
    <t>IF(Master!BA579</t>
  </si>
  <si>
    <t>IF(Master!BA580</t>
  </si>
  <si>
    <t>IF(Master!BA581</t>
  </si>
  <si>
    <t>IF(Master!BA582</t>
  </si>
  <si>
    <t>IF(Master!BA583</t>
  </si>
  <si>
    <t>IF(Master!BA584</t>
  </si>
  <si>
    <t>IF(Master!BA585</t>
  </si>
  <si>
    <t>IF(Master!BA586</t>
  </si>
  <si>
    <t>IF(Master!BA587</t>
  </si>
  <si>
    <t>IF(Master!BA588</t>
  </si>
  <si>
    <t>IF(Master!BA589</t>
  </si>
  <si>
    <t>IF(Master!BA590</t>
  </si>
  <si>
    <t>IF(Master!BA591</t>
  </si>
  <si>
    <t>IF(Master!BA592</t>
  </si>
  <si>
    <t>IF(Master!BA593</t>
  </si>
  <si>
    <t>IF(Master!BA594</t>
  </si>
  <si>
    <t>IF(Master!BA595</t>
  </si>
  <si>
    <t>IF(Master!BA596</t>
  </si>
  <si>
    <t>IF(Master!BA597</t>
  </si>
  <si>
    <t>IF(Master!BA598</t>
  </si>
  <si>
    <t>IF(Master!BA599</t>
  </si>
  <si>
    <t>IF(Master!BA600</t>
  </si>
  <si>
    <t>IF(Master!BA601</t>
  </si>
  <si>
    <t>IF(Master!BA602</t>
  </si>
  <si>
    <t>IF(Master!BA603</t>
  </si>
  <si>
    <t>IF(Master!BA604</t>
  </si>
  <si>
    <t>IF(Master!BA605</t>
  </si>
  <si>
    <t>IF(Master!BA606</t>
  </si>
  <si>
    <t>IF(Master!BA607</t>
  </si>
  <si>
    <t>IF(Master!BA608</t>
  </si>
  <si>
    <t>IF(Master!BA609</t>
  </si>
  <si>
    <t>IF(Master!BA610</t>
  </si>
  <si>
    <t>IF(Master!BA611</t>
  </si>
  <si>
    <t>IF(Master!BA612</t>
  </si>
  <si>
    <t>IF(Master!BA613</t>
  </si>
  <si>
    <t>IF(Master!BA614</t>
  </si>
  <si>
    <t>IF(Master!BA615</t>
  </si>
  <si>
    <t>IF(Master!BA616</t>
  </si>
  <si>
    <t>IF(Master!BA617</t>
  </si>
  <si>
    <t>IF(Master!BA618</t>
  </si>
  <si>
    <t>IF(Master!BA619</t>
  </si>
  <si>
    <t>IF(Master!BA620</t>
  </si>
  <si>
    <t>IF(Master!BA621</t>
  </si>
  <si>
    <t>IF(Master!BA622</t>
  </si>
  <si>
    <t>IF(Master!BA623</t>
  </si>
  <si>
    <t>IF(Master!BA624</t>
  </si>
  <si>
    <t>IF(Master!BA625</t>
  </si>
  <si>
    <t>IF(Master!BA626</t>
  </si>
  <si>
    <t>IF(Master!BA627</t>
  </si>
  <si>
    <t>IF(Master!BA628</t>
  </si>
  <si>
    <t>IF(Master!BA629</t>
  </si>
  <si>
    <t>IF(Master!BA630</t>
  </si>
  <si>
    <t>IF(Master!BA631</t>
  </si>
  <si>
    <t>IF(Master!BA632</t>
  </si>
  <si>
    <t>IF(Master!BA633</t>
  </si>
  <si>
    <t>IF(Master!BA634</t>
  </si>
  <si>
    <t>IF(Master!BA635</t>
  </si>
  <si>
    <t>IF(Master!BA636</t>
  </si>
  <si>
    <t>IF(Master!BA637</t>
  </si>
  <si>
    <t>IF(Master!BA638</t>
  </si>
  <si>
    <t>IF(Master!BA639</t>
  </si>
  <si>
    <t>IF(Master!BA640</t>
  </si>
  <si>
    <t>IF(Master!BA641</t>
  </si>
  <si>
    <t>IF(Master!BA642</t>
  </si>
  <si>
    <t>IF(Master!BA643</t>
  </si>
  <si>
    <t>IF(Master!BA644</t>
  </si>
  <si>
    <t>IF(Master!BA645</t>
  </si>
  <si>
    <t>IF(Master!BA646</t>
  </si>
  <si>
    <t>IF(Master!BA647</t>
  </si>
  <si>
    <t>IF(Master!BA648</t>
  </si>
  <si>
    <t>IF(Master!BA649</t>
  </si>
  <si>
    <t>IF(Master!BA650</t>
  </si>
  <si>
    <t>IF(Master!BA651</t>
  </si>
  <si>
    <t>IF(Master!BA652</t>
  </si>
  <si>
    <t>IF(Master!BA653</t>
  </si>
  <si>
    <t>IF(Master!BA654</t>
  </si>
  <si>
    <t>IF(Master!BA655</t>
  </si>
  <si>
    <t>IF(Master!BA656</t>
  </si>
  <si>
    <t>IF(Master!BA657</t>
  </si>
  <si>
    <t>IF(Master!BA658</t>
  </si>
  <si>
    <t>IF(Master!BA659</t>
  </si>
  <si>
    <t>IF(Master!BA660</t>
  </si>
  <si>
    <t>IF(Master!BA661</t>
  </si>
  <si>
    <t>IF(Master!BA662</t>
  </si>
  <si>
    <t>IF(Master!BA663</t>
  </si>
  <si>
    <t>IF(Master!BA664</t>
  </si>
  <si>
    <t>IF(Master!BA665</t>
  </si>
  <si>
    <t>IF(Master!BA666</t>
  </si>
  <si>
    <t>IF(Master!BA667</t>
  </si>
  <si>
    <t>IF(Master!BA668</t>
  </si>
  <si>
    <t>IF(Master!BA669</t>
  </si>
  <si>
    <t>IF(Master!BA670</t>
  </si>
  <si>
    <t>IF(Master!BA671</t>
  </si>
  <si>
    <t>IF(Master!BA672</t>
  </si>
  <si>
    <t>IF(Master!BA673</t>
  </si>
  <si>
    <t>IF(Master!BA674</t>
  </si>
  <si>
    <t>IF(Master!BA675</t>
  </si>
  <si>
    <t>IF(Master!BA676</t>
  </si>
  <si>
    <t>IF(Master!BA677</t>
  </si>
  <si>
    <t>IF(Master!BA678</t>
  </si>
  <si>
    <t>IF(Master!BA679</t>
  </si>
  <si>
    <t>IF(Master!BA680</t>
  </si>
  <si>
    <t>IF(Master!BA681</t>
  </si>
  <si>
    <t>IF(Master!BA682</t>
  </si>
  <si>
    <t>IF(Master!BA683</t>
  </si>
  <si>
    <t>IF(Master!BA684</t>
  </si>
  <si>
    <t>IF(Master!BA685</t>
  </si>
  <si>
    <t>IF(Master!BA686</t>
  </si>
  <si>
    <t>IF(Master!BA687</t>
  </si>
  <si>
    <t>IF(Master!BA688</t>
  </si>
  <si>
    <t>IF(Master!BA689</t>
  </si>
  <si>
    <t>IF(Master!BA690</t>
  </si>
  <si>
    <t>IF(Master!BA691</t>
  </si>
  <si>
    <t>IF(Master!BA692</t>
  </si>
  <si>
    <t>IF(Master!BA693</t>
  </si>
  <si>
    <t>IF(Master!BA694</t>
  </si>
  <si>
    <t>IF(Master!BA695</t>
  </si>
  <si>
    <t>IF(Master!BA696</t>
  </si>
  <si>
    <t>IF(Master!BA697</t>
  </si>
  <si>
    <t>IF(Master!BA698</t>
  </si>
  <si>
    <t>IF(Master!BA699</t>
  </si>
  <si>
    <t>IF(Master!BA700</t>
  </si>
  <si>
    <t>IF(Master!BA701</t>
  </si>
  <si>
    <t>IF(Master!BA702</t>
  </si>
  <si>
    <t>IF(Master!BA703</t>
  </si>
  <si>
    <t>IF(Master!BA704</t>
  </si>
  <si>
    <t>IF(Master!BA705</t>
  </si>
  <si>
    <t>IF(Master!BA706</t>
  </si>
  <si>
    <t>IF(Master!BA707</t>
  </si>
  <si>
    <t>IF(Master!BA708</t>
  </si>
  <si>
    <t>IF(Master!BA709</t>
  </si>
  <si>
    <t>IF(Master!BA710</t>
  </si>
  <si>
    <t>IF(Master!BA712</t>
  </si>
  <si>
    <t>IF(Master!BA713</t>
  </si>
  <si>
    <t>IF(Master!BA714</t>
  </si>
  <si>
    <t>IF(Master!BA715</t>
  </si>
  <si>
    <t>IF(Master!BA716</t>
  </si>
  <si>
    <t>IF(Master!BA717</t>
  </si>
  <si>
    <t>IF(Master!BA718</t>
  </si>
  <si>
    <t>IF(Master!BA719</t>
  </si>
  <si>
    <t>IF(Master!BA720</t>
  </si>
  <si>
    <t>IF(Master!BA721</t>
  </si>
  <si>
    <t>IF(Master!BA722</t>
  </si>
  <si>
    <t>IF(Master!BA723</t>
  </si>
  <si>
    <t>IF(Master!BA724</t>
  </si>
  <si>
    <t>IF(Master!BA725</t>
  </si>
  <si>
    <t>IF(Master!BA726</t>
  </si>
  <si>
    <t>IF(Master!BA727</t>
  </si>
  <si>
    <t>IF(Master!BA728</t>
  </si>
  <si>
    <t>IF(Master!BA729</t>
  </si>
  <si>
    <t>IF(Master!BA730</t>
  </si>
  <si>
    <t>IF(Master!BA731</t>
  </si>
  <si>
    <t>IF(Master!BA732</t>
  </si>
  <si>
    <t>IF(Master!BA733</t>
  </si>
  <si>
    <t>IF(Master!BA734</t>
  </si>
  <si>
    <t>IF(Master!BA735</t>
  </si>
  <si>
    <t># people within 5km with Code 4 Zika level</t>
  </si>
  <si>
    <t>Pop</t>
  </si>
  <si>
    <t>COUNT</t>
  </si>
  <si>
    <t>MIN</t>
  </si>
  <si>
    <t>MAX</t>
  </si>
  <si>
    <t>RANGE</t>
  </si>
  <si>
    <t>MEAN</t>
  </si>
  <si>
    <t>STD</t>
  </si>
  <si>
    <t>SUM</t>
  </si>
  <si>
    <t>VARIETY</t>
  </si>
  <si>
    <t>MAJORITY</t>
  </si>
  <si>
    <t>MINORITY</t>
  </si>
  <si>
    <t>MEDIAN</t>
  </si>
  <si>
    <t>SummaryPop</t>
  </si>
  <si>
    <r>
      <t># Military facilities</t>
    </r>
    <r>
      <rPr>
        <vertAlign val="superscript"/>
        <sz val="11"/>
        <color theme="1"/>
        <rFont val="Calibri"/>
        <family val="2"/>
        <scheme val="minor"/>
      </rPr>
      <t>1</t>
    </r>
  </si>
  <si>
    <r>
      <t>Zika Risk Code</t>
    </r>
    <r>
      <rPr>
        <vertAlign val="superscript"/>
        <sz val="11"/>
        <color theme="1"/>
        <rFont val="Calibri"/>
        <family val="2"/>
        <scheme val="minor"/>
      </rPr>
      <t>2-5</t>
    </r>
    <r>
      <rPr>
        <sz val="11"/>
        <color theme="1"/>
        <rFont val="Calibri"/>
        <family val="2"/>
        <scheme val="minor"/>
      </rPr>
      <t xml:space="preserve"> (average)</t>
    </r>
  </si>
  <si>
    <r>
      <t># facilities where preconditions suitable for transmission (Zika Risk Code 4)</t>
    </r>
    <r>
      <rPr>
        <vertAlign val="superscript"/>
        <sz val="11"/>
        <color theme="1"/>
        <rFont val="Calibri"/>
        <family val="2"/>
        <scheme val="minor"/>
      </rPr>
      <t>5</t>
    </r>
  </si>
  <si>
    <r>
      <t># facilities with above threshold temperature for the vectors</t>
    </r>
    <r>
      <rPr>
        <vertAlign val="superscript"/>
        <sz val="11"/>
        <color theme="1"/>
        <rFont val="Calibri"/>
        <family val="2"/>
        <scheme val="minor"/>
      </rPr>
      <t>6</t>
    </r>
  </si>
  <si>
    <r>
      <t># facilities with above threshold temperature for the pathogen</t>
    </r>
    <r>
      <rPr>
        <vertAlign val="superscript"/>
        <sz val="11"/>
        <color theme="1"/>
        <rFont val="Calibri"/>
        <family val="2"/>
        <scheme val="minor"/>
      </rPr>
      <t>7</t>
    </r>
  </si>
  <si>
    <r>
      <t>Total population within 5 km of facilities</t>
    </r>
    <r>
      <rPr>
        <vertAlign val="superscript"/>
        <sz val="11"/>
        <color theme="1"/>
        <rFont val="Calibri"/>
        <family val="2"/>
        <scheme val="minor"/>
      </rPr>
      <t>8</t>
    </r>
  </si>
  <si>
    <t>Total population within 5 km with suitable conditions for transmission</t>
  </si>
  <si>
    <t>State abbreviation</t>
  </si>
  <si>
    <t>Cell range</t>
  </si>
  <si>
    <t>AZ32:AZ51</t>
  </si>
  <si>
    <t>AZ59:AZ72</t>
  </si>
  <si>
    <t>AZ87:AZ90</t>
  </si>
  <si>
    <t>AZ117:AZ127</t>
  </si>
  <si>
    <t>AZ150:AZ249</t>
  </si>
  <si>
    <t>AZ257:AZ265</t>
  </si>
  <si>
    <t>AZ288:AZ297</t>
  </si>
  <si>
    <t>AZ318:AZ325</t>
  </si>
  <si>
    <t>AZ346:AZ347</t>
  </si>
  <si>
    <t>AZ378:AZ425</t>
  </si>
  <si>
    <t>AZ433:AZ448</t>
  </si>
  <si>
    <t>AZ460:AZ495</t>
  </si>
  <si>
    <t>AZ503:AZ504</t>
  </si>
  <si>
    <t>AZ527:AZ531</t>
  </si>
  <si>
    <t>AZ558:AZ565</t>
  </si>
  <si>
    <t>AZ590:AZ594</t>
  </si>
  <si>
    <t>AZ617:AZ620</t>
  </si>
  <si>
    <t>AZ646:AZ649</t>
  </si>
  <si>
    <t>AZ675:AZ687</t>
  </si>
  <si>
    <t>AZ703:AZ707</t>
  </si>
  <si>
    <t>AZ734:AZ757</t>
  </si>
  <si>
    <t>AZ765:AZ775</t>
  </si>
  <si>
    <t>AZ794:AZ810</t>
  </si>
  <si>
    <t>AZ823:AZ826</t>
  </si>
  <si>
    <t>AZ855:AZ863</t>
  </si>
  <si>
    <t>AZ884:AZ897</t>
  </si>
  <si>
    <t>AZ918:AZ921</t>
  </si>
  <si>
    <t>AZ943:AZ965</t>
  </si>
  <si>
    <t>AZ973:AZ977</t>
  </si>
  <si>
    <t>AZ1002:AZ1006</t>
  </si>
  <si>
    <t>AZ1034:AZ1036</t>
  </si>
  <si>
    <t>AZ1071:AZ1085</t>
  </si>
  <si>
    <t>AZ1104:AZ1110</t>
  </si>
  <si>
    <t>AZ1129:AZ1141</t>
  </si>
  <si>
    <t>AZ1161:AZ1181</t>
  </si>
  <si>
    <t>AZ1189:AZ1201</t>
  </si>
  <si>
    <t>AZ1217:AZ1222</t>
  </si>
  <si>
    <t>AZ1243:AZ1251</t>
  </si>
  <si>
    <t>AZ1273:AZ1284</t>
  </si>
  <si>
    <t>AZ1299:AZ1302</t>
  </si>
  <si>
    <t>AZ1331:AZ1346</t>
  </si>
  <si>
    <t>AZ1358:AZ1365</t>
  </si>
  <si>
    <t>AZ1386:AZ1390</t>
  </si>
  <si>
    <t>AZ1410:AZ1450</t>
  </si>
  <si>
    <t>AZ1458:AZ1468</t>
  </si>
  <si>
    <t>AZ1487:AZ1525</t>
  </si>
  <si>
    <t>AZ1533:AZ1535</t>
  </si>
  <si>
    <t>AZ1565:AZ1591</t>
  </si>
  <si>
    <t>AZ1599:AZ1606</t>
  </si>
  <si>
    <t>AZ1631:AZ1633</t>
  </si>
  <si>
    <t>AZ1657:AZ1661</t>
  </si>
  <si>
    <t>AZ1683:AZ1699</t>
  </si>
  <si>
    <t>AZ1711:AZ1717</t>
  </si>
  <si>
    <t>TOTAL</t>
  </si>
  <si>
    <r>
      <rPr>
        <vertAlign val="superscript"/>
        <sz val="11"/>
        <color theme="1"/>
        <rFont val="Calibri"/>
        <family val="2"/>
        <scheme val="minor"/>
      </rPr>
      <t>1</t>
    </r>
    <r>
      <rPr>
        <sz val="11"/>
        <color theme="1"/>
        <rFont val="Calibri"/>
        <family val="2"/>
        <scheme val="minor"/>
      </rPr>
      <t>From Tiger U.S. Census Bureau 2015</t>
    </r>
  </si>
  <si>
    <r>
      <rPr>
        <vertAlign val="superscript"/>
        <sz val="11"/>
        <color theme="1"/>
        <rFont val="Calibri"/>
        <family val="2"/>
        <scheme val="minor"/>
      </rPr>
      <t>2</t>
    </r>
    <r>
      <rPr>
        <sz val="11"/>
        <color theme="1"/>
        <rFont val="Calibri"/>
        <family val="2"/>
        <scheme val="minor"/>
      </rPr>
      <t xml:space="preserve">Zika Risk Code 1 = Temp. below threshold for Pathogen and Vector/Temp. above threshold for Vector but not Pathogen. </t>
    </r>
  </si>
  <si>
    <t>Model says not very suitable for Vector/Temp. above threshold for Vector but not Pathogen. Model says suitable for Vector.</t>
  </si>
  <si>
    <r>
      <rPr>
        <vertAlign val="superscript"/>
        <sz val="11"/>
        <color theme="1"/>
        <rFont val="Calibri"/>
        <family val="2"/>
        <scheme val="minor"/>
      </rPr>
      <t>3</t>
    </r>
    <r>
      <rPr>
        <sz val="11"/>
        <color theme="1"/>
        <rFont val="Calibri"/>
        <family val="2"/>
        <scheme val="minor"/>
      </rPr>
      <t>Zika Risk Code 2 = Temp. above threshold for Pathogen and Vector. Model says not very suitable for Pathogen and Vector.</t>
    </r>
  </si>
  <si>
    <r>
      <rPr>
        <vertAlign val="superscript"/>
        <sz val="11"/>
        <color theme="1"/>
        <rFont val="Calibri"/>
        <family val="2"/>
        <scheme val="minor"/>
      </rPr>
      <t>4</t>
    </r>
    <r>
      <rPr>
        <sz val="11"/>
        <color theme="1"/>
        <rFont val="Calibri"/>
        <family val="2"/>
        <scheme val="minor"/>
      </rPr>
      <t>Zika Risk Code 3 = Temp. above threshold for Pathogen and Vector. Model says suitable for Pathogen or Vector but not both.</t>
    </r>
  </si>
  <si>
    <r>
      <rPr>
        <vertAlign val="superscript"/>
        <sz val="11"/>
        <color theme="1"/>
        <rFont val="Calibri"/>
        <family val="2"/>
        <scheme val="minor"/>
      </rPr>
      <t>5</t>
    </r>
    <r>
      <rPr>
        <sz val="11"/>
        <color theme="1"/>
        <rFont val="Calibri"/>
        <family val="2"/>
        <scheme val="minor"/>
      </rPr>
      <t>Zika Risk Code 4 = Temp. above threshold for Pathogen and Vector. Model says suitable for Pathogen and Vector.</t>
    </r>
  </si>
  <si>
    <r>
      <rPr>
        <vertAlign val="superscript"/>
        <sz val="11"/>
        <color theme="1"/>
        <rFont val="Calibri"/>
        <family val="2"/>
        <scheme val="minor"/>
      </rPr>
      <t>6</t>
    </r>
    <r>
      <rPr>
        <sz val="11"/>
        <color theme="1"/>
        <rFont val="Calibri"/>
        <family val="2"/>
        <scheme val="minor"/>
      </rPr>
      <t>Threshold temperature taken as 13 d C for adult vector activity</t>
    </r>
  </si>
  <si>
    <r>
      <rPr>
        <vertAlign val="superscript"/>
        <sz val="11"/>
        <color theme="1"/>
        <rFont val="Calibri"/>
        <family val="2"/>
        <scheme val="minor"/>
      </rPr>
      <t>7</t>
    </r>
    <r>
      <rPr>
        <sz val="11"/>
        <color theme="1"/>
        <rFont val="Calibri"/>
        <family val="2"/>
        <scheme val="minor"/>
      </rPr>
      <t>Threshold temperature taken as 18 d C for virus replication in vector</t>
    </r>
  </si>
  <si>
    <r>
      <rPr>
        <vertAlign val="superscript"/>
        <sz val="11"/>
        <color theme="1"/>
        <rFont val="Calibri"/>
        <family val="2"/>
        <scheme val="minor"/>
      </rPr>
      <t>8</t>
    </r>
    <r>
      <rPr>
        <sz val="11"/>
        <color theme="1"/>
        <rFont val="Calibri"/>
        <family val="2"/>
        <scheme val="minor"/>
      </rPr>
      <t>LandScan Ispop2011 sum for facility polygons with 5 km buffer</t>
    </r>
  </si>
  <si>
    <t>Some of the data layers used here</t>
  </si>
  <si>
    <t>Was temp. suitable during period for Zika replication in mosquito? (Red Yes, Green No)</t>
  </si>
  <si>
    <t>If suitable temp. what is annual % suitability for Zika? (More red more suitable)</t>
  </si>
  <si>
    <t>Was temp. suitable during period for Aedes aegypti/albopictus? (Red Yes, Green No)</t>
  </si>
  <si>
    <t>If suitable temp.  what is annual % suitability for Aedes aegypti or albopictus? (More red more suitable)</t>
  </si>
  <si>
    <t>Forecast Overall Zika Risk Code - "1" (Blue) = low risk, "4" (Red) = high risk</t>
  </si>
  <si>
    <t>Near Realtime Overall Zika Risk Code - "1" (Blue) = low risk, "4" (Red) = high risk</t>
  </si>
  <si>
    <t>Within temp. range for Zika vectors</t>
  </si>
  <si>
    <t>Outside temp. range for Zika vectors</t>
  </si>
  <si>
    <t>Within temp. range for ZIKV</t>
  </si>
  <si>
    <t>Outside temp.range for ZIKV</t>
  </si>
  <si>
    <t xml:space="preserve">Temp. below or above threshold for Pathogen and Vector. </t>
  </si>
  <si>
    <t>Temp. suitable for Vector but not Pathogen. Model says not very suitable for Vector.</t>
  </si>
  <si>
    <t>Temp. suitable for Vector but not Pathogen. Model says suitable for Vector.</t>
  </si>
  <si>
    <t>Temp. suitable for Pathogen and Vector. Model says not very suitable for Pathogen and Vector.</t>
  </si>
  <si>
    <t>Temp. suitable for Pathogen and Vector. Model says suitable for Pathogen or Vector but not both.</t>
  </si>
  <si>
    <t>Temp. suitable for Pathogen and Vector. Model says suitable for Pathogen and Vector.</t>
  </si>
  <si>
    <t>temp. below or above threshold</t>
  </si>
  <si>
    <t>When temp. suitable, model suggests vectors unlikely or low numbers.</t>
  </si>
  <si>
    <t>When temp. suitable, model suggests Zika unlikely.</t>
  </si>
  <si>
    <t>temp. suitable</t>
  </si>
  <si>
    <t xml:space="preserve">Temp. suitable for vectors - surveillance may be needed. </t>
  </si>
  <si>
    <t>When temp. suitable, model suggests vectors likely - may need control, education, and policies minimizing exposure.</t>
  </si>
  <si>
    <t xml:space="preserve">Temp. suitable for Zika - surveillance may be needed. </t>
  </si>
  <si>
    <t>When temp. suitable, model suggests Zika likely - may need control, education, and policies minimizing exposure.</t>
  </si>
  <si>
    <t xml:space="preserve">Temp. not suitable for Pathogen and Vector. </t>
  </si>
  <si>
    <t>Month by month vector hazard for U.S. Military facilities for Zika virus</t>
  </si>
  <si>
    <t>Vector hazard during September for U.S. Military facilities for Zika virus</t>
  </si>
  <si>
    <t>Summary of Vector hazard during September for U.S. Military facilities by State for Zika virus</t>
  </si>
  <si>
    <t xml:space="preserve">Too cold or becomes too hot for vectors - surveillance may not be necessary. </t>
  </si>
  <si>
    <t xml:space="preserve">Too cold or becomes too hot for Zika - surveillance may not be necessary.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</si>
</sst>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b/>
      <sz val="20"/>
      <color theme="1"/>
      <name val="Calibri"/>
      <family val="2"/>
      <scheme val="minor"/>
    </font>
    <font>
      <sz val="8"/>
      <color theme="1"/>
      <name val="Calibri"/>
      <family val="2"/>
      <scheme val="minor"/>
    </font>
    <font>
      <b/>
      <sz val="24"/>
      <color theme="0"/>
      <name val="Calibri"/>
      <family val="2"/>
      <scheme val="minor"/>
    </font>
    <font>
      <b/>
      <sz val="14"/>
      <color theme="1"/>
      <name val="Calibri"/>
      <family val="2"/>
      <scheme val="minor"/>
    </font>
    <font>
      <vertAlign val="superscript"/>
      <sz val="11"/>
      <color theme="1"/>
      <name val="Calibri"/>
      <family val="2"/>
      <scheme val="minor"/>
    </font>
    <font>
      <b/>
      <sz val="18"/>
      <color theme="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01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right/>
      <top style="thick">
        <color auto="1"/>
      </top>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91">
    <xf numFmtId="0" fontId="0" fillId="0" borderId="0" xfId="0"/>
    <xf numFmtId="0" fontId="0" fillId="34" borderId="0" xfId="0" applyFill="1"/>
    <xf numFmtId="0" fontId="0" fillId="0" borderId="0" xfId="0" applyNumberFormat="1"/>
    <xf numFmtId="0" fontId="0" fillId="0" borderId="0" xfId="0" applyNumberFormat="1" applyAlignment="1">
      <alignment horizontal="center"/>
    </xf>
    <xf numFmtId="0" fontId="20" fillId="0" borderId="0" xfId="0" applyNumberFormat="1" applyFont="1" applyAlignment="1">
      <alignment horizontal="left"/>
    </xf>
    <xf numFmtId="0" fontId="0" fillId="0" borderId="0" xfId="0" applyAlignment="1">
      <alignment horizontal="left"/>
    </xf>
    <xf numFmtId="0" fontId="0" fillId="0" borderId="0" xfId="0" applyNumberFormat="1" applyAlignment="1">
      <alignment horizontal="left"/>
    </xf>
    <xf numFmtId="0" fontId="0" fillId="0" borderId="0" xfId="0" applyAlignment="1"/>
    <xf numFmtId="0" fontId="0" fillId="0" borderId="0" xfId="0" applyNumberFormat="1" applyAlignment="1"/>
    <xf numFmtId="0" fontId="18" fillId="0" borderId="0" xfId="42" applyNumberFormat="1" applyAlignment="1"/>
    <xf numFmtId="0" fontId="0" fillId="0" borderId="0" xfId="0" quotePrefix="1" applyAlignment="1">
      <alignment horizontal="left"/>
    </xf>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applyBorder="1"/>
    <xf numFmtId="0" fontId="0" fillId="0" borderId="19" xfId="0" applyNumberFormat="1" applyBorder="1"/>
    <xf numFmtId="0" fontId="0" fillId="0" borderId="16" xfId="0" applyNumberFormat="1" applyBorder="1" applyAlignment="1">
      <alignment horizontal="center" vertical="top" wrapText="1"/>
    </xf>
    <xf numFmtId="0" fontId="20" fillId="0" borderId="0" xfId="0" applyNumberFormat="1" applyFont="1" applyAlignment="1">
      <alignment horizontal="left" vertical="center"/>
    </xf>
    <xf numFmtId="0" fontId="0" fillId="33" borderId="0" xfId="0" applyFill="1"/>
    <xf numFmtId="0" fontId="0" fillId="33" borderId="0" xfId="0" quotePrefix="1" applyFill="1" applyAlignment="1">
      <alignment horizontal="left"/>
    </xf>
    <xf numFmtId="0" fontId="0" fillId="0" borderId="0" xfId="0" applyFill="1" applyBorder="1" applyAlignment="1">
      <alignment horizontal="left"/>
    </xf>
    <xf numFmtId="0" fontId="0" fillId="0" borderId="0" xfId="0" applyAlignment="1">
      <alignment horizontal="center"/>
    </xf>
    <xf numFmtId="0" fontId="18" fillId="0" borderId="0" xfId="42" applyAlignment="1">
      <alignment horizontal="center"/>
    </xf>
    <xf numFmtId="0" fontId="18" fillId="0" borderId="0" xfId="42" applyAlignment="1">
      <alignment horizontal="center" wrapText="1"/>
    </xf>
    <xf numFmtId="0" fontId="0" fillId="0" borderId="0" xfId="0" applyAlignment="1">
      <alignment vertical="center"/>
    </xf>
    <xf numFmtId="0" fontId="0" fillId="36" borderId="0" xfId="0" quotePrefix="1" applyFill="1" applyAlignment="1">
      <alignment horizontal="left"/>
    </xf>
    <xf numFmtId="0" fontId="0" fillId="37" borderId="0" xfId="0" applyFill="1"/>
    <xf numFmtId="0" fontId="0" fillId="36" borderId="12" xfId="0" applyFill="1" applyBorder="1"/>
    <xf numFmtId="0" fontId="0" fillId="39" borderId="13" xfId="0" applyFill="1" applyBorder="1"/>
    <xf numFmtId="0" fontId="0" fillId="0" borderId="12" xfId="0" quotePrefix="1" applyBorder="1" applyAlignment="1">
      <alignment horizontal="left"/>
    </xf>
    <xf numFmtId="0" fontId="0" fillId="36" borderId="13" xfId="0" quotePrefix="1" applyFill="1" applyBorder="1" applyAlignment="1">
      <alignment horizontal="left"/>
    </xf>
    <xf numFmtId="0" fontId="0" fillId="0" borderId="14" xfId="0" applyBorder="1"/>
    <xf numFmtId="0" fontId="0" fillId="0" borderId="15" xfId="0" applyBorder="1"/>
    <xf numFmtId="0" fontId="0" fillId="33" borderId="16" xfId="0" quotePrefix="1" applyNumberFormat="1" applyFill="1" applyBorder="1" applyAlignment="1">
      <alignment horizontal="left" vertical="top"/>
    </xf>
    <xf numFmtId="0" fontId="0" fillId="0" borderId="16" xfId="0" quotePrefix="1" applyNumberFormat="1" applyBorder="1" applyAlignment="1">
      <alignment horizontal="left" vertical="top"/>
    </xf>
    <xf numFmtId="0" fontId="0" fillId="34" borderId="0" xfId="0" applyFill="1" applyAlignment="1">
      <alignment horizontal="left"/>
    </xf>
    <xf numFmtId="0" fontId="18" fillId="0" borderId="0" xfId="42" quotePrefix="1" applyAlignment="1">
      <alignment horizontal="center"/>
    </xf>
    <xf numFmtId="0" fontId="0" fillId="38" borderId="0" xfId="0" quotePrefix="1" applyFill="1" applyAlignment="1">
      <alignment horizontal="left"/>
    </xf>
    <xf numFmtId="0" fontId="0" fillId="0" borderId="0" xfId="0" applyFill="1" applyBorder="1" applyAlignment="1">
      <alignment horizontal="center"/>
    </xf>
    <xf numFmtId="0" fontId="0" fillId="0" borderId="0" xfId="0" applyNumberFormat="1" applyFill="1" applyBorder="1" applyAlignment="1">
      <alignment horizontal="center"/>
    </xf>
    <xf numFmtId="0" fontId="0" fillId="0" borderId="0" xfId="0" quotePrefix="1" applyBorder="1" applyAlignment="1">
      <alignment horizontal="center"/>
    </xf>
    <xf numFmtId="0" fontId="0" fillId="36" borderId="0" xfId="0" applyFill="1" applyBorder="1" applyAlignment="1">
      <alignment horizontal="left"/>
    </xf>
    <xf numFmtId="0" fontId="0" fillId="36" borderId="0" xfId="0" applyFill="1"/>
    <xf numFmtId="0" fontId="0" fillId="0" borderId="0" xfId="0" applyAlignment="1">
      <alignment wrapText="1"/>
    </xf>
    <xf numFmtId="0" fontId="0" fillId="40" borderId="0" xfId="0" applyFill="1"/>
    <xf numFmtId="0" fontId="0" fillId="0" borderId="0" xfId="0" quotePrefix="1" applyAlignment="1">
      <alignment horizontal="center"/>
    </xf>
    <xf numFmtId="0" fontId="21" fillId="0" borderId="0" xfId="0" applyFont="1" applyFill="1" applyBorder="1" applyAlignment="1">
      <alignment horizontal="center"/>
    </xf>
    <xf numFmtId="0" fontId="0" fillId="33" borderId="16" xfId="0" applyNumberFormat="1" applyFill="1" applyBorder="1" applyAlignment="1">
      <alignment horizontal="center" vertical="top" wrapText="1"/>
    </xf>
    <xf numFmtId="0" fontId="0" fillId="0" borderId="0" xfId="0" applyAlignment="1">
      <alignment horizontal="left" vertical="top"/>
    </xf>
    <xf numFmtId="0" fontId="0" fillId="0" borderId="0" xfId="0" applyNumberFormat="1" applyAlignment="1">
      <alignment horizontal="left" vertical="top"/>
    </xf>
    <xf numFmtId="0" fontId="0" fillId="41" borderId="0" xfId="0" quotePrefix="1" applyFill="1" applyAlignment="1">
      <alignment horizontal="left"/>
    </xf>
    <xf numFmtId="0" fontId="0" fillId="42" borderId="0" xfId="0" applyFill="1"/>
    <xf numFmtId="0" fontId="0" fillId="42" borderId="0" xfId="0" quotePrefix="1" applyFill="1" applyAlignment="1">
      <alignment horizontal="left"/>
    </xf>
    <xf numFmtId="0" fontId="23" fillId="0" borderId="0" xfId="0" applyFont="1"/>
    <xf numFmtId="0" fontId="0" fillId="0" borderId="0" xfId="0" quotePrefix="1"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top"/>
    </xf>
    <xf numFmtId="0" fontId="0" fillId="0" borderId="0" xfId="0" quotePrefix="1" applyNumberFormat="1" applyAlignment="1">
      <alignment horizontal="left"/>
    </xf>
    <xf numFmtId="0" fontId="0" fillId="0" borderId="0" xfId="0" quotePrefix="1" applyNumberFormat="1" applyAlignment="1">
      <alignment horizontal="left" vertical="top"/>
    </xf>
    <xf numFmtId="0" fontId="0" fillId="43" borderId="0" xfId="0" applyFill="1"/>
    <xf numFmtId="0" fontId="0" fillId="43" borderId="0" xfId="0" quotePrefix="1" applyFill="1" applyAlignment="1">
      <alignment horizontal="left"/>
    </xf>
    <xf numFmtId="0" fontId="0" fillId="0" borderId="0" xfId="0" applyAlignment="1">
      <alignment horizontal="center" vertical="top" wrapText="1"/>
    </xf>
    <xf numFmtId="0" fontId="0" fillId="33" borderId="20" xfId="0" quotePrefix="1" applyFill="1" applyBorder="1" applyAlignment="1">
      <alignment horizontal="center" vertical="top" wrapText="1"/>
    </xf>
    <xf numFmtId="0" fontId="0" fillId="33" borderId="21" xfId="0" quotePrefix="1" applyFill="1" applyBorder="1" applyAlignment="1">
      <alignment horizontal="center" vertical="top" wrapText="1"/>
    </xf>
    <xf numFmtId="0" fontId="0" fillId="33" borderId="22" xfId="0" quotePrefix="1" applyFill="1" applyBorder="1" applyAlignment="1">
      <alignment horizontal="center" vertical="top" wrapText="1"/>
    </xf>
    <xf numFmtId="0" fontId="0" fillId="0" borderId="23" xfId="0" quotePrefix="1" applyBorder="1" applyAlignment="1">
      <alignment horizontal="center" vertical="top" wrapText="1"/>
    </xf>
    <xf numFmtId="0" fontId="0" fillId="0" borderId="24" xfId="0" quotePrefix="1" applyBorder="1" applyAlignment="1">
      <alignment horizontal="center" vertical="top" wrapText="1"/>
    </xf>
    <xf numFmtId="0" fontId="0" fillId="0" borderId="12" xfId="0" applyBorder="1"/>
    <xf numFmtId="0" fontId="0" fillId="34" borderId="0" xfId="0" applyFill="1" applyBorder="1" applyAlignment="1">
      <alignment horizontal="center"/>
    </xf>
    <xf numFmtId="0" fontId="0" fillId="0" borderId="0" xfId="0" quotePrefix="1" applyBorder="1" applyAlignment="1">
      <alignment horizontal="center" wrapText="1"/>
    </xf>
    <xf numFmtId="3" fontId="0" fillId="0" borderId="0" xfId="0" applyNumberFormat="1" applyBorder="1"/>
    <xf numFmtId="3" fontId="0" fillId="0" borderId="13" xfId="0" applyNumberFormat="1" applyBorder="1"/>
    <xf numFmtId="0" fontId="0" fillId="0" borderId="0" xfId="0" applyBorder="1" applyAlignment="1">
      <alignment horizontal="center"/>
    </xf>
    <xf numFmtId="0" fontId="0" fillId="34" borderId="0" xfId="0" quotePrefix="1" applyFill="1" applyBorder="1" applyAlignment="1">
      <alignment horizontal="center"/>
    </xf>
    <xf numFmtId="0" fontId="0" fillId="0" borderId="18" xfId="0" applyBorder="1" applyAlignment="1">
      <alignment horizontal="center"/>
    </xf>
    <xf numFmtId="0" fontId="0" fillId="0" borderId="18" xfId="0" applyBorder="1"/>
    <xf numFmtId="3" fontId="0" fillId="0" borderId="18" xfId="0" applyNumberFormat="1" applyBorder="1" applyAlignment="1">
      <alignment horizontal="center"/>
    </xf>
    <xf numFmtId="3" fontId="0" fillId="0" borderId="15" xfId="0" applyNumberFormat="1" applyBorder="1" applyAlignment="1">
      <alignment horizontal="center"/>
    </xf>
    <xf numFmtId="0" fontId="25" fillId="35" borderId="0" xfId="0" quotePrefix="1" applyFont="1" applyFill="1" applyAlignment="1">
      <alignment horizontal="center" vertical="center"/>
    </xf>
    <xf numFmtId="0" fontId="22" fillId="35" borderId="18" xfId="0" quotePrefix="1"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19" fillId="0" borderId="0" xfId="0" applyFont="1" applyAlignment="1">
      <alignment horizontal="center" wrapText="1"/>
    </xf>
    <xf numFmtId="0" fontId="22" fillId="35" borderId="0" xfId="0" quotePrefix="1" applyFont="1" applyFill="1" applyAlignment="1">
      <alignment horizontal="center" vertical="center"/>
    </xf>
    <xf numFmtId="0" fontId="0" fillId="0" borderId="0" xfId="0" quotePrefix="1" applyFill="1" applyBorder="1" applyAlignment="1">
      <alignment horizontal="center"/>
    </xf>
    <xf numFmtId="0" fontId="0" fillId="0" borderId="0" xfId="0" applyFill="1" applyBorder="1" applyAlignment="1">
      <alignment horizontal="center"/>
    </xf>
    <xf numFmtId="0" fontId="0" fillId="0" borderId="0" xfId="0" applyNumberFormat="1" applyFill="1" applyBorder="1" applyAlignment="1">
      <alignment horizontal="center"/>
    </xf>
    <xf numFmtId="0" fontId="21" fillId="0" borderId="0" xfId="0" applyFont="1" applyFill="1" applyBorder="1" applyAlignment="1">
      <alignment horizontal="center"/>
    </xf>
    <xf numFmtId="0" fontId="0" fillId="0" borderId="0" xfId="0" quotePrefix="1" applyBorder="1" applyAlignment="1">
      <alignment horizontal="center"/>
    </xf>
    <xf numFmtId="0" fontId="23" fillId="0" borderId="10" xfId="0" quotePrefix="1" applyFont="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image" Target="../media/image12.jpg"/></Relationships>
</file>

<file path=xl/charts/_rels/chart10.xml.rels><?xml version="1.0" encoding="UTF-8" standalone="yes"?>
<Relationships xmlns="http://schemas.openxmlformats.org/package/2006/relationships"><Relationship Id="rId1" Type="http://schemas.openxmlformats.org/officeDocument/2006/relationships/image" Target="../media/image21.jpg"/></Relationships>
</file>

<file path=xl/charts/_rels/chart11.xml.rels><?xml version="1.0" encoding="UTF-8" standalone="yes"?>
<Relationships xmlns="http://schemas.openxmlformats.org/package/2006/relationships"><Relationship Id="rId1" Type="http://schemas.openxmlformats.org/officeDocument/2006/relationships/image" Target="../media/image22.jpg"/></Relationships>
</file>

<file path=xl/charts/_rels/chart12.xml.rels><?xml version="1.0" encoding="UTF-8" standalone="yes"?>
<Relationships xmlns="http://schemas.openxmlformats.org/package/2006/relationships"><Relationship Id="rId1" Type="http://schemas.openxmlformats.org/officeDocument/2006/relationships/image" Target="../media/image23.jpg"/></Relationships>
</file>

<file path=xl/charts/_rels/chart13.xml.rels><?xml version="1.0" encoding="UTF-8" standalone="yes"?>
<Relationships xmlns="http://schemas.openxmlformats.org/package/2006/relationships"><Relationship Id="rId1" Type="http://schemas.openxmlformats.org/officeDocument/2006/relationships/image" Target="../media/image24.jpg"/></Relationships>
</file>

<file path=xl/charts/_rels/chart14.xml.rels><?xml version="1.0" encoding="UTF-8" standalone="yes"?>
<Relationships xmlns="http://schemas.openxmlformats.org/package/2006/relationships"><Relationship Id="rId1" Type="http://schemas.openxmlformats.org/officeDocument/2006/relationships/image" Target="../media/image25.jpg"/></Relationships>
</file>

<file path=xl/charts/_rels/chart15.xml.rels><?xml version="1.0" encoding="UTF-8" standalone="yes"?>
<Relationships xmlns="http://schemas.openxmlformats.org/package/2006/relationships"><Relationship Id="rId1" Type="http://schemas.openxmlformats.org/officeDocument/2006/relationships/image" Target="../media/image26.jpg"/></Relationships>
</file>

<file path=xl/charts/_rels/chart16.xml.rels><?xml version="1.0" encoding="UTF-8" standalone="yes"?>
<Relationships xmlns="http://schemas.openxmlformats.org/package/2006/relationships"><Relationship Id="rId1" Type="http://schemas.openxmlformats.org/officeDocument/2006/relationships/image" Target="../media/image27.jpg"/></Relationships>
</file>

<file path=xl/charts/_rels/chart17.xml.rels><?xml version="1.0" encoding="UTF-8" standalone="yes"?>
<Relationships xmlns="http://schemas.openxmlformats.org/package/2006/relationships"><Relationship Id="rId1" Type="http://schemas.openxmlformats.org/officeDocument/2006/relationships/image" Target="../media/image28.jpg"/></Relationships>
</file>

<file path=xl/charts/_rels/chart18.xml.rels><?xml version="1.0" encoding="UTF-8" standalone="yes"?>
<Relationships xmlns="http://schemas.openxmlformats.org/package/2006/relationships"><Relationship Id="rId1" Type="http://schemas.openxmlformats.org/officeDocument/2006/relationships/image" Target="../media/image29.jpg"/></Relationships>
</file>

<file path=xl/charts/_rels/chart19.xml.rels><?xml version="1.0" encoding="UTF-8" standalone="yes"?>
<Relationships xmlns="http://schemas.openxmlformats.org/package/2006/relationships"><Relationship Id="rId1" Type="http://schemas.openxmlformats.org/officeDocument/2006/relationships/image" Target="../media/image30.jpg"/></Relationships>
</file>

<file path=xl/charts/_rels/chart2.xml.rels><?xml version="1.0" encoding="UTF-8" standalone="yes"?>
<Relationships xmlns="http://schemas.openxmlformats.org/package/2006/relationships"><Relationship Id="rId1" Type="http://schemas.openxmlformats.org/officeDocument/2006/relationships/image" Target="../media/image13.jpg"/></Relationships>
</file>

<file path=xl/charts/_rels/chart20.xml.rels><?xml version="1.0" encoding="UTF-8" standalone="yes"?>
<Relationships xmlns="http://schemas.openxmlformats.org/package/2006/relationships"><Relationship Id="rId1" Type="http://schemas.openxmlformats.org/officeDocument/2006/relationships/image" Target="../media/image31.jpg"/></Relationships>
</file>

<file path=xl/charts/_rels/chart21.xml.rels><?xml version="1.0" encoding="UTF-8" standalone="yes"?>
<Relationships xmlns="http://schemas.openxmlformats.org/package/2006/relationships"><Relationship Id="rId1" Type="http://schemas.openxmlformats.org/officeDocument/2006/relationships/image" Target="../media/image32.jpg"/></Relationships>
</file>

<file path=xl/charts/_rels/chart22.xml.rels><?xml version="1.0" encoding="UTF-8" standalone="yes"?>
<Relationships xmlns="http://schemas.openxmlformats.org/package/2006/relationships"><Relationship Id="rId1" Type="http://schemas.openxmlformats.org/officeDocument/2006/relationships/image" Target="../media/image33.jpg"/></Relationships>
</file>

<file path=xl/charts/_rels/chart23.xml.rels><?xml version="1.0" encoding="UTF-8" standalone="yes"?>
<Relationships xmlns="http://schemas.openxmlformats.org/package/2006/relationships"><Relationship Id="rId1" Type="http://schemas.openxmlformats.org/officeDocument/2006/relationships/image" Target="../media/image34.jpg"/></Relationships>
</file>

<file path=xl/charts/_rels/chart24.xml.rels><?xml version="1.0" encoding="UTF-8" standalone="yes"?>
<Relationships xmlns="http://schemas.openxmlformats.org/package/2006/relationships"><Relationship Id="rId1" Type="http://schemas.openxmlformats.org/officeDocument/2006/relationships/image" Target="../media/image35.jpg"/></Relationships>
</file>

<file path=xl/charts/_rels/chart25.xml.rels><?xml version="1.0" encoding="UTF-8" standalone="yes"?>
<Relationships xmlns="http://schemas.openxmlformats.org/package/2006/relationships"><Relationship Id="rId1" Type="http://schemas.openxmlformats.org/officeDocument/2006/relationships/image" Target="../media/image36.jpg"/></Relationships>
</file>

<file path=xl/charts/_rels/chart26.xml.rels><?xml version="1.0" encoding="UTF-8" standalone="yes"?>
<Relationships xmlns="http://schemas.openxmlformats.org/package/2006/relationships"><Relationship Id="rId1" Type="http://schemas.openxmlformats.org/officeDocument/2006/relationships/image" Target="../media/image37.jpg"/></Relationships>
</file>

<file path=xl/charts/_rels/chart27.xml.rels><?xml version="1.0" encoding="UTF-8" standalone="yes"?>
<Relationships xmlns="http://schemas.openxmlformats.org/package/2006/relationships"><Relationship Id="rId1" Type="http://schemas.openxmlformats.org/officeDocument/2006/relationships/image" Target="../media/image38.jpg"/></Relationships>
</file>

<file path=xl/charts/_rels/chart28.xml.rels><?xml version="1.0" encoding="UTF-8" standalone="yes"?>
<Relationships xmlns="http://schemas.openxmlformats.org/package/2006/relationships"><Relationship Id="rId1" Type="http://schemas.openxmlformats.org/officeDocument/2006/relationships/image" Target="../media/image39.jpg"/></Relationships>
</file>

<file path=xl/charts/_rels/chart29.xml.rels><?xml version="1.0" encoding="UTF-8" standalone="yes"?>
<Relationships xmlns="http://schemas.openxmlformats.org/package/2006/relationships"><Relationship Id="rId1" Type="http://schemas.openxmlformats.org/officeDocument/2006/relationships/image" Target="../media/image40.jpg"/></Relationships>
</file>

<file path=xl/charts/_rels/chart3.xml.rels><?xml version="1.0" encoding="UTF-8" standalone="yes"?>
<Relationships xmlns="http://schemas.openxmlformats.org/package/2006/relationships"><Relationship Id="rId1" Type="http://schemas.openxmlformats.org/officeDocument/2006/relationships/image" Target="../media/image14.jpg"/></Relationships>
</file>

<file path=xl/charts/_rels/chart30.xml.rels><?xml version="1.0" encoding="UTF-8" standalone="yes"?>
<Relationships xmlns="http://schemas.openxmlformats.org/package/2006/relationships"><Relationship Id="rId1" Type="http://schemas.openxmlformats.org/officeDocument/2006/relationships/image" Target="../media/image41.jpg"/></Relationships>
</file>

<file path=xl/charts/_rels/chart31.xml.rels><?xml version="1.0" encoding="UTF-8" standalone="yes"?>
<Relationships xmlns="http://schemas.openxmlformats.org/package/2006/relationships"><Relationship Id="rId1" Type="http://schemas.openxmlformats.org/officeDocument/2006/relationships/image" Target="../media/image42.jpg"/></Relationships>
</file>

<file path=xl/charts/_rels/chart32.xml.rels><?xml version="1.0" encoding="UTF-8" standalone="yes"?>
<Relationships xmlns="http://schemas.openxmlformats.org/package/2006/relationships"><Relationship Id="rId1" Type="http://schemas.openxmlformats.org/officeDocument/2006/relationships/image" Target="../media/image43.jpg"/></Relationships>
</file>

<file path=xl/charts/_rels/chart33.xml.rels><?xml version="1.0" encoding="UTF-8" standalone="yes"?>
<Relationships xmlns="http://schemas.openxmlformats.org/package/2006/relationships"><Relationship Id="rId1" Type="http://schemas.openxmlformats.org/officeDocument/2006/relationships/image" Target="../media/image44.jpg"/></Relationships>
</file>

<file path=xl/charts/_rels/chart34.xml.rels><?xml version="1.0" encoding="UTF-8" standalone="yes"?>
<Relationships xmlns="http://schemas.openxmlformats.org/package/2006/relationships"><Relationship Id="rId1" Type="http://schemas.openxmlformats.org/officeDocument/2006/relationships/image" Target="../media/image45.jpg"/></Relationships>
</file>

<file path=xl/charts/_rels/chart35.xml.rels><?xml version="1.0" encoding="UTF-8" standalone="yes"?>
<Relationships xmlns="http://schemas.openxmlformats.org/package/2006/relationships"><Relationship Id="rId1" Type="http://schemas.openxmlformats.org/officeDocument/2006/relationships/image" Target="../media/image46.jpg"/></Relationships>
</file>

<file path=xl/charts/_rels/chart36.xml.rels><?xml version="1.0" encoding="UTF-8" standalone="yes"?>
<Relationships xmlns="http://schemas.openxmlformats.org/package/2006/relationships"><Relationship Id="rId1" Type="http://schemas.openxmlformats.org/officeDocument/2006/relationships/image" Target="../media/image47.jpg"/></Relationships>
</file>

<file path=xl/charts/_rels/chart37.xml.rels><?xml version="1.0" encoding="UTF-8" standalone="yes"?>
<Relationships xmlns="http://schemas.openxmlformats.org/package/2006/relationships"><Relationship Id="rId1" Type="http://schemas.openxmlformats.org/officeDocument/2006/relationships/image" Target="../media/image48.jpg"/></Relationships>
</file>

<file path=xl/charts/_rels/chart38.xml.rels><?xml version="1.0" encoding="UTF-8" standalone="yes"?>
<Relationships xmlns="http://schemas.openxmlformats.org/package/2006/relationships"><Relationship Id="rId1" Type="http://schemas.openxmlformats.org/officeDocument/2006/relationships/image" Target="../media/image49.jpg"/></Relationships>
</file>

<file path=xl/charts/_rels/chart39.xml.rels><?xml version="1.0" encoding="UTF-8" standalone="yes"?>
<Relationships xmlns="http://schemas.openxmlformats.org/package/2006/relationships"><Relationship Id="rId1" Type="http://schemas.openxmlformats.org/officeDocument/2006/relationships/image" Target="../media/image50.jpg"/></Relationships>
</file>

<file path=xl/charts/_rels/chart4.xml.rels><?xml version="1.0" encoding="UTF-8" standalone="yes"?>
<Relationships xmlns="http://schemas.openxmlformats.org/package/2006/relationships"><Relationship Id="rId1" Type="http://schemas.openxmlformats.org/officeDocument/2006/relationships/image" Target="../media/image15.jpg"/></Relationships>
</file>

<file path=xl/charts/_rels/chart40.xml.rels><?xml version="1.0" encoding="UTF-8" standalone="yes"?>
<Relationships xmlns="http://schemas.openxmlformats.org/package/2006/relationships"><Relationship Id="rId1" Type="http://schemas.openxmlformats.org/officeDocument/2006/relationships/image" Target="../media/image51.jpg"/></Relationships>
</file>

<file path=xl/charts/_rels/chart41.xml.rels><?xml version="1.0" encoding="UTF-8" standalone="yes"?>
<Relationships xmlns="http://schemas.openxmlformats.org/package/2006/relationships"><Relationship Id="rId1" Type="http://schemas.openxmlformats.org/officeDocument/2006/relationships/image" Target="../media/image52.jpg"/></Relationships>
</file>

<file path=xl/charts/_rels/chart42.xml.rels><?xml version="1.0" encoding="UTF-8" standalone="yes"?>
<Relationships xmlns="http://schemas.openxmlformats.org/package/2006/relationships"><Relationship Id="rId1" Type="http://schemas.openxmlformats.org/officeDocument/2006/relationships/image" Target="../media/image53.jpg"/></Relationships>
</file>

<file path=xl/charts/_rels/chart43.xml.rels><?xml version="1.0" encoding="UTF-8" standalone="yes"?>
<Relationships xmlns="http://schemas.openxmlformats.org/package/2006/relationships"><Relationship Id="rId1" Type="http://schemas.openxmlformats.org/officeDocument/2006/relationships/image" Target="../media/image54.jpg"/></Relationships>
</file>

<file path=xl/charts/_rels/chart44.xml.rels><?xml version="1.0" encoding="UTF-8" standalone="yes"?>
<Relationships xmlns="http://schemas.openxmlformats.org/package/2006/relationships"><Relationship Id="rId1" Type="http://schemas.openxmlformats.org/officeDocument/2006/relationships/image" Target="../media/image55.jpg"/></Relationships>
</file>

<file path=xl/charts/_rels/chart45.xml.rels><?xml version="1.0" encoding="UTF-8" standalone="yes"?>
<Relationships xmlns="http://schemas.openxmlformats.org/package/2006/relationships"><Relationship Id="rId1" Type="http://schemas.openxmlformats.org/officeDocument/2006/relationships/image" Target="../media/image56.jpg"/></Relationships>
</file>

<file path=xl/charts/_rels/chart46.xml.rels><?xml version="1.0" encoding="UTF-8" standalone="yes"?>
<Relationships xmlns="http://schemas.openxmlformats.org/package/2006/relationships"><Relationship Id="rId1" Type="http://schemas.openxmlformats.org/officeDocument/2006/relationships/image" Target="../media/image57.jpg"/></Relationships>
</file>

<file path=xl/charts/_rels/chart47.xml.rels><?xml version="1.0" encoding="UTF-8" standalone="yes"?>
<Relationships xmlns="http://schemas.openxmlformats.org/package/2006/relationships"><Relationship Id="rId1" Type="http://schemas.openxmlformats.org/officeDocument/2006/relationships/image" Target="../media/image58.jpg"/></Relationships>
</file>

<file path=xl/charts/_rels/chart48.xml.rels><?xml version="1.0" encoding="UTF-8" standalone="yes"?>
<Relationships xmlns="http://schemas.openxmlformats.org/package/2006/relationships"><Relationship Id="rId1" Type="http://schemas.openxmlformats.org/officeDocument/2006/relationships/image" Target="../media/image59.jpg"/></Relationships>
</file>

<file path=xl/charts/_rels/chart49.xml.rels><?xml version="1.0" encoding="UTF-8" standalone="yes"?>
<Relationships xmlns="http://schemas.openxmlformats.org/package/2006/relationships"><Relationship Id="rId1" Type="http://schemas.openxmlformats.org/officeDocument/2006/relationships/image" Target="../media/image60.jpg"/></Relationships>
</file>

<file path=xl/charts/_rels/chart5.xml.rels><?xml version="1.0" encoding="UTF-8" standalone="yes"?>
<Relationships xmlns="http://schemas.openxmlformats.org/package/2006/relationships"><Relationship Id="rId1" Type="http://schemas.openxmlformats.org/officeDocument/2006/relationships/image" Target="../media/image16.jpg"/></Relationships>
</file>

<file path=xl/charts/_rels/chart50.xml.rels><?xml version="1.0" encoding="UTF-8" standalone="yes"?>
<Relationships xmlns="http://schemas.openxmlformats.org/package/2006/relationships"><Relationship Id="rId1" Type="http://schemas.openxmlformats.org/officeDocument/2006/relationships/image" Target="../media/image61.jpg"/></Relationships>
</file>

<file path=xl/charts/_rels/chart51.xml.rels><?xml version="1.0" encoding="UTF-8" standalone="yes"?>
<Relationships xmlns="http://schemas.openxmlformats.org/package/2006/relationships"><Relationship Id="rId1" Type="http://schemas.openxmlformats.org/officeDocument/2006/relationships/image" Target="../media/image62.jpg"/></Relationships>
</file>

<file path=xl/charts/_rels/chart52.xml.rels><?xml version="1.0" encoding="UTF-8" standalone="yes"?>
<Relationships xmlns="http://schemas.openxmlformats.org/package/2006/relationships"><Relationship Id="rId1" Type="http://schemas.openxmlformats.org/officeDocument/2006/relationships/image" Target="../media/image63.jpg"/></Relationships>
</file>

<file path=xl/charts/_rels/chart53.xml.rels><?xml version="1.0" encoding="UTF-8" standalone="yes"?>
<Relationships xmlns="http://schemas.openxmlformats.org/package/2006/relationships"><Relationship Id="rId1" Type="http://schemas.openxmlformats.org/officeDocument/2006/relationships/image" Target="../media/image64.jpg"/></Relationships>
</file>

<file path=xl/charts/_rels/chart54.xml.rels><?xml version="1.0" encoding="UTF-8" standalone="yes"?>
<Relationships xmlns="http://schemas.openxmlformats.org/package/2006/relationships"><Relationship Id="rId1" Type="http://schemas.openxmlformats.org/officeDocument/2006/relationships/image" Target="../media/image65.jpg"/></Relationships>
</file>

<file path=xl/charts/_rels/chart6.xml.rels><?xml version="1.0" encoding="UTF-8" standalone="yes"?>
<Relationships xmlns="http://schemas.openxmlformats.org/package/2006/relationships"><Relationship Id="rId1" Type="http://schemas.openxmlformats.org/officeDocument/2006/relationships/image" Target="../media/image17.jpg"/></Relationships>
</file>

<file path=xl/charts/_rels/chart7.xml.rels><?xml version="1.0" encoding="UTF-8" standalone="yes"?>
<Relationships xmlns="http://schemas.openxmlformats.org/package/2006/relationships"><Relationship Id="rId1" Type="http://schemas.openxmlformats.org/officeDocument/2006/relationships/image" Target="../media/image18.jpg"/></Relationships>
</file>

<file path=xl/charts/_rels/chart8.xml.rels><?xml version="1.0" encoding="UTF-8" standalone="yes"?>
<Relationships xmlns="http://schemas.openxmlformats.org/package/2006/relationships"><Relationship Id="rId1" Type="http://schemas.openxmlformats.org/officeDocument/2006/relationships/image" Target="../media/image19.jpg"/></Relationships>
</file>

<file path=xl/charts/_rels/chart9.xml.rels><?xml version="1.0" encoding="UTF-8" standalone="yes"?>
<Relationships xmlns="http://schemas.openxmlformats.org/package/2006/relationships"><Relationship Id="rId1" Type="http://schemas.openxmlformats.org/officeDocument/2006/relationships/image" Target="../media/image20.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Master!$J$51:$J$150</c:f>
              <c:numCache>
                <c:formatCode>General</c:formatCode>
                <c:ptCount val="10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Master!$I$51:$I$150</c:f>
              <c:numCache>
                <c:formatCode>General</c:formatCode>
                <c:ptCount val="10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Master!$H$51:$H$150</c:f>
              <c:numCache>
                <c:formatCode>General</c:formatCode>
                <c:ptCount val="100"/>
                <c:pt idx="0">
                  <c:v>-121.3954916</c:v>
                </c:pt>
                <c:pt idx="1">
                  <c:v>-119.0652326</c:v>
                </c:pt>
                <c:pt idx="2">
                  <c:v>-115.3101796</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-124.3507642</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Master!$G$51:$G$150</c:f>
              <c:numCache>
                <c:formatCode>General</c:formatCode>
                <c:ptCount val="100"/>
                <c:pt idx="0">
                  <c:v>39.121080399999997</c:v>
                </c:pt>
                <c:pt idx="1">
                  <c:v>34.228131699999999</c:v>
                </c:pt>
                <c:pt idx="2">
                  <c:v>33.312210200000003</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40.563815699999999</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Master!$F$51:$F$150</c:f>
              <c:numCache>
                <c:formatCode>General</c:formatCode>
                <c:ptCount val="100"/>
                <c:pt idx="0">
                  <c:v>180</c:v>
                </c:pt>
                <c:pt idx="1">
                  <c:v>180</c:v>
                </c:pt>
                <c:pt idx="2">
                  <c:v>-115.3101796</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-115.150857</c:v>
                </c:pt>
                <c:pt idx="22">
                  <c:v>-115.2284494</c:v>
                </c:pt>
                <c:pt idx="23">
                  <c:v>-115.2836516</c:v>
                </c:pt>
                <c:pt idx="24">
                  <c:v>180</c:v>
                </c:pt>
                <c:pt idx="25">
                  <c:v>180</c:v>
                </c:pt>
                <c:pt idx="26">
                  <c:v>-115.88452580000001</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-115.6681067</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-115.75053149999999</c:v>
                </c:pt>
                <c:pt idx="94">
                  <c:v>180</c:v>
                </c:pt>
                <c:pt idx="95">
                  <c:v>180</c:v>
                </c:pt>
                <c:pt idx="96">
                  <c:v>180</c:v>
                </c:pt>
                <c:pt idx="97">
                  <c:v>180</c:v>
                </c:pt>
                <c:pt idx="98">
                  <c:v>180</c:v>
                </c:pt>
                <c:pt idx="99">
                  <c:v>180</c:v>
                </c:pt>
              </c:numCache>
            </c:numRef>
          </c:xVal>
          <c:yVal>
            <c:numRef>
              <c:f>Master!$E$51:$E$150</c:f>
              <c:numCache>
                <c:formatCode>General</c:formatCode>
                <c:ptCount val="100"/>
                <c:pt idx="0">
                  <c:v>100</c:v>
                </c:pt>
                <c:pt idx="1">
                  <c:v>100</c:v>
                </c:pt>
                <c:pt idx="2">
                  <c:v>33.312210200000003</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32.832709299999998</c:v>
                </c:pt>
                <c:pt idx="22">
                  <c:v>32.943294899999998</c:v>
                </c:pt>
                <c:pt idx="23">
                  <c:v>33.039602899999998</c:v>
                </c:pt>
                <c:pt idx="24">
                  <c:v>100</c:v>
                </c:pt>
                <c:pt idx="25">
                  <c:v>100</c:v>
                </c:pt>
                <c:pt idx="26">
                  <c:v>32.864058200000002</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32.825129099999998</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32.948925299999999</c:v>
                </c:pt>
                <c:pt idx="94">
                  <c:v>100</c:v>
                </c:pt>
                <c:pt idx="95">
                  <c:v>100</c:v>
                </c:pt>
                <c:pt idx="96">
                  <c:v>100</c:v>
                </c:pt>
                <c:pt idx="97">
                  <c:v>100</c:v>
                </c:pt>
                <c:pt idx="98">
                  <c:v>100</c:v>
                </c:pt>
                <c:pt idx="9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Master!$D$51:$D$150</c:f>
              <c:numCache>
                <c:formatCode>General</c:formatCode>
                <c:ptCount val="100"/>
                <c:pt idx="0">
                  <c:v>-121.3954916</c:v>
                </c:pt>
                <c:pt idx="1">
                  <c:v>-119.0652326</c:v>
                </c:pt>
                <c:pt idx="2">
                  <c:v>180</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180</c:v>
                </c:pt>
                <c:pt idx="22">
                  <c:v>180</c:v>
                </c:pt>
                <c:pt idx="23">
                  <c:v>180</c:v>
                </c:pt>
                <c:pt idx="24">
                  <c:v>-119.0650783</c:v>
                </c:pt>
                <c:pt idx="25">
                  <c:v>-121.3964514</c:v>
                </c:pt>
                <c:pt idx="26">
                  <c:v>180</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-119.5485802</c:v>
                </c:pt>
                <c:pt idx="41">
                  <c:v>-117.2011531</c:v>
                </c:pt>
                <c:pt idx="42">
                  <c:v>-121.40292100000001</c:v>
                </c:pt>
                <c:pt idx="43">
                  <c:v>-116.4160983</c:v>
                </c:pt>
                <c:pt idx="44">
                  <c:v>180</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-124.3507642</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180</c:v>
                </c:pt>
                <c:pt idx="94">
                  <c:v>-120.1218653</c:v>
                </c:pt>
                <c:pt idx="95">
                  <c:v>-117.1283208</c:v>
                </c:pt>
                <c:pt idx="96">
                  <c:v>-121.9426234</c:v>
                </c:pt>
                <c:pt idx="97">
                  <c:v>-118.0851859</c:v>
                </c:pt>
                <c:pt idx="98">
                  <c:v>-120.55778340000001</c:v>
                </c:pt>
                <c:pt idx="99">
                  <c:v>-122.4976326</c:v>
                </c:pt>
              </c:numCache>
            </c:numRef>
          </c:xVal>
          <c:yVal>
            <c:numRef>
              <c:f>Master!$C$51:$C$150</c:f>
              <c:numCache>
                <c:formatCode>General</c:formatCode>
                <c:ptCount val="100"/>
                <c:pt idx="0">
                  <c:v>39.121080399999997</c:v>
                </c:pt>
                <c:pt idx="1">
                  <c:v>34.228131699999999</c:v>
                </c:pt>
                <c:pt idx="2">
                  <c:v>100</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100</c:v>
                </c:pt>
                <c:pt idx="22">
                  <c:v>100</c:v>
                </c:pt>
                <c:pt idx="23">
                  <c:v>100</c:v>
                </c:pt>
                <c:pt idx="24">
                  <c:v>34.108324799999998</c:v>
                </c:pt>
                <c:pt idx="25">
                  <c:v>38.8755807</c:v>
                </c:pt>
                <c:pt idx="26">
                  <c:v>100</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38.383684700000003</c:v>
                </c:pt>
                <c:pt idx="41">
                  <c:v>32.738556799999998</c:v>
                </c:pt>
                <c:pt idx="42">
                  <c:v>38.662930699999997</c:v>
                </c:pt>
                <c:pt idx="43">
                  <c:v>32.8778516</c:v>
                </c:pt>
                <c:pt idx="44">
                  <c:v>100</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40.563815699999999</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100</c:v>
                </c:pt>
                <c:pt idx="94">
                  <c:v>40.220415600000003</c:v>
                </c:pt>
                <c:pt idx="95">
                  <c:v>32.597020800000003</c:v>
                </c:pt>
                <c:pt idx="96">
                  <c:v>38.264850799999998</c:v>
                </c:pt>
                <c:pt idx="97">
                  <c:v>34.625490800000001</c:v>
                </c:pt>
                <c:pt idx="98">
                  <c:v>34.713189100000001</c:v>
                </c:pt>
                <c:pt idx="99">
                  <c:v>38.782706900000001</c:v>
                </c:pt>
              </c:numCache>
            </c:numRef>
          </c:yVal>
          <c:smooth val="0"/>
        </c:ser>
        <c:dLbls>
          <c:showLegendKey val="0"/>
          <c:showVal val="0"/>
          <c:showCatName val="0"/>
          <c:showSerName val="0"/>
          <c:showPercent val="0"/>
          <c:showBubbleSize val="0"/>
        </c:dLbls>
        <c:axId val="157764224"/>
        <c:axId val="204444800"/>
      </c:scatterChart>
      <c:valAx>
        <c:axId val="157764224"/>
        <c:scaling>
          <c:orientation val="minMax"/>
          <c:max val="-113.8"/>
          <c:min val="-125"/>
        </c:scaling>
        <c:delete val="1"/>
        <c:axPos val="b"/>
        <c:numFmt formatCode="General" sourceLinked="1"/>
        <c:majorTickMark val="out"/>
        <c:minorTickMark val="none"/>
        <c:tickLblPos val="nextTo"/>
        <c:crossAx val="204444800"/>
        <c:crossesAt val="32"/>
        <c:crossBetween val="midCat"/>
      </c:valAx>
      <c:valAx>
        <c:axId val="204444800"/>
        <c:scaling>
          <c:orientation val="minMax"/>
          <c:max val="42.2"/>
          <c:min val="32"/>
        </c:scaling>
        <c:delete val="1"/>
        <c:axPos val="l"/>
        <c:numFmt formatCode="General" sourceLinked="1"/>
        <c:majorTickMark val="out"/>
        <c:minorTickMark val="none"/>
        <c:tickLblPos val="nextTo"/>
        <c:crossAx val="15776422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Colorado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Master!$J$151:$J$159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Master!$I$151:$I$159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Master!$H$151:$H$159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Master!$G$151:$G$159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Master!$F$151:$F$159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Master!$E$151:$E$159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Master!$D$151:$D$159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Master!$C$151:$C$159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dLbls>
          <c:showLegendKey val="0"/>
          <c:showVal val="0"/>
          <c:showCatName val="0"/>
          <c:showSerName val="0"/>
          <c:showPercent val="0"/>
          <c:showBubbleSize val="0"/>
        </c:dLbls>
        <c:axId val="206085504"/>
        <c:axId val="206091776"/>
      </c:scatterChart>
      <c:valAx>
        <c:axId val="206085504"/>
        <c:scaling>
          <c:orientation val="minMax"/>
          <c:max val="-101.8"/>
          <c:min val="-109.2"/>
        </c:scaling>
        <c:delete val="1"/>
        <c:axPos val="b"/>
        <c:numFmt formatCode="General" sourceLinked="1"/>
        <c:majorTickMark val="out"/>
        <c:minorTickMark val="none"/>
        <c:tickLblPos val="nextTo"/>
        <c:crossAx val="206091776"/>
        <c:crossesAt val="36.799999999999997"/>
        <c:crossBetween val="midCat"/>
      </c:valAx>
      <c:valAx>
        <c:axId val="206091776"/>
        <c:scaling>
          <c:orientation val="minMax"/>
          <c:max val="41.2"/>
          <c:min val="36.799999999999997"/>
        </c:scaling>
        <c:delete val="1"/>
        <c:axPos val="l"/>
        <c:numFmt formatCode="General" sourceLinked="1"/>
        <c:majorTickMark val="out"/>
        <c:minorTickMark val="none"/>
        <c:tickLblPos val="nextTo"/>
        <c:crossAx val="206085504"/>
        <c:crossesAt val="-109.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Idaho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Master!$J$282:$J$286</c:f>
              <c:numCache>
                <c:formatCode>General</c:formatCode>
                <c:ptCount val="5"/>
                <c:pt idx="0">
                  <c:v>180</c:v>
                </c:pt>
                <c:pt idx="1">
                  <c:v>180</c:v>
                </c:pt>
                <c:pt idx="2">
                  <c:v>180</c:v>
                </c:pt>
                <c:pt idx="3">
                  <c:v>180</c:v>
                </c:pt>
                <c:pt idx="4">
                  <c:v>180</c:v>
                </c:pt>
              </c:numCache>
            </c:numRef>
          </c:xVal>
          <c:yVal>
            <c:numRef>
              <c:f>Master!$I$282:$I$286</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Master!$H$282:$H$286</c:f>
              <c:numCache>
                <c:formatCode>General</c:formatCode>
                <c:ptCount val="5"/>
                <c:pt idx="0">
                  <c:v>-116.5615792</c:v>
                </c:pt>
                <c:pt idx="1">
                  <c:v>-116.22151150000001</c:v>
                </c:pt>
                <c:pt idx="2">
                  <c:v>-115.3289642</c:v>
                </c:pt>
                <c:pt idx="3">
                  <c:v>-115.8659031</c:v>
                </c:pt>
                <c:pt idx="4">
                  <c:v>-115.5637227</c:v>
                </c:pt>
              </c:numCache>
            </c:numRef>
          </c:xVal>
          <c:yVal>
            <c:numRef>
              <c:f>Master!$G$282:$G$286</c:f>
              <c:numCache>
                <c:formatCode>General</c:formatCode>
                <c:ptCount val="5"/>
                <c:pt idx="0">
                  <c:v>47.977324099999997</c:v>
                </c:pt>
                <c:pt idx="1">
                  <c:v>43.557164499999999</c:v>
                </c:pt>
                <c:pt idx="2">
                  <c:v>42.306254099999997</c:v>
                </c:pt>
                <c:pt idx="3">
                  <c:v>43.048942799999999</c:v>
                </c:pt>
                <c:pt idx="4">
                  <c:v>42.740400700000002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Master!$F$282:$F$286</c:f>
              <c:numCache>
                <c:formatCode>General</c:formatCode>
                <c:ptCount val="5"/>
                <c:pt idx="0">
                  <c:v>180</c:v>
                </c:pt>
                <c:pt idx="1">
                  <c:v>180</c:v>
                </c:pt>
                <c:pt idx="2">
                  <c:v>180</c:v>
                </c:pt>
                <c:pt idx="3">
                  <c:v>180</c:v>
                </c:pt>
                <c:pt idx="4">
                  <c:v>180</c:v>
                </c:pt>
              </c:numCache>
            </c:numRef>
          </c:xVal>
          <c:yVal>
            <c:numRef>
              <c:f>Master!$E$282:$E$286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Master!$D$282:$D$286</c:f>
              <c:numCache>
                <c:formatCode>General</c:formatCode>
                <c:ptCount val="5"/>
                <c:pt idx="0">
                  <c:v>-116.5615792</c:v>
                </c:pt>
                <c:pt idx="1">
                  <c:v>-116.22151150000001</c:v>
                </c:pt>
                <c:pt idx="2">
                  <c:v>-115.3289642</c:v>
                </c:pt>
                <c:pt idx="3">
                  <c:v>-115.8659031</c:v>
                </c:pt>
                <c:pt idx="4">
                  <c:v>-115.5637227</c:v>
                </c:pt>
              </c:numCache>
            </c:numRef>
          </c:xVal>
          <c:yVal>
            <c:numRef>
              <c:f>Master!$C$282:$C$286</c:f>
              <c:numCache>
                <c:formatCode>General</c:formatCode>
                <c:ptCount val="5"/>
                <c:pt idx="0">
                  <c:v>47.977324099999997</c:v>
                </c:pt>
                <c:pt idx="1">
                  <c:v>43.557164499999999</c:v>
                </c:pt>
                <c:pt idx="2">
                  <c:v>42.306254099999997</c:v>
                </c:pt>
                <c:pt idx="3">
                  <c:v>43.048942799999999</c:v>
                </c:pt>
                <c:pt idx="4">
                  <c:v>42.740400700000002</c:v>
                </c:pt>
              </c:numCache>
            </c:numRef>
          </c:yVal>
          <c:smooth val="0"/>
        </c:ser>
        <c:dLbls>
          <c:showLegendKey val="0"/>
          <c:showVal val="0"/>
          <c:showCatName val="0"/>
          <c:showSerName val="0"/>
          <c:showPercent val="0"/>
          <c:showBubbleSize val="0"/>
        </c:dLbls>
        <c:axId val="206114176"/>
        <c:axId val="206149120"/>
      </c:scatterChart>
      <c:valAx>
        <c:axId val="206114176"/>
        <c:scaling>
          <c:orientation val="minMax"/>
          <c:max val="-110.8"/>
          <c:min val="-117.6"/>
        </c:scaling>
        <c:delete val="1"/>
        <c:axPos val="b"/>
        <c:numFmt formatCode="General" sourceLinked="1"/>
        <c:majorTickMark val="out"/>
        <c:minorTickMark val="none"/>
        <c:tickLblPos val="nextTo"/>
        <c:crossAx val="206149120"/>
        <c:crossesAt val="41.8"/>
        <c:crossBetween val="midCat"/>
      </c:valAx>
      <c:valAx>
        <c:axId val="206149120"/>
        <c:scaling>
          <c:orientation val="minMax"/>
          <c:max val="49.2"/>
          <c:min val="41.8"/>
        </c:scaling>
        <c:delete val="1"/>
        <c:axPos val="l"/>
        <c:numFmt formatCode="General" sourceLinked="1"/>
        <c:majorTickMark val="out"/>
        <c:minorTickMark val="none"/>
        <c:tickLblPos val="nextTo"/>
        <c:crossAx val="206114176"/>
        <c:crossesAt val="-117.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Massachusetts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Master!$J$321:$J$325</c:f>
              <c:numCache>
                <c:formatCode>General</c:formatCode>
                <c:ptCount val="5"/>
                <c:pt idx="0">
                  <c:v>180</c:v>
                </c:pt>
                <c:pt idx="1">
                  <c:v>180</c:v>
                </c:pt>
                <c:pt idx="2">
                  <c:v>180</c:v>
                </c:pt>
                <c:pt idx="3">
                  <c:v>180</c:v>
                </c:pt>
                <c:pt idx="4">
                  <c:v>180</c:v>
                </c:pt>
              </c:numCache>
            </c:numRef>
          </c:xVal>
          <c:yVal>
            <c:numRef>
              <c:f>Master!$I$321:$I$325</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Master!$H$321:$H$325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Master!$G$321:$G$325</c:f>
              <c:numCache>
                <c:formatCode>General</c:formatCode>
                <c:ptCount val="5"/>
                <c:pt idx="0">
                  <c:v>42.368182900000001</c:v>
                </c:pt>
                <c:pt idx="1">
                  <c:v>42.459750200000002</c:v>
                </c:pt>
                <c:pt idx="2">
                  <c:v>41.701205100000003</c:v>
                </c:pt>
                <c:pt idx="3">
                  <c:v>42.289973799999999</c:v>
                </c:pt>
                <c:pt idx="4">
                  <c:v>42.1991041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Master!$F$321:$F$325</c:f>
              <c:numCache>
                <c:formatCode>General</c:formatCode>
                <c:ptCount val="5"/>
                <c:pt idx="0">
                  <c:v>180</c:v>
                </c:pt>
                <c:pt idx="1">
                  <c:v>180</c:v>
                </c:pt>
                <c:pt idx="2">
                  <c:v>180</c:v>
                </c:pt>
                <c:pt idx="3">
                  <c:v>180</c:v>
                </c:pt>
                <c:pt idx="4">
                  <c:v>180</c:v>
                </c:pt>
              </c:numCache>
            </c:numRef>
          </c:xVal>
          <c:yVal>
            <c:numRef>
              <c:f>Master!$E$321:$E$325</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Master!$D$321:$D$325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Master!$C$321:$C$325</c:f>
              <c:numCache>
                <c:formatCode>General</c:formatCode>
                <c:ptCount val="5"/>
                <c:pt idx="0">
                  <c:v>42.368182900000001</c:v>
                </c:pt>
                <c:pt idx="1">
                  <c:v>42.459750200000002</c:v>
                </c:pt>
                <c:pt idx="2">
                  <c:v>41.701205100000003</c:v>
                </c:pt>
                <c:pt idx="3">
                  <c:v>42.289973799999999</c:v>
                </c:pt>
                <c:pt idx="4">
                  <c:v>42.1991041</c:v>
                </c:pt>
              </c:numCache>
            </c:numRef>
          </c:yVal>
          <c:smooth val="0"/>
        </c:ser>
        <c:dLbls>
          <c:showLegendKey val="0"/>
          <c:showVal val="0"/>
          <c:showCatName val="0"/>
          <c:showSerName val="0"/>
          <c:showPercent val="0"/>
          <c:showBubbleSize val="0"/>
        </c:dLbls>
        <c:axId val="206167040"/>
        <c:axId val="206173312"/>
      </c:scatterChart>
      <c:valAx>
        <c:axId val="206167040"/>
        <c:scaling>
          <c:orientation val="minMax"/>
          <c:max val="-69.8"/>
          <c:min val="-73.599999999999994"/>
        </c:scaling>
        <c:delete val="1"/>
        <c:axPos val="b"/>
        <c:numFmt formatCode="General" sourceLinked="1"/>
        <c:majorTickMark val="out"/>
        <c:minorTickMark val="none"/>
        <c:tickLblPos val="nextTo"/>
        <c:crossAx val="206173312"/>
        <c:crossesAt val="41.1"/>
        <c:crossBetween val="midCat"/>
      </c:valAx>
      <c:valAx>
        <c:axId val="206173312"/>
        <c:scaling>
          <c:orientation val="minMax"/>
          <c:max val="43"/>
          <c:min val="41.1"/>
        </c:scaling>
        <c:delete val="1"/>
        <c:axPos val="l"/>
        <c:numFmt formatCode="General" sourceLinked="1"/>
        <c:majorTickMark val="out"/>
        <c:minorTickMark val="none"/>
        <c:tickLblPos val="nextTo"/>
        <c:crossAx val="206167040"/>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Master!$J$405:$J$408</c:f>
              <c:numCache>
                <c:formatCode>General</c:formatCode>
                <c:ptCount val="4"/>
                <c:pt idx="0">
                  <c:v>180</c:v>
                </c:pt>
                <c:pt idx="1">
                  <c:v>180</c:v>
                </c:pt>
                <c:pt idx="2">
                  <c:v>180</c:v>
                </c:pt>
                <c:pt idx="3">
                  <c:v>180</c:v>
                </c:pt>
              </c:numCache>
            </c:numRef>
          </c:xVal>
          <c:yVal>
            <c:numRef>
              <c:f>Master!$I$405:$I$408</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Master!$H$405:$H$408</c:f>
              <c:numCache>
                <c:formatCode>General</c:formatCode>
                <c:ptCount val="4"/>
                <c:pt idx="0">
                  <c:v>-104.3670048</c:v>
                </c:pt>
                <c:pt idx="1">
                  <c:v>-111.3513281</c:v>
                </c:pt>
                <c:pt idx="2">
                  <c:v>-111.18239490000001</c:v>
                </c:pt>
                <c:pt idx="3">
                  <c:v>-112.1450945</c:v>
                </c:pt>
              </c:numCache>
            </c:numRef>
          </c:xVal>
          <c:yVal>
            <c:numRef>
              <c:f>Master!$G$405:$G$408</c:f>
              <c:numCache>
                <c:formatCode>General</c:formatCode>
                <c:ptCount val="4"/>
                <c:pt idx="0">
                  <c:v>45.666667599999997</c:v>
                </c:pt>
                <c:pt idx="1">
                  <c:v>47.486481499999996</c:v>
                </c:pt>
                <c:pt idx="2">
                  <c:v>47.505876100000002</c:v>
                </c:pt>
                <c:pt idx="3">
                  <c:v>46.6258889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Master!$F$405:$F$408</c:f>
              <c:numCache>
                <c:formatCode>General</c:formatCode>
                <c:ptCount val="4"/>
                <c:pt idx="0">
                  <c:v>180</c:v>
                </c:pt>
                <c:pt idx="1">
                  <c:v>180</c:v>
                </c:pt>
                <c:pt idx="2">
                  <c:v>180</c:v>
                </c:pt>
                <c:pt idx="3">
                  <c:v>180</c:v>
                </c:pt>
              </c:numCache>
            </c:numRef>
          </c:xVal>
          <c:yVal>
            <c:numRef>
              <c:f>Master!$E$405:$E$408</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Master!$D$405:$D$408</c:f>
              <c:numCache>
                <c:formatCode>General</c:formatCode>
                <c:ptCount val="4"/>
                <c:pt idx="0">
                  <c:v>-104.3670048</c:v>
                </c:pt>
                <c:pt idx="1">
                  <c:v>-111.3513281</c:v>
                </c:pt>
                <c:pt idx="2">
                  <c:v>-111.18239490000001</c:v>
                </c:pt>
                <c:pt idx="3">
                  <c:v>-112.1450945</c:v>
                </c:pt>
              </c:numCache>
            </c:numRef>
          </c:xVal>
          <c:yVal>
            <c:numRef>
              <c:f>Master!$C$405:$C$408</c:f>
              <c:numCache>
                <c:formatCode>General</c:formatCode>
                <c:ptCount val="4"/>
                <c:pt idx="0">
                  <c:v>45.666667599999997</c:v>
                </c:pt>
                <c:pt idx="1">
                  <c:v>47.486481499999996</c:v>
                </c:pt>
                <c:pt idx="2">
                  <c:v>47.505876100000002</c:v>
                </c:pt>
                <c:pt idx="3">
                  <c:v>46.6258889</c:v>
                </c:pt>
              </c:numCache>
            </c:numRef>
          </c:yVal>
          <c:smooth val="0"/>
        </c:ser>
        <c:dLbls>
          <c:showLegendKey val="0"/>
          <c:showVal val="0"/>
          <c:showCatName val="0"/>
          <c:showSerName val="0"/>
          <c:showPercent val="0"/>
          <c:showBubbleSize val="0"/>
        </c:dLbls>
        <c:axId val="208620544"/>
        <c:axId val="208622720"/>
      </c:scatterChart>
      <c:valAx>
        <c:axId val="208620544"/>
        <c:scaling>
          <c:orientation val="minMax"/>
          <c:max val="-103.6"/>
          <c:min val="-116.4"/>
        </c:scaling>
        <c:delete val="1"/>
        <c:axPos val="b"/>
        <c:numFmt formatCode="General" sourceLinked="1"/>
        <c:majorTickMark val="out"/>
        <c:minorTickMark val="none"/>
        <c:tickLblPos val="nextTo"/>
        <c:crossAx val="208622720"/>
        <c:crossesAt val="44.2"/>
        <c:crossBetween val="midCat"/>
      </c:valAx>
      <c:valAx>
        <c:axId val="208622720"/>
        <c:scaling>
          <c:orientation val="minMax"/>
          <c:max val="49.2"/>
          <c:min val="44.2"/>
        </c:scaling>
        <c:delete val="1"/>
        <c:axPos val="l"/>
        <c:numFmt formatCode="General" sourceLinked="1"/>
        <c:majorTickMark val="out"/>
        <c:minorTickMark val="none"/>
        <c:tickLblPos val="nextTo"/>
        <c:crossAx val="208620544"/>
        <c:crossesAt val="-116.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Master!$J$432:$J$436</c:f>
              <c:numCache>
                <c:formatCode>General</c:formatCode>
                <c:ptCount val="5"/>
                <c:pt idx="0">
                  <c:v>180</c:v>
                </c:pt>
                <c:pt idx="1">
                  <c:v>180</c:v>
                </c:pt>
                <c:pt idx="2">
                  <c:v>180</c:v>
                </c:pt>
                <c:pt idx="3">
                  <c:v>180</c:v>
                </c:pt>
                <c:pt idx="4">
                  <c:v>180</c:v>
                </c:pt>
              </c:numCache>
            </c:numRef>
          </c:xVal>
          <c:yVal>
            <c:numRef>
              <c:f>Master!$I$432:$I$436</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Master!$H$432:$H$436</c:f>
              <c:numCache>
                <c:formatCode>General</c:formatCode>
                <c:ptCount val="5"/>
                <c:pt idx="0">
                  <c:v>-97.903274600000003</c:v>
                </c:pt>
                <c:pt idx="1">
                  <c:v>-98.652467400000006</c:v>
                </c:pt>
                <c:pt idx="2">
                  <c:v>-97.086047699999995</c:v>
                </c:pt>
                <c:pt idx="3">
                  <c:v>-97.391270899999995</c:v>
                </c:pt>
                <c:pt idx="4">
                  <c:v>-101.3380074</c:v>
                </c:pt>
              </c:numCache>
            </c:numRef>
          </c:xVal>
          <c:yVal>
            <c:numRef>
              <c:f>Master!$G$432:$G$436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Master!$F$432:$F$436</c:f>
              <c:numCache>
                <c:formatCode>General</c:formatCode>
                <c:ptCount val="5"/>
                <c:pt idx="0">
                  <c:v>180</c:v>
                </c:pt>
                <c:pt idx="1">
                  <c:v>180</c:v>
                </c:pt>
                <c:pt idx="2">
                  <c:v>180</c:v>
                </c:pt>
                <c:pt idx="3">
                  <c:v>180</c:v>
                </c:pt>
                <c:pt idx="4">
                  <c:v>180</c:v>
                </c:pt>
              </c:numCache>
            </c:numRef>
          </c:xVal>
          <c:yVal>
            <c:numRef>
              <c:f>Master!$E$432:$E$436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Master!$D$432:$D$436</c:f>
              <c:numCache>
                <c:formatCode>General</c:formatCode>
                <c:ptCount val="5"/>
                <c:pt idx="0">
                  <c:v>-97.903274600000003</c:v>
                </c:pt>
                <c:pt idx="1">
                  <c:v>-98.652467400000006</c:v>
                </c:pt>
                <c:pt idx="2">
                  <c:v>-97.086047699999995</c:v>
                </c:pt>
                <c:pt idx="3">
                  <c:v>-97.391270899999995</c:v>
                </c:pt>
                <c:pt idx="4">
                  <c:v>-101.3380074</c:v>
                </c:pt>
              </c:numCache>
            </c:numRef>
          </c:xVal>
          <c:yVal>
            <c:numRef>
              <c:f>Master!$C$432:$C$436</c:f>
              <c:numCache>
                <c:formatCode>General</c:formatCode>
                <c:ptCount val="5"/>
                <c:pt idx="0">
                  <c:v>48.724540099999999</c:v>
                </c:pt>
                <c:pt idx="1">
                  <c:v>47.703987099999999</c:v>
                </c:pt>
                <c:pt idx="2">
                  <c:v>47.948632500000002</c:v>
                </c:pt>
                <c:pt idx="3">
                  <c:v>47.955494700000003</c:v>
                </c:pt>
                <c:pt idx="4">
                  <c:v>48.420900400000001</c:v>
                </c:pt>
              </c:numCache>
            </c:numRef>
          </c:yVal>
          <c:smooth val="0"/>
        </c:ser>
        <c:dLbls>
          <c:showLegendKey val="0"/>
          <c:showVal val="0"/>
          <c:showCatName val="0"/>
          <c:showSerName val="0"/>
          <c:showPercent val="0"/>
          <c:showBubbleSize val="0"/>
        </c:dLbls>
        <c:axId val="208634624"/>
        <c:axId val="208636544"/>
      </c:scatterChart>
      <c:valAx>
        <c:axId val="208634624"/>
        <c:scaling>
          <c:orientation val="minMax"/>
          <c:max val="-96.2"/>
          <c:min val="-104.4"/>
        </c:scaling>
        <c:delete val="1"/>
        <c:axPos val="b"/>
        <c:numFmt formatCode="General" sourceLinked="1"/>
        <c:majorTickMark val="out"/>
        <c:minorTickMark val="none"/>
        <c:tickLblPos val="nextTo"/>
        <c:crossAx val="208636544"/>
        <c:crossesAt val="45.6"/>
        <c:crossBetween val="midCat"/>
      </c:valAx>
      <c:valAx>
        <c:axId val="208636544"/>
        <c:scaling>
          <c:orientation val="minMax"/>
          <c:max val="49.2"/>
          <c:min val="45.6"/>
        </c:scaling>
        <c:delete val="1"/>
        <c:axPos val="l"/>
        <c:numFmt formatCode="General" sourceLinked="1"/>
        <c:majorTickMark val="out"/>
        <c:minorTickMark val="none"/>
        <c:tickLblPos val="nextTo"/>
        <c:crossAx val="208634624"/>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Hampshire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Master!$J$442:$J$444</c:f>
              <c:numCache>
                <c:formatCode>General</c:formatCode>
                <c:ptCount val="3"/>
                <c:pt idx="0">
                  <c:v>180</c:v>
                </c:pt>
                <c:pt idx="1">
                  <c:v>180</c:v>
                </c:pt>
                <c:pt idx="2">
                  <c:v>180</c:v>
                </c:pt>
              </c:numCache>
            </c:numRef>
          </c:xVal>
          <c:yVal>
            <c:numRef>
              <c:f>Master!$I$442:$I$444</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Master!$H$442:$H$444</c:f>
              <c:numCache>
                <c:formatCode>General</c:formatCode>
                <c:ptCount val="3"/>
                <c:pt idx="0">
                  <c:v>-71.641257100000004</c:v>
                </c:pt>
                <c:pt idx="1">
                  <c:v>-70.818642199999999</c:v>
                </c:pt>
                <c:pt idx="2">
                  <c:v>-70.878365200000005</c:v>
                </c:pt>
              </c:numCache>
            </c:numRef>
          </c:xVal>
          <c:yVal>
            <c:numRef>
              <c:f>Master!$G$442:$G$444</c:f>
              <c:numCache>
                <c:formatCode>General</c:formatCode>
                <c:ptCount val="3"/>
                <c:pt idx="0">
                  <c:v>42.937111399999999</c:v>
                </c:pt>
                <c:pt idx="1">
                  <c:v>43.089019800000003</c:v>
                </c:pt>
                <c:pt idx="2">
                  <c:v>43.247633100000002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Master!$F$442:$F$444</c:f>
              <c:numCache>
                <c:formatCode>General</c:formatCode>
                <c:ptCount val="3"/>
                <c:pt idx="0">
                  <c:v>180</c:v>
                </c:pt>
                <c:pt idx="1">
                  <c:v>180</c:v>
                </c:pt>
                <c:pt idx="2">
                  <c:v>180</c:v>
                </c:pt>
              </c:numCache>
            </c:numRef>
          </c:xVal>
          <c:yVal>
            <c:numRef>
              <c:f>Master!$E$442:$E$444</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Master!$D$442:$D$444</c:f>
              <c:numCache>
                <c:formatCode>General</c:formatCode>
                <c:ptCount val="3"/>
                <c:pt idx="0">
                  <c:v>-71.641257100000004</c:v>
                </c:pt>
                <c:pt idx="1">
                  <c:v>-70.818642199999999</c:v>
                </c:pt>
                <c:pt idx="2">
                  <c:v>-70.878365200000005</c:v>
                </c:pt>
              </c:numCache>
            </c:numRef>
          </c:xVal>
          <c:yVal>
            <c:numRef>
              <c:f>Master!$C$442:$C$444</c:f>
              <c:numCache>
                <c:formatCode>General</c:formatCode>
                <c:ptCount val="3"/>
                <c:pt idx="0">
                  <c:v>42.937111399999999</c:v>
                </c:pt>
                <c:pt idx="1">
                  <c:v>43.089019800000003</c:v>
                </c:pt>
                <c:pt idx="2">
                  <c:v>43.247633100000002</c:v>
                </c:pt>
              </c:numCache>
            </c:numRef>
          </c:yVal>
          <c:smooth val="0"/>
        </c:ser>
        <c:dLbls>
          <c:showLegendKey val="0"/>
          <c:showVal val="0"/>
          <c:showCatName val="0"/>
          <c:showSerName val="0"/>
          <c:showPercent val="0"/>
          <c:showBubbleSize val="0"/>
        </c:dLbls>
        <c:axId val="208671872"/>
        <c:axId val="208673792"/>
      </c:scatterChart>
      <c:valAx>
        <c:axId val="208671872"/>
        <c:scaling>
          <c:orientation val="minMax"/>
          <c:max val="-70.5"/>
          <c:min val="-72.599999999999994"/>
        </c:scaling>
        <c:delete val="1"/>
        <c:axPos val="b"/>
        <c:numFmt formatCode="General" sourceLinked="1"/>
        <c:majorTickMark val="out"/>
        <c:minorTickMark val="none"/>
        <c:tickLblPos val="nextTo"/>
        <c:crossAx val="208673792"/>
        <c:crossesAt val="42.6"/>
        <c:crossBetween val="midCat"/>
      </c:valAx>
      <c:valAx>
        <c:axId val="208673792"/>
        <c:scaling>
          <c:orientation val="minMax"/>
          <c:max val="45.4"/>
          <c:min val="42.6"/>
        </c:scaling>
        <c:delete val="1"/>
        <c:axPos val="l"/>
        <c:numFmt formatCode="General" sourceLinked="1"/>
        <c:majorTickMark val="out"/>
        <c:minorTickMark val="none"/>
        <c:tickLblPos val="nextTo"/>
        <c:crossAx val="208671872"/>
        <c:crossesAt val="-72.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Mexico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Master!$J$460:$J$466</c:f>
              <c:numCache>
                <c:formatCode>General</c:formatCode>
                <c:ptCount val="7"/>
                <c:pt idx="0">
                  <c:v>180</c:v>
                </c:pt>
                <c:pt idx="1">
                  <c:v>180</c:v>
                </c:pt>
                <c:pt idx="2">
                  <c:v>180</c:v>
                </c:pt>
                <c:pt idx="3">
                  <c:v>180</c:v>
                </c:pt>
                <c:pt idx="4">
                  <c:v>180</c:v>
                </c:pt>
                <c:pt idx="5">
                  <c:v>180</c:v>
                </c:pt>
                <c:pt idx="6">
                  <c:v>180</c:v>
                </c:pt>
              </c:numCache>
            </c:numRef>
          </c:xVal>
          <c:yVal>
            <c:numRef>
              <c:f>Master!$I$460:$I$466</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Master!$H$460:$H$466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Master!$G$460:$G$466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Master!$F$460:$F$466</c:f>
              <c:numCache>
                <c:formatCode>General</c:formatCode>
                <c:ptCount val="7"/>
                <c:pt idx="0">
                  <c:v>180</c:v>
                </c:pt>
                <c:pt idx="1">
                  <c:v>180</c:v>
                </c:pt>
                <c:pt idx="2">
                  <c:v>180</c:v>
                </c:pt>
                <c:pt idx="3">
                  <c:v>180</c:v>
                </c:pt>
                <c:pt idx="4">
                  <c:v>180</c:v>
                </c:pt>
                <c:pt idx="5">
                  <c:v>180</c:v>
                </c:pt>
                <c:pt idx="6">
                  <c:v>180</c:v>
                </c:pt>
              </c:numCache>
            </c:numRef>
          </c:xVal>
          <c:yVal>
            <c:numRef>
              <c:f>Master!$E$460:$E$466</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Master!$D$460:$D$466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Master!$C$460:$C$466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dLbls>
          <c:showLegendKey val="0"/>
          <c:showVal val="0"/>
          <c:showCatName val="0"/>
          <c:showSerName val="0"/>
          <c:showPercent val="0"/>
          <c:showBubbleSize val="0"/>
        </c:dLbls>
        <c:axId val="208733312"/>
        <c:axId val="208735232"/>
      </c:scatterChart>
      <c:valAx>
        <c:axId val="208733312"/>
        <c:scaling>
          <c:orientation val="minMax"/>
          <c:max val="-102.6"/>
          <c:min val="-109.4"/>
        </c:scaling>
        <c:delete val="1"/>
        <c:axPos val="b"/>
        <c:numFmt formatCode="General" sourceLinked="1"/>
        <c:majorTickMark val="out"/>
        <c:minorTickMark val="none"/>
        <c:tickLblPos val="nextTo"/>
        <c:crossAx val="208735232"/>
        <c:crossesAt val="31"/>
        <c:crossBetween val="midCat"/>
      </c:valAx>
      <c:valAx>
        <c:axId val="208735232"/>
        <c:scaling>
          <c:orientation val="minMax"/>
          <c:max val="37.4"/>
          <c:min val="31"/>
        </c:scaling>
        <c:delete val="1"/>
        <c:axPos val="l"/>
        <c:numFmt formatCode="General" sourceLinked="1"/>
        <c:majorTickMark val="out"/>
        <c:minorTickMark val="none"/>
        <c:tickLblPos val="nextTo"/>
        <c:crossAx val="208733312"/>
        <c:crossesAt val="-10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Oregon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Master!$J$520:$J$528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Master!$I$520:$I$528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Master!$H$520:$H$528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Master!$G$520:$G$528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Master!$F$520:$F$528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Master!$E$520:$E$528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Master!$D$520:$D$528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Master!$C$520:$C$528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dLbls>
          <c:showLegendKey val="0"/>
          <c:showVal val="0"/>
          <c:showCatName val="0"/>
          <c:showSerName val="0"/>
          <c:showPercent val="0"/>
          <c:showBubbleSize val="0"/>
        </c:dLbls>
        <c:axId val="208782464"/>
        <c:axId val="208784384"/>
      </c:scatterChart>
      <c:valAx>
        <c:axId val="208782464"/>
        <c:scaling>
          <c:orientation val="minMax"/>
          <c:max val="-116.2"/>
          <c:min val="-125"/>
        </c:scaling>
        <c:delete val="1"/>
        <c:axPos val="b"/>
        <c:numFmt formatCode="General" sourceLinked="1"/>
        <c:majorTickMark val="out"/>
        <c:minorTickMark val="none"/>
        <c:tickLblPos val="nextTo"/>
        <c:crossAx val="208784384"/>
        <c:crossesAt val="41.6"/>
        <c:crossBetween val="midCat"/>
      </c:valAx>
      <c:valAx>
        <c:axId val="208784384"/>
        <c:scaling>
          <c:orientation val="minMax"/>
          <c:max val="46.4"/>
          <c:min val="41.6"/>
        </c:scaling>
        <c:delete val="1"/>
        <c:axPos val="l"/>
        <c:numFmt formatCode="General" sourceLinked="1"/>
        <c:majorTickMark val="out"/>
        <c:minorTickMark val="none"/>
        <c:tickLblPos val="nextTo"/>
        <c:crossAx val="20878246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Master!$J$561:$J$568</c:f>
              <c:numCache>
                <c:formatCode>General</c:formatCode>
                <c:ptCount val="8"/>
                <c:pt idx="0">
                  <c:v>180</c:v>
                </c:pt>
                <c:pt idx="1">
                  <c:v>180</c:v>
                </c:pt>
                <c:pt idx="2">
                  <c:v>180</c:v>
                </c:pt>
                <c:pt idx="3">
                  <c:v>180</c:v>
                </c:pt>
                <c:pt idx="4">
                  <c:v>180</c:v>
                </c:pt>
                <c:pt idx="5">
                  <c:v>180</c:v>
                </c:pt>
                <c:pt idx="6">
                  <c:v>180</c:v>
                </c:pt>
                <c:pt idx="7">
                  <c:v>180</c:v>
                </c:pt>
              </c:numCache>
            </c:numRef>
          </c:xVal>
          <c:yVal>
            <c:numRef>
              <c:f>Master!$I$561:$I$568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Master!$H$561:$H$568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Master!$G$561:$G$568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Master!$F$561:$F$568</c:f>
              <c:numCache>
                <c:formatCode>General</c:formatCode>
                <c:ptCount val="8"/>
                <c:pt idx="0">
                  <c:v>180</c:v>
                </c:pt>
                <c:pt idx="1">
                  <c:v>180</c:v>
                </c:pt>
                <c:pt idx="2">
                  <c:v>180</c:v>
                </c:pt>
                <c:pt idx="3">
                  <c:v>180</c:v>
                </c:pt>
                <c:pt idx="4">
                  <c:v>180</c:v>
                </c:pt>
                <c:pt idx="5">
                  <c:v>180</c:v>
                </c:pt>
                <c:pt idx="6">
                  <c:v>180</c:v>
                </c:pt>
                <c:pt idx="7">
                  <c:v>180</c:v>
                </c:pt>
              </c:numCache>
            </c:numRef>
          </c:xVal>
          <c:yVal>
            <c:numRef>
              <c:f>Master!$E$561:$E$568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Master!$D$561:$D$568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Master!$C$561:$C$568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dLbls>
          <c:showLegendKey val="0"/>
          <c:showVal val="0"/>
          <c:showCatName val="0"/>
          <c:showSerName val="0"/>
          <c:showPercent val="0"/>
          <c:showBubbleSize val="0"/>
        </c:dLbls>
        <c:axId val="208876288"/>
        <c:axId val="208878208"/>
      </c:scatterChart>
      <c:valAx>
        <c:axId val="208876288"/>
        <c:scaling>
          <c:orientation val="minMax"/>
          <c:max val="-96.2"/>
          <c:min val="-104.4"/>
        </c:scaling>
        <c:delete val="1"/>
        <c:axPos val="b"/>
        <c:numFmt formatCode="General" sourceLinked="1"/>
        <c:majorTickMark val="out"/>
        <c:minorTickMark val="none"/>
        <c:tickLblPos val="nextTo"/>
        <c:crossAx val="208878208"/>
        <c:crossesAt val="42.2"/>
        <c:crossBetween val="midCat"/>
      </c:valAx>
      <c:valAx>
        <c:axId val="208878208"/>
        <c:scaling>
          <c:orientation val="minMax"/>
          <c:max val="46.2"/>
          <c:min val="42.2"/>
        </c:scaling>
        <c:delete val="1"/>
        <c:axPos val="l"/>
        <c:numFmt formatCode="General" sourceLinked="1"/>
        <c:majorTickMark val="out"/>
        <c:minorTickMark val="none"/>
        <c:tickLblPos val="nextTo"/>
        <c:crossAx val="208876288"/>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Master!$J$574:$J$614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Master!$I$574:$I$614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Master!$H$574:$H$614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Master!$G$574:$G$614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Master!$F$574:$F$614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Master!$E$574:$E$614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Master!$D$574:$D$614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Master!$C$574:$C$614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dLbls>
          <c:showLegendKey val="0"/>
          <c:showVal val="0"/>
          <c:showCatName val="0"/>
          <c:showSerName val="0"/>
          <c:showPercent val="0"/>
          <c:showBubbleSize val="0"/>
        </c:dLbls>
        <c:axId val="209366016"/>
        <c:axId val="209459072"/>
      </c:scatterChart>
      <c:valAx>
        <c:axId val="209366016"/>
        <c:scaling>
          <c:orientation val="minMax"/>
          <c:max val="-93.2"/>
          <c:min val="-107"/>
        </c:scaling>
        <c:delete val="1"/>
        <c:axPos val="b"/>
        <c:numFmt formatCode="General" sourceLinked="1"/>
        <c:majorTickMark val="out"/>
        <c:minorTickMark val="none"/>
        <c:tickLblPos val="nextTo"/>
        <c:crossAx val="209459072"/>
        <c:crossesAt val="25.6"/>
        <c:crossBetween val="midCat"/>
      </c:valAx>
      <c:valAx>
        <c:axId val="209459072"/>
        <c:scaling>
          <c:orientation val="minMax"/>
          <c:max val="36.799999999999997"/>
          <c:min val="25.6"/>
        </c:scaling>
        <c:delete val="1"/>
        <c:axPos val="l"/>
        <c:numFmt formatCode="General" sourceLinked="1"/>
        <c:majorTickMark val="out"/>
        <c:minorTickMark val="none"/>
        <c:tickLblPos val="nextTo"/>
        <c:crossAx val="209366016"/>
        <c:crossesAt val="-10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District of Columbia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Master!$J$170:$J$177</c:f>
              <c:numCache>
                <c:formatCode>General</c:formatCode>
                <c:ptCount val="8"/>
                <c:pt idx="0">
                  <c:v>180</c:v>
                </c:pt>
                <c:pt idx="1">
                  <c:v>180</c:v>
                </c:pt>
                <c:pt idx="2">
                  <c:v>180</c:v>
                </c:pt>
                <c:pt idx="3">
                  <c:v>180</c:v>
                </c:pt>
                <c:pt idx="4">
                  <c:v>180</c:v>
                </c:pt>
                <c:pt idx="5">
                  <c:v>180</c:v>
                </c:pt>
                <c:pt idx="6">
                  <c:v>180</c:v>
                </c:pt>
                <c:pt idx="7">
                  <c:v>180</c:v>
                </c:pt>
              </c:numCache>
            </c:numRef>
          </c:xVal>
          <c:yVal>
            <c:numRef>
              <c:f>Master!$I$170:$I$177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Master!$H$170:$H$177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Master!$G$170:$G$177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Master!$F$170:$F$177</c:f>
              <c:numCache>
                <c:formatCode>General</c:formatCode>
                <c:ptCount val="8"/>
                <c:pt idx="0">
                  <c:v>180</c:v>
                </c:pt>
                <c:pt idx="1">
                  <c:v>180</c:v>
                </c:pt>
                <c:pt idx="2">
                  <c:v>180</c:v>
                </c:pt>
                <c:pt idx="3">
                  <c:v>180</c:v>
                </c:pt>
                <c:pt idx="4">
                  <c:v>180</c:v>
                </c:pt>
                <c:pt idx="5">
                  <c:v>180</c:v>
                </c:pt>
                <c:pt idx="6">
                  <c:v>180</c:v>
                </c:pt>
                <c:pt idx="7">
                  <c:v>180</c:v>
                </c:pt>
              </c:numCache>
            </c:numRef>
          </c:xVal>
          <c:yVal>
            <c:numRef>
              <c:f>Master!$E$170:$E$177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Master!$D$170:$D$177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Master!$C$170:$C$177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dLbls>
          <c:showLegendKey val="0"/>
          <c:showVal val="0"/>
          <c:showCatName val="0"/>
          <c:showSerName val="0"/>
          <c:showPercent val="0"/>
          <c:showBubbleSize val="0"/>
        </c:dLbls>
        <c:axId val="205239424"/>
        <c:axId val="204543488"/>
      </c:scatterChart>
      <c:valAx>
        <c:axId val="205239424"/>
        <c:scaling>
          <c:orientation val="minMax"/>
          <c:max val="-76.900000000000006"/>
          <c:min val="-77.149999999999991"/>
        </c:scaling>
        <c:delete val="1"/>
        <c:axPos val="b"/>
        <c:numFmt formatCode="General" sourceLinked="1"/>
        <c:majorTickMark val="out"/>
        <c:minorTickMark val="none"/>
        <c:tickLblPos val="nextTo"/>
        <c:crossAx val="204543488"/>
        <c:crossesAt val="38.799999999999997"/>
        <c:crossBetween val="midCat"/>
      </c:valAx>
      <c:valAx>
        <c:axId val="204543488"/>
        <c:scaling>
          <c:orientation val="minMax"/>
          <c:max val="39"/>
          <c:min val="38.799999999999997"/>
        </c:scaling>
        <c:delete val="1"/>
        <c:axPos val="l"/>
        <c:numFmt formatCode="General" sourceLinked="1"/>
        <c:majorTickMark val="out"/>
        <c:minorTickMark val="none"/>
        <c:tickLblPos val="nextTo"/>
        <c:crossAx val="205239424"/>
        <c:crossesAt val="-77.14999999999999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Utah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Master!$J$615:$J$625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Master!$I$615:$I$625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Master!$H$615:$H$625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Master!$G$615:$G$625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Master!$F$615:$F$625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Master!$E$615:$E$625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Master!$D$615:$D$625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Master!$C$615:$C$625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dLbls>
          <c:showLegendKey val="0"/>
          <c:showVal val="0"/>
          <c:showCatName val="0"/>
          <c:showSerName val="0"/>
          <c:showPercent val="0"/>
          <c:showBubbleSize val="0"/>
        </c:dLbls>
        <c:axId val="209514496"/>
        <c:axId val="209516416"/>
      </c:scatterChart>
      <c:valAx>
        <c:axId val="209514496"/>
        <c:scaling>
          <c:orientation val="minMax"/>
          <c:max val="-108.8"/>
          <c:min val="-114.2"/>
        </c:scaling>
        <c:delete val="1"/>
        <c:axPos val="b"/>
        <c:numFmt formatCode="General" sourceLinked="1"/>
        <c:majorTickMark val="out"/>
        <c:minorTickMark val="none"/>
        <c:tickLblPos val="nextTo"/>
        <c:crossAx val="209516416"/>
        <c:crossesAt val="36.799999999999997"/>
        <c:crossBetween val="midCat"/>
      </c:valAx>
      <c:valAx>
        <c:axId val="209516416"/>
        <c:scaling>
          <c:orientation val="minMax"/>
          <c:max val="42.2"/>
          <c:min val="36.799999999999997"/>
        </c:scaling>
        <c:delete val="1"/>
        <c:axPos val="l"/>
        <c:numFmt formatCode="General" sourceLinked="1"/>
        <c:majorTickMark val="out"/>
        <c:minorTickMark val="none"/>
        <c:tickLblPos val="nextTo"/>
        <c:crossAx val="209514496"/>
        <c:crossesAt val="-11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Puerto Rico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Master!$J$729:$J$735</c:f>
              <c:numCache>
                <c:formatCode>General</c:formatCode>
                <c:ptCount val="7"/>
                <c:pt idx="0">
                  <c:v>180</c:v>
                </c:pt>
                <c:pt idx="1">
                  <c:v>180</c:v>
                </c:pt>
                <c:pt idx="2">
                  <c:v>180</c:v>
                </c:pt>
                <c:pt idx="3">
                  <c:v>180</c:v>
                </c:pt>
                <c:pt idx="4">
                  <c:v>180</c:v>
                </c:pt>
                <c:pt idx="5">
                  <c:v>180</c:v>
                </c:pt>
                <c:pt idx="6">
                  <c:v>180</c:v>
                </c:pt>
              </c:numCache>
            </c:numRef>
          </c:xVal>
          <c:yVal>
            <c:numRef>
              <c:f>Master!$I$729:$I$735</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Master!$H$729:$H$735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Master!$G$729:$G$735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Master!$F$729:$F$735</c:f>
              <c:numCache>
                <c:formatCode>General</c:formatCode>
                <c:ptCount val="7"/>
                <c:pt idx="0">
                  <c:v>180</c:v>
                </c:pt>
                <c:pt idx="1">
                  <c:v>180</c:v>
                </c:pt>
                <c:pt idx="2">
                  <c:v>180</c:v>
                </c:pt>
                <c:pt idx="3">
                  <c:v>180</c:v>
                </c:pt>
                <c:pt idx="4">
                  <c:v>180</c:v>
                </c:pt>
                <c:pt idx="5">
                  <c:v>180</c:v>
                </c:pt>
                <c:pt idx="6">
                  <c:v>180</c:v>
                </c:pt>
              </c:numCache>
            </c:numRef>
          </c:xVal>
          <c:yVal>
            <c:numRef>
              <c:f>Master!$E$729:$E$735</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Master!$D$729:$D$735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Master!$C$729:$C$735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dLbls>
          <c:showLegendKey val="0"/>
          <c:showVal val="0"/>
          <c:showCatName val="0"/>
          <c:showSerName val="0"/>
          <c:showPercent val="0"/>
          <c:showBubbleSize val="0"/>
        </c:dLbls>
        <c:axId val="209568128"/>
        <c:axId val="209570048"/>
      </c:scatterChart>
      <c:valAx>
        <c:axId val="209568128"/>
        <c:scaling>
          <c:orientation val="minMax"/>
          <c:max val="-65.400000000000006"/>
          <c:min val="-67.599999999999994"/>
        </c:scaling>
        <c:delete val="1"/>
        <c:axPos val="b"/>
        <c:numFmt formatCode="General" sourceLinked="1"/>
        <c:majorTickMark val="out"/>
        <c:minorTickMark val="none"/>
        <c:tickLblPos val="nextTo"/>
        <c:crossAx val="209570048"/>
        <c:crossesAt val="17.399999999999999"/>
        <c:crossBetween val="midCat"/>
      </c:valAx>
      <c:valAx>
        <c:axId val="209570048"/>
        <c:scaling>
          <c:orientation val="minMax"/>
          <c:max val="18.8"/>
          <c:min val="17.399999999999999"/>
        </c:scaling>
        <c:delete val="1"/>
        <c:axPos val="l"/>
        <c:numFmt formatCode="General" sourceLinked="1"/>
        <c:majorTickMark val="out"/>
        <c:minorTickMark val="none"/>
        <c:tickLblPos val="nextTo"/>
        <c:crossAx val="209568128"/>
        <c:crossesAt val="-67.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Master!$J$409:$J$431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Master!$I$409:$I$431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Master!$H$409:$H$431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Master!$G$409:$G$431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Master!$F$409:$F$431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Master!$E$409:$E$431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Master!$D$409:$D$431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Master!$C$409:$C$431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dLbls>
          <c:showLegendKey val="0"/>
          <c:showVal val="0"/>
          <c:showCatName val="0"/>
          <c:showSerName val="0"/>
          <c:showPercent val="0"/>
          <c:showBubbleSize val="0"/>
        </c:dLbls>
        <c:axId val="209614336"/>
        <c:axId val="209616256"/>
      </c:scatterChart>
      <c:valAx>
        <c:axId val="209614336"/>
        <c:scaling>
          <c:orientation val="minMax"/>
          <c:max val="-75.2"/>
          <c:min val="-84.4"/>
        </c:scaling>
        <c:delete val="1"/>
        <c:axPos val="b"/>
        <c:numFmt formatCode="General" sourceLinked="1"/>
        <c:majorTickMark val="out"/>
        <c:minorTickMark val="none"/>
        <c:tickLblPos val="nextTo"/>
        <c:crossAx val="209616256"/>
        <c:crossesAt val="33.6"/>
        <c:crossBetween val="midCat"/>
      </c:valAx>
      <c:valAx>
        <c:axId val="209616256"/>
        <c:scaling>
          <c:orientation val="minMax"/>
          <c:max val="36.799999999999997"/>
          <c:min val="33.6"/>
        </c:scaling>
        <c:delete val="1"/>
        <c:axPos val="l"/>
        <c:numFmt formatCode="General" sourceLinked="1"/>
        <c:majorTickMark val="out"/>
        <c:minorTickMark val="none"/>
        <c:tickLblPos val="nextTo"/>
        <c:crossAx val="209614336"/>
        <c:crossesAt val="-8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Nevada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Master!$J$467:$J$479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Master!$I$467:$I$479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Master!$H$467:$H$479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Master!$G$467:$G$479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Master!$F$467:$F$479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Master!$E$467:$E$479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Master!$D$467:$D$479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Master!$C$467:$C$479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dLbls>
          <c:showLegendKey val="0"/>
          <c:showVal val="0"/>
          <c:showCatName val="0"/>
          <c:showSerName val="0"/>
          <c:showPercent val="0"/>
          <c:showBubbleSize val="0"/>
        </c:dLbls>
        <c:axId val="209717504"/>
        <c:axId val="209723776"/>
      </c:scatterChart>
      <c:valAx>
        <c:axId val="209717504"/>
        <c:scaling>
          <c:orientation val="minMax"/>
          <c:max val="-113.8"/>
          <c:min val="-125"/>
        </c:scaling>
        <c:delete val="1"/>
        <c:axPos val="b"/>
        <c:numFmt formatCode="General" sourceLinked="1"/>
        <c:majorTickMark val="out"/>
        <c:minorTickMark val="none"/>
        <c:tickLblPos val="nextTo"/>
        <c:crossAx val="209723776"/>
        <c:crossesAt val="32"/>
        <c:crossBetween val="midCat"/>
      </c:valAx>
      <c:valAx>
        <c:axId val="209723776"/>
        <c:scaling>
          <c:orientation val="minMax"/>
          <c:max val="42.2"/>
          <c:min val="32"/>
        </c:scaling>
        <c:delete val="1"/>
        <c:axPos val="l"/>
        <c:numFmt formatCode="General" sourceLinked="1"/>
        <c:majorTickMark val="out"/>
        <c:minorTickMark val="none"/>
        <c:tickLblPos val="nextTo"/>
        <c:crossAx val="20971750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Master!$J$545:$J$560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Master!$I$545:$I$560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Master!$H$545:$H$560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Master!$G$545:$G$560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Master!$F$545:$F$560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Master!$E$545:$E$560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Master!$D$545:$D$560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Master!$C$545:$C$560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dLbls>
          <c:showLegendKey val="0"/>
          <c:showVal val="0"/>
          <c:showCatName val="0"/>
          <c:showSerName val="0"/>
          <c:showPercent val="0"/>
          <c:showBubbleSize val="0"/>
        </c:dLbls>
        <c:axId val="209770752"/>
        <c:axId val="209772928"/>
      </c:scatterChart>
      <c:valAx>
        <c:axId val="209770752"/>
        <c:scaling>
          <c:orientation val="minMax"/>
          <c:max val="-78.400000000000006"/>
          <c:min val="-83.8"/>
        </c:scaling>
        <c:delete val="1"/>
        <c:axPos val="b"/>
        <c:numFmt formatCode="General" sourceLinked="1"/>
        <c:majorTickMark val="out"/>
        <c:minorTickMark val="none"/>
        <c:tickLblPos val="nextTo"/>
        <c:crossAx val="209772928"/>
        <c:crossesAt val="31.8"/>
        <c:crossBetween val="midCat"/>
      </c:valAx>
      <c:valAx>
        <c:axId val="209772928"/>
        <c:scaling>
          <c:orientation val="minMax"/>
          <c:max val="35.4"/>
          <c:min val="31.8"/>
        </c:scaling>
        <c:delete val="1"/>
        <c:axPos val="l"/>
        <c:numFmt formatCode="General" sourceLinked="1"/>
        <c:majorTickMark val="out"/>
        <c:minorTickMark val="none"/>
        <c:tickLblPos val="nextTo"/>
        <c:crossAx val="209770752"/>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Connecticut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Master!$J$160:$J$169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Master!$I$160:$I$169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Master!$H$160:$H$169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Master!$G$160:$G$169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Master!$F$160:$F$169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Master!$E$160:$E$169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Master!$D$160:$D$169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Master!$C$160:$C$169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dLbls>
          <c:showLegendKey val="0"/>
          <c:showVal val="0"/>
          <c:showCatName val="0"/>
          <c:showSerName val="0"/>
          <c:showPercent val="0"/>
          <c:showBubbleSize val="0"/>
        </c:dLbls>
        <c:axId val="209799040"/>
        <c:axId val="209813504"/>
      </c:scatterChart>
      <c:valAx>
        <c:axId val="209799040"/>
        <c:scaling>
          <c:orientation val="minMax"/>
          <c:max val="-71.7"/>
          <c:min val="-73.8"/>
        </c:scaling>
        <c:delete val="1"/>
        <c:axPos val="b"/>
        <c:numFmt formatCode="General" sourceLinked="1"/>
        <c:majorTickMark val="out"/>
        <c:minorTickMark val="none"/>
        <c:tickLblPos val="nextTo"/>
        <c:crossAx val="209813504"/>
        <c:crossesAt val="40.9"/>
        <c:crossBetween val="midCat"/>
      </c:valAx>
      <c:valAx>
        <c:axId val="209813504"/>
        <c:scaling>
          <c:orientation val="minMax"/>
          <c:max val="42.2"/>
          <c:min val="40.9"/>
        </c:scaling>
        <c:delete val="1"/>
        <c:axPos val="l"/>
        <c:numFmt formatCode="General" sourceLinked="1"/>
        <c:majorTickMark val="out"/>
        <c:minorTickMark val="none"/>
        <c:tickLblPos val="nextTo"/>
        <c:crossAx val="209799040"/>
        <c:crossesAt val="-7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Delaware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Master!$J$178:$J$179</c:f>
              <c:numCache>
                <c:formatCode>General</c:formatCode>
                <c:ptCount val="2"/>
                <c:pt idx="0">
                  <c:v>180</c:v>
                </c:pt>
                <c:pt idx="1">
                  <c:v>180</c:v>
                </c:pt>
              </c:numCache>
            </c:numRef>
          </c:xVal>
          <c:yVal>
            <c:numRef>
              <c:f>Master!$I$178:$I$179</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Master!$H$178:$H$179</c:f>
              <c:numCache>
                <c:formatCode>General</c:formatCode>
                <c:ptCount val="2"/>
                <c:pt idx="0">
                  <c:v>-75.068177599999999</c:v>
                </c:pt>
                <c:pt idx="1">
                  <c:v>-75.467947800000005</c:v>
                </c:pt>
              </c:numCache>
            </c:numRef>
          </c:xVal>
          <c:yVal>
            <c:numRef>
              <c:f>Master!$G$178:$G$179</c:f>
              <c:numCache>
                <c:formatCode>General</c:formatCode>
                <c:ptCount val="2"/>
                <c:pt idx="0">
                  <c:v>38.610184199999999</c:v>
                </c:pt>
                <c:pt idx="1">
                  <c:v>39.125100600000003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Master!$F$178:$F$179</c:f>
              <c:numCache>
                <c:formatCode>General</c:formatCode>
                <c:ptCount val="2"/>
                <c:pt idx="0">
                  <c:v>180</c:v>
                </c:pt>
                <c:pt idx="1">
                  <c:v>180</c:v>
                </c:pt>
              </c:numCache>
            </c:numRef>
          </c:xVal>
          <c:yVal>
            <c:numRef>
              <c:f>Master!$E$178:$E$179</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Master!$D$178:$D$179</c:f>
              <c:numCache>
                <c:formatCode>General</c:formatCode>
                <c:ptCount val="2"/>
                <c:pt idx="0">
                  <c:v>-75.068177599999999</c:v>
                </c:pt>
                <c:pt idx="1">
                  <c:v>-75.467947800000005</c:v>
                </c:pt>
              </c:numCache>
            </c:numRef>
          </c:xVal>
          <c:yVal>
            <c:numRef>
              <c:f>Master!$C$178:$C$179</c:f>
              <c:numCache>
                <c:formatCode>General</c:formatCode>
                <c:ptCount val="2"/>
                <c:pt idx="0">
                  <c:v>38.610184199999999</c:v>
                </c:pt>
                <c:pt idx="1">
                  <c:v>39.125100600000003</c:v>
                </c:pt>
              </c:numCache>
            </c:numRef>
          </c:yVal>
          <c:smooth val="0"/>
        </c:ser>
        <c:dLbls>
          <c:showLegendKey val="0"/>
          <c:showVal val="0"/>
          <c:showCatName val="0"/>
          <c:showSerName val="0"/>
          <c:showPercent val="0"/>
          <c:showBubbleSize val="0"/>
        </c:dLbls>
        <c:axId val="209835904"/>
        <c:axId val="209838080"/>
      </c:scatterChart>
      <c:valAx>
        <c:axId val="209835904"/>
        <c:scaling>
          <c:orientation val="minMax"/>
          <c:max val="-75"/>
          <c:min val="-75.900000000000006"/>
        </c:scaling>
        <c:delete val="1"/>
        <c:axPos val="b"/>
        <c:numFmt formatCode="General" sourceLinked="1"/>
        <c:majorTickMark val="out"/>
        <c:minorTickMark val="none"/>
        <c:tickLblPos val="nextTo"/>
        <c:crossAx val="209838080"/>
        <c:crossesAt val="38.4"/>
        <c:crossBetween val="midCat"/>
      </c:valAx>
      <c:valAx>
        <c:axId val="209838080"/>
        <c:scaling>
          <c:orientation val="minMax"/>
          <c:max val="39.9"/>
          <c:min val="38.4"/>
        </c:scaling>
        <c:delete val="1"/>
        <c:axPos val="l"/>
        <c:numFmt formatCode="General" sourceLinked="1"/>
        <c:majorTickMark val="out"/>
        <c:minorTickMark val="none"/>
        <c:tickLblPos val="nextTo"/>
        <c:crossAx val="209835904"/>
        <c:crossesAt val="-75.9000000000000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Florida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Master!$J$180:$J$227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Master!$I$180:$I$227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Master!$H$180:$H$227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Master!$G$180:$G$227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Master!$F$180:$F$227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Master!$E$180:$E$227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Master!$D$180:$D$227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Master!$C$180:$C$227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dLbls>
          <c:showLegendKey val="0"/>
          <c:showVal val="0"/>
          <c:showCatName val="0"/>
          <c:showSerName val="0"/>
          <c:showPercent val="0"/>
          <c:showBubbleSize val="0"/>
        </c:dLbls>
        <c:axId val="212050304"/>
        <c:axId val="212052992"/>
      </c:scatterChart>
      <c:valAx>
        <c:axId val="212050304"/>
        <c:scaling>
          <c:orientation val="minMax"/>
          <c:max val="-79.400000000000006"/>
          <c:min val="-88"/>
        </c:scaling>
        <c:delete val="1"/>
        <c:axPos val="b"/>
        <c:numFmt formatCode="General" sourceLinked="1"/>
        <c:majorTickMark val="out"/>
        <c:minorTickMark val="none"/>
        <c:tickLblPos val="nextTo"/>
        <c:crossAx val="212052992"/>
        <c:crossesAt val="24"/>
        <c:crossBetween val="midCat"/>
      </c:valAx>
      <c:valAx>
        <c:axId val="212052992"/>
        <c:scaling>
          <c:orientation val="minMax"/>
          <c:max val="31.2"/>
          <c:min val="24"/>
        </c:scaling>
        <c:delete val="1"/>
        <c:axPos val="l"/>
        <c:numFmt formatCode="General" sourceLinked="1"/>
        <c:majorTickMark val="out"/>
        <c:minorTickMark val="none"/>
        <c:tickLblPos val="nextTo"/>
        <c:crossAx val="212050304"/>
        <c:crossesAt val="-8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Illinois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Master!$J$287:$J$294</c:f>
              <c:numCache>
                <c:formatCode>General</c:formatCode>
                <c:ptCount val="8"/>
                <c:pt idx="0">
                  <c:v>180</c:v>
                </c:pt>
                <c:pt idx="1">
                  <c:v>180</c:v>
                </c:pt>
                <c:pt idx="2">
                  <c:v>180</c:v>
                </c:pt>
                <c:pt idx="3">
                  <c:v>180</c:v>
                </c:pt>
                <c:pt idx="4">
                  <c:v>180</c:v>
                </c:pt>
                <c:pt idx="5">
                  <c:v>180</c:v>
                </c:pt>
                <c:pt idx="6">
                  <c:v>180</c:v>
                </c:pt>
                <c:pt idx="7">
                  <c:v>180</c:v>
                </c:pt>
              </c:numCache>
            </c:numRef>
          </c:xVal>
          <c:yVal>
            <c:numRef>
              <c:f>Master!$I$287:$I$294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Master!$H$287:$H$294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Master!$G$287:$G$294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Master!$F$287:$F$294</c:f>
              <c:numCache>
                <c:formatCode>General</c:formatCode>
                <c:ptCount val="8"/>
                <c:pt idx="0">
                  <c:v>180</c:v>
                </c:pt>
                <c:pt idx="1">
                  <c:v>180</c:v>
                </c:pt>
                <c:pt idx="2">
                  <c:v>180</c:v>
                </c:pt>
                <c:pt idx="3">
                  <c:v>180</c:v>
                </c:pt>
                <c:pt idx="4">
                  <c:v>180</c:v>
                </c:pt>
                <c:pt idx="5">
                  <c:v>180</c:v>
                </c:pt>
                <c:pt idx="6">
                  <c:v>180</c:v>
                </c:pt>
                <c:pt idx="7">
                  <c:v>180</c:v>
                </c:pt>
              </c:numCache>
            </c:numRef>
          </c:xVal>
          <c:yVal>
            <c:numRef>
              <c:f>Master!$E$287:$E$294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Master!$D$287:$D$294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Master!$C$287:$C$294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dLbls>
          <c:showLegendKey val="0"/>
          <c:showVal val="0"/>
          <c:showCatName val="0"/>
          <c:showSerName val="0"/>
          <c:showPercent val="0"/>
          <c:showBubbleSize val="0"/>
        </c:dLbls>
        <c:axId val="212341888"/>
        <c:axId val="212343808"/>
      </c:scatterChart>
      <c:valAx>
        <c:axId val="212341888"/>
        <c:scaling>
          <c:orientation val="minMax"/>
          <c:max val="-87.2"/>
          <c:min val="-91.8"/>
        </c:scaling>
        <c:delete val="1"/>
        <c:axPos val="b"/>
        <c:numFmt formatCode="General" sourceLinked="1"/>
        <c:majorTickMark val="out"/>
        <c:minorTickMark val="none"/>
        <c:tickLblPos val="nextTo"/>
        <c:crossAx val="212343808"/>
        <c:crossesAt val="36.799999999999997"/>
        <c:crossBetween val="midCat"/>
      </c:valAx>
      <c:valAx>
        <c:axId val="212343808"/>
        <c:scaling>
          <c:orientation val="minMax"/>
          <c:max val="42.8"/>
          <c:min val="36.799999999999997"/>
        </c:scaling>
        <c:delete val="1"/>
        <c:axPos val="l"/>
        <c:numFmt formatCode="General" sourceLinked="1"/>
        <c:majorTickMark val="out"/>
        <c:minorTickMark val="none"/>
        <c:tickLblPos val="nextTo"/>
        <c:crossAx val="212341888"/>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Master!$J$295:$J$299</c:f>
              <c:numCache>
                <c:formatCode>General</c:formatCode>
                <c:ptCount val="5"/>
                <c:pt idx="0">
                  <c:v>180</c:v>
                </c:pt>
                <c:pt idx="1">
                  <c:v>180</c:v>
                </c:pt>
                <c:pt idx="2">
                  <c:v>180</c:v>
                </c:pt>
                <c:pt idx="3">
                  <c:v>180</c:v>
                </c:pt>
                <c:pt idx="4">
                  <c:v>180</c:v>
                </c:pt>
              </c:numCache>
            </c:numRef>
          </c:xVal>
          <c:yVal>
            <c:numRef>
              <c:f>Master!$I$295:$I$299</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Master!$H$295:$H$299</c:f>
              <c:numCache>
                <c:formatCode>General</c:formatCode>
                <c:ptCount val="5"/>
                <c:pt idx="0">
                  <c:v>-86.046977499999997</c:v>
                </c:pt>
                <c:pt idx="1">
                  <c:v>-86.148019899999994</c:v>
                </c:pt>
                <c:pt idx="2">
                  <c:v>-85.5238923</c:v>
                </c:pt>
                <c:pt idx="3">
                  <c:v>-86.812468899999999</c:v>
                </c:pt>
                <c:pt idx="4">
                  <c:v>-87.448837900000001</c:v>
                </c:pt>
              </c:numCache>
            </c:numRef>
          </c:xVal>
          <c:yVal>
            <c:numRef>
              <c:f>Master!$G$295:$G$299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Master!$F$295:$F$299</c:f>
              <c:numCache>
                <c:formatCode>General</c:formatCode>
                <c:ptCount val="5"/>
                <c:pt idx="0">
                  <c:v>180</c:v>
                </c:pt>
                <c:pt idx="1">
                  <c:v>180</c:v>
                </c:pt>
                <c:pt idx="2">
                  <c:v>180</c:v>
                </c:pt>
                <c:pt idx="3">
                  <c:v>180</c:v>
                </c:pt>
                <c:pt idx="4">
                  <c:v>180</c:v>
                </c:pt>
              </c:numCache>
            </c:numRef>
          </c:xVal>
          <c:yVal>
            <c:numRef>
              <c:f>Master!$E$295:$E$299</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Master!$D$295:$D$299</c:f>
              <c:numCache>
                <c:formatCode>General</c:formatCode>
                <c:ptCount val="5"/>
                <c:pt idx="0">
                  <c:v>-86.046977499999997</c:v>
                </c:pt>
                <c:pt idx="1">
                  <c:v>-86.148019899999994</c:v>
                </c:pt>
                <c:pt idx="2">
                  <c:v>-85.5238923</c:v>
                </c:pt>
                <c:pt idx="3">
                  <c:v>-86.812468899999999</c:v>
                </c:pt>
                <c:pt idx="4">
                  <c:v>-87.448837900000001</c:v>
                </c:pt>
              </c:numCache>
            </c:numRef>
          </c:xVal>
          <c:yVal>
            <c:numRef>
              <c:f>Master!$C$295:$C$299</c:f>
              <c:numCache>
                <c:formatCode>General</c:formatCode>
                <c:ptCount val="5"/>
                <c:pt idx="0">
                  <c:v>39.294804800000001</c:v>
                </c:pt>
                <c:pt idx="1">
                  <c:v>40.658474099999999</c:v>
                </c:pt>
                <c:pt idx="2">
                  <c:v>39.052793100000002</c:v>
                </c:pt>
                <c:pt idx="3">
                  <c:v>38.841112500000001</c:v>
                </c:pt>
                <c:pt idx="4">
                  <c:v>39.850228100000002</c:v>
                </c:pt>
              </c:numCache>
            </c:numRef>
          </c:yVal>
          <c:smooth val="0"/>
        </c:ser>
        <c:dLbls>
          <c:showLegendKey val="0"/>
          <c:showVal val="0"/>
          <c:showCatName val="0"/>
          <c:showSerName val="0"/>
          <c:showPercent val="0"/>
          <c:showBubbleSize val="0"/>
        </c:dLbls>
        <c:axId val="212378752"/>
        <c:axId val="212380672"/>
      </c:scatterChart>
      <c:valAx>
        <c:axId val="212378752"/>
        <c:scaling>
          <c:orientation val="minMax"/>
          <c:max val="-84.6"/>
          <c:min val="-88.2"/>
        </c:scaling>
        <c:delete val="1"/>
        <c:axPos val="b"/>
        <c:numFmt formatCode="General" sourceLinked="1"/>
        <c:majorTickMark val="out"/>
        <c:minorTickMark val="none"/>
        <c:tickLblPos val="nextTo"/>
        <c:crossAx val="212380672"/>
        <c:crossesAt val="37.6"/>
        <c:crossBetween val="midCat"/>
      </c:valAx>
      <c:valAx>
        <c:axId val="212380672"/>
        <c:scaling>
          <c:orientation val="minMax"/>
          <c:max val="42"/>
          <c:min val="37.6"/>
        </c:scaling>
        <c:delete val="1"/>
        <c:axPos val="l"/>
        <c:numFmt formatCode="General" sourceLinked="1"/>
        <c:majorTickMark val="out"/>
        <c:minorTickMark val="none"/>
        <c:tickLblPos val="nextTo"/>
        <c:crossAx val="212378752"/>
        <c:crossesAt val="-88.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Georgia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Master!$J$228:$J$243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Master!$I$228:$I$243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Master!$H$228:$H$243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Master!$G$228:$G$243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Master!$F$228:$F$243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Master!$E$228:$E$243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Master!$D$228:$D$243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Master!$C$228:$C$243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dLbls>
          <c:showLegendKey val="0"/>
          <c:showVal val="0"/>
          <c:showCatName val="0"/>
          <c:showSerName val="0"/>
          <c:showPercent val="0"/>
          <c:showBubbleSize val="0"/>
        </c:dLbls>
        <c:axId val="204598656"/>
        <c:axId val="204609024"/>
      </c:scatterChart>
      <c:valAx>
        <c:axId val="204598656"/>
        <c:scaling>
          <c:orientation val="minMax"/>
          <c:max val="-80.8"/>
          <c:min val="-85.8"/>
        </c:scaling>
        <c:delete val="1"/>
        <c:axPos val="b"/>
        <c:numFmt formatCode="General" sourceLinked="1"/>
        <c:majorTickMark val="out"/>
        <c:minorTickMark val="none"/>
        <c:tickLblPos val="nextTo"/>
        <c:crossAx val="204609024"/>
        <c:crossesAt val="30.2"/>
        <c:crossBetween val="midCat"/>
      </c:valAx>
      <c:valAx>
        <c:axId val="204609024"/>
        <c:scaling>
          <c:orientation val="minMax"/>
          <c:max val="35.200000000000003"/>
          <c:min val="30.2"/>
        </c:scaling>
        <c:delete val="1"/>
        <c:axPos val="l"/>
        <c:numFmt formatCode="General" sourceLinked="1"/>
        <c:majorTickMark val="out"/>
        <c:minorTickMark val="none"/>
        <c:tickLblPos val="nextTo"/>
        <c:crossAx val="204598656"/>
        <c:crossesAt val="-85.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Master!$J$300:$J$303</c:f>
              <c:numCache>
                <c:formatCode>General</c:formatCode>
                <c:ptCount val="4"/>
                <c:pt idx="0">
                  <c:v>180</c:v>
                </c:pt>
                <c:pt idx="1">
                  <c:v>180</c:v>
                </c:pt>
                <c:pt idx="2">
                  <c:v>180</c:v>
                </c:pt>
                <c:pt idx="3">
                  <c:v>180</c:v>
                </c:pt>
              </c:numCache>
            </c:numRef>
          </c:xVal>
          <c:yVal>
            <c:numRef>
              <c:f>Master!$I$300:$I$303</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Master!$H$300:$H$303</c:f>
              <c:numCache>
                <c:formatCode>General</c:formatCode>
                <c:ptCount val="4"/>
                <c:pt idx="0">
                  <c:v>-94.9182804</c:v>
                </c:pt>
                <c:pt idx="1">
                  <c:v>-96.820889600000001</c:v>
                </c:pt>
                <c:pt idx="2">
                  <c:v>-97.260251400000001</c:v>
                </c:pt>
                <c:pt idx="3">
                  <c:v>-97.831868</c:v>
                </c:pt>
              </c:numCache>
            </c:numRef>
          </c:xVal>
          <c:yVal>
            <c:numRef>
              <c:f>Master!$G$300:$G$303</c:f>
              <c:numCache>
                <c:formatCode>General</c:formatCode>
                <c:ptCount val="4"/>
                <c:pt idx="0">
                  <c:v>39.364119500000001</c:v>
                </c:pt>
                <c:pt idx="1">
                  <c:v>39.186687999999997</c:v>
                </c:pt>
                <c:pt idx="2">
                  <c:v>37.6251423</c:v>
                </c:pt>
                <c:pt idx="3">
                  <c:v>38.698802100000002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Master!$F$300:$F$303</c:f>
              <c:numCache>
                <c:formatCode>General</c:formatCode>
                <c:ptCount val="4"/>
                <c:pt idx="0">
                  <c:v>180</c:v>
                </c:pt>
                <c:pt idx="1">
                  <c:v>180</c:v>
                </c:pt>
                <c:pt idx="2">
                  <c:v>180</c:v>
                </c:pt>
                <c:pt idx="3">
                  <c:v>180</c:v>
                </c:pt>
              </c:numCache>
            </c:numRef>
          </c:xVal>
          <c:yVal>
            <c:numRef>
              <c:f>Master!$E$300:$E$303</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Master!$D$300:$D$303</c:f>
              <c:numCache>
                <c:formatCode>General</c:formatCode>
                <c:ptCount val="4"/>
                <c:pt idx="0">
                  <c:v>-94.9182804</c:v>
                </c:pt>
                <c:pt idx="1">
                  <c:v>-96.820889600000001</c:v>
                </c:pt>
                <c:pt idx="2">
                  <c:v>-97.260251400000001</c:v>
                </c:pt>
                <c:pt idx="3">
                  <c:v>-97.831868</c:v>
                </c:pt>
              </c:numCache>
            </c:numRef>
          </c:xVal>
          <c:yVal>
            <c:numRef>
              <c:f>Master!$C$300:$C$303</c:f>
              <c:numCache>
                <c:formatCode>General</c:formatCode>
                <c:ptCount val="4"/>
                <c:pt idx="0">
                  <c:v>39.364119500000001</c:v>
                </c:pt>
                <c:pt idx="1">
                  <c:v>39.186687999999997</c:v>
                </c:pt>
                <c:pt idx="2">
                  <c:v>37.6251423</c:v>
                </c:pt>
                <c:pt idx="3">
                  <c:v>38.698802100000002</c:v>
                </c:pt>
              </c:numCache>
            </c:numRef>
          </c:yVal>
          <c:smooth val="0"/>
        </c:ser>
        <c:dLbls>
          <c:showLegendKey val="0"/>
          <c:showVal val="0"/>
          <c:showCatName val="0"/>
          <c:showSerName val="0"/>
          <c:showPercent val="0"/>
          <c:showBubbleSize val="0"/>
        </c:dLbls>
        <c:axId val="213718144"/>
        <c:axId val="213720064"/>
      </c:scatterChart>
      <c:valAx>
        <c:axId val="213718144"/>
        <c:scaling>
          <c:orientation val="minMax"/>
          <c:max val="-94.2"/>
          <c:min val="-102.2"/>
        </c:scaling>
        <c:delete val="1"/>
        <c:axPos val="b"/>
        <c:numFmt formatCode="General" sourceLinked="1"/>
        <c:majorTickMark val="out"/>
        <c:minorTickMark val="none"/>
        <c:tickLblPos val="nextTo"/>
        <c:crossAx val="213720064"/>
        <c:crossesAt val="36.799999999999997"/>
        <c:crossBetween val="midCat"/>
      </c:valAx>
      <c:valAx>
        <c:axId val="213720064"/>
        <c:scaling>
          <c:orientation val="minMax"/>
          <c:max val="40.200000000000003"/>
          <c:min val="36.799999999999997"/>
        </c:scaling>
        <c:delete val="1"/>
        <c:axPos val="l"/>
        <c:numFmt formatCode="General" sourceLinked="1"/>
        <c:majorTickMark val="out"/>
        <c:minorTickMark val="none"/>
        <c:tickLblPos val="nextTo"/>
        <c:crossAx val="213718144"/>
        <c:crossesAt val="-102.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Kentucky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Master!$J$304:$J$307</c:f>
              <c:numCache>
                <c:formatCode>General</c:formatCode>
                <c:ptCount val="4"/>
                <c:pt idx="0">
                  <c:v>180</c:v>
                </c:pt>
                <c:pt idx="1">
                  <c:v>180</c:v>
                </c:pt>
                <c:pt idx="2">
                  <c:v>180</c:v>
                </c:pt>
                <c:pt idx="3">
                  <c:v>180</c:v>
                </c:pt>
              </c:numCache>
            </c:numRef>
          </c:xVal>
          <c:yVal>
            <c:numRef>
              <c:f>Master!$I$304:$I$307</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Master!$H$304:$H$307</c:f>
              <c:numCache>
                <c:formatCode>General</c:formatCode>
                <c:ptCount val="4"/>
                <c:pt idx="0">
                  <c:v>-84.2174306</c:v>
                </c:pt>
                <c:pt idx="1">
                  <c:v>-85.883014399999993</c:v>
                </c:pt>
                <c:pt idx="2">
                  <c:v>-84.851137300000005</c:v>
                </c:pt>
                <c:pt idx="3">
                  <c:v>-87.202732699999999</c:v>
                </c:pt>
              </c:numCache>
            </c:numRef>
          </c:xVal>
          <c:yVal>
            <c:numRef>
              <c:f>Master!$G$304:$G$307</c:f>
              <c:numCache>
                <c:formatCode>General</c:formatCode>
                <c:ptCount val="4"/>
                <c:pt idx="0">
                  <c:v>37.699033999999997</c:v>
                </c:pt>
                <c:pt idx="1">
                  <c:v>37.906923800000001</c:v>
                </c:pt>
                <c:pt idx="2">
                  <c:v>37.777655299999999</c:v>
                </c:pt>
                <c:pt idx="3">
                  <c:v>37.275943099999999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Master!$F$304:$F$307</c:f>
              <c:numCache>
                <c:formatCode>General</c:formatCode>
                <c:ptCount val="4"/>
                <c:pt idx="0">
                  <c:v>180</c:v>
                </c:pt>
                <c:pt idx="1">
                  <c:v>180</c:v>
                </c:pt>
                <c:pt idx="2">
                  <c:v>180</c:v>
                </c:pt>
                <c:pt idx="3">
                  <c:v>180</c:v>
                </c:pt>
              </c:numCache>
            </c:numRef>
          </c:xVal>
          <c:yVal>
            <c:numRef>
              <c:f>Master!$E$304:$E$307</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Master!$D$304:$D$307</c:f>
              <c:numCache>
                <c:formatCode>General</c:formatCode>
                <c:ptCount val="4"/>
                <c:pt idx="0">
                  <c:v>-84.2174306</c:v>
                </c:pt>
                <c:pt idx="1">
                  <c:v>-85.883014399999993</c:v>
                </c:pt>
                <c:pt idx="2">
                  <c:v>-84.851137300000005</c:v>
                </c:pt>
                <c:pt idx="3">
                  <c:v>-87.202732699999999</c:v>
                </c:pt>
              </c:numCache>
            </c:numRef>
          </c:xVal>
          <c:yVal>
            <c:numRef>
              <c:f>Master!$C$304:$C$307</c:f>
              <c:numCache>
                <c:formatCode>General</c:formatCode>
                <c:ptCount val="4"/>
                <c:pt idx="0">
                  <c:v>37.699033999999997</c:v>
                </c:pt>
                <c:pt idx="1">
                  <c:v>37.906923800000001</c:v>
                </c:pt>
                <c:pt idx="2">
                  <c:v>37.777655299999999</c:v>
                </c:pt>
                <c:pt idx="3">
                  <c:v>37.275943099999999</c:v>
                </c:pt>
              </c:numCache>
            </c:numRef>
          </c:yVal>
          <c:smooth val="0"/>
        </c:ser>
        <c:dLbls>
          <c:showLegendKey val="0"/>
          <c:showVal val="0"/>
          <c:showCatName val="0"/>
          <c:showSerName val="0"/>
          <c:showPercent val="0"/>
          <c:showBubbleSize val="0"/>
        </c:dLbls>
        <c:axId val="213746816"/>
        <c:axId val="213748736"/>
      </c:scatterChart>
      <c:valAx>
        <c:axId val="213746816"/>
        <c:scaling>
          <c:orientation val="minMax"/>
          <c:max val="-81.8"/>
          <c:min val="-89.8"/>
        </c:scaling>
        <c:delete val="1"/>
        <c:axPos val="b"/>
        <c:numFmt formatCode="General" sourceLinked="1"/>
        <c:majorTickMark val="out"/>
        <c:minorTickMark val="none"/>
        <c:tickLblPos val="nextTo"/>
        <c:crossAx val="213748736"/>
        <c:crossesAt val="36.200000000000003"/>
        <c:crossBetween val="midCat"/>
      </c:valAx>
      <c:valAx>
        <c:axId val="213748736"/>
        <c:scaling>
          <c:orientation val="minMax"/>
          <c:max val="39.4"/>
          <c:min val="36.200000000000003"/>
        </c:scaling>
        <c:delete val="1"/>
        <c:axPos val="l"/>
        <c:numFmt formatCode="General" sourceLinked="1"/>
        <c:majorTickMark val="out"/>
        <c:minorTickMark val="none"/>
        <c:tickLblPos val="nextTo"/>
        <c:crossAx val="213746816"/>
        <c:crossesAt val="-89.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Louisiana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Master!$J$308:$J$320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Master!$I$308:$I$320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Master!$H$308:$H$320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Master!$G$308:$G$320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Master!$F$308:$F$320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Master!$E$308:$E$320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Master!$D$308:$D$320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Master!$C$308:$C$320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dLbls>
          <c:showLegendKey val="0"/>
          <c:showVal val="0"/>
          <c:showCatName val="0"/>
          <c:showSerName val="0"/>
          <c:showPercent val="0"/>
          <c:showBubbleSize val="0"/>
        </c:dLbls>
        <c:axId val="213775488"/>
        <c:axId val="213777408"/>
      </c:scatterChart>
      <c:valAx>
        <c:axId val="213775488"/>
        <c:scaling>
          <c:orientation val="minMax"/>
          <c:max val="-88.8"/>
          <c:min val="-94.2"/>
        </c:scaling>
        <c:delete val="1"/>
        <c:axPos val="b"/>
        <c:numFmt formatCode="General" sourceLinked="1"/>
        <c:majorTickMark val="out"/>
        <c:minorTickMark val="none"/>
        <c:tickLblPos val="nextTo"/>
        <c:crossAx val="213777408"/>
        <c:crossesAt val="28.8"/>
        <c:crossBetween val="midCat"/>
      </c:valAx>
      <c:valAx>
        <c:axId val="213777408"/>
        <c:scaling>
          <c:orientation val="minMax"/>
          <c:max val="33.200000000000003"/>
          <c:min val="28.8"/>
        </c:scaling>
        <c:delete val="1"/>
        <c:axPos val="l"/>
        <c:numFmt formatCode="General" sourceLinked="1"/>
        <c:majorTickMark val="out"/>
        <c:minorTickMark val="none"/>
        <c:tickLblPos val="nextTo"/>
        <c:crossAx val="213775488"/>
        <c:crossesAt val="-9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Maryland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Master!$J$326:$J$349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Master!$I$326:$I$349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Master!$H$326:$H$349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Master!$G$326:$G$349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Master!$F$326:$F$349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Master!$E$326:$E$349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Master!$D$326:$D$349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Master!$C$326:$C$349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dLbls>
          <c:showLegendKey val="0"/>
          <c:showVal val="0"/>
          <c:showCatName val="0"/>
          <c:showSerName val="0"/>
          <c:showPercent val="0"/>
          <c:showBubbleSize val="0"/>
        </c:dLbls>
        <c:axId val="217825664"/>
        <c:axId val="217827584"/>
      </c:scatterChart>
      <c:valAx>
        <c:axId val="217825664"/>
        <c:scaling>
          <c:orientation val="minMax"/>
          <c:max val="-75"/>
          <c:min val="-79.599999999999994"/>
        </c:scaling>
        <c:delete val="1"/>
        <c:axPos val="b"/>
        <c:numFmt formatCode="General" sourceLinked="1"/>
        <c:majorTickMark val="out"/>
        <c:minorTickMark val="none"/>
        <c:tickLblPos val="nextTo"/>
        <c:crossAx val="217827584"/>
        <c:crossesAt val="37.6"/>
        <c:crossBetween val="midCat"/>
      </c:valAx>
      <c:valAx>
        <c:axId val="217827584"/>
        <c:scaling>
          <c:orientation val="minMax"/>
          <c:max val="39.799999999999997"/>
          <c:min val="37.6"/>
        </c:scaling>
        <c:delete val="1"/>
        <c:axPos val="l"/>
        <c:numFmt formatCode="General" sourceLinked="1"/>
        <c:majorTickMark val="out"/>
        <c:minorTickMark val="none"/>
        <c:tickLblPos val="nextTo"/>
        <c:crossAx val="217825664"/>
        <c:crossesAt val="-79.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Maine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Master!$J$350:$J$360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Master!$I$350:$I$360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Master!$H$350:$H$360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Master!$G$350:$G$360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Master!$F$350:$F$360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Master!$E$350:$E$360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Master!$D$350:$D$360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Master!$C$350:$C$360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dLbls>
          <c:showLegendKey val="0"/>
          <c:showVal val="0"/>
          <c:showCatName val="0"/>
          <c:showSerName val="0"/>
          <c:showPercent val="0"/>
          <c:showBubbleSize val="0"/>
        </c:dLbls>
        <c:axId val="218113152"/>
        <c:axId val="218115072"/>
      </c:scatterChart>
      <c:valAx>
        <c:axId val="218113152"/>
        <c:scaling>
          <c:orientation val="minMax"/>
          <c:max val="-66.8"/>
          <c:min val="-71.2"/>
        </c:scaling>
        <c:delete val="1"/>
        <c:axPos val="b"/>
        <c:numFmt formatCode="General" sourceLinked="1"/>
        <c:majorTickMark val="out"/>
        <c:minorTickMark val="none"/>
        <c:tickLblPos val="nextTo"/>
        <c:crossAx val="218115072"/>
        <c:crossesAt val="42.6"/>
        <c:crossBetween val="midCat"/>
      </c:valAx>
      <c:valAx>
        <c:axId val="218115072"/>
        <c:scaling>
          <c:orientation val="minMax"/>
          <c:max val="47.6"/>
          <c:min val="42.6"/>
        </c:scaling>
        <c:delete val="1"/>
        <c:axPos val="l"/>
        <c:numFmt formatCode="General" sourceLinked="1"/>
        <c:majorTickMark val="out"/>
        <c:minorTickMark val="none"/>
        <c:tickLblPos val="nextTo"/>
        <c:crossAx val="218113152"/>
        <c:crossesAt val="-71.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Michigan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Master!$J$361:$J$377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Master!$I$361:$I$377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Master!$H$361:$H$377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Master!$G$361:$G$377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Master!$F$361:$F$377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Master!$E$361:$E$377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Master!$D$361:$D$377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Master!$C$361:$C$377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dLbls>
          <c:showLegendKey val="0"/>
          <c:showVal val="0"/>
          <c:showCatName val="0"/>
          <c:showSerName val="0"/>
          <c:showPercent val="0"/>
          <c:showBubbleSize val="0"/>
        </c:dLbls>
        <c:axId val="218150016"/>
        <c:axId val="218151936"/>
      </c:scatterChart>
      <c:valAx>
        <c:axId val="218150016"/>
        <c:scaling>
          <c:orientation val="minMax"/>
          <c:max val="-82"/>
          <c:min val="-90.6"/>
        </c:scaling>
        <c:delete val="1"/>
        <c:axPos val="b"/>
        <c:numFmt formatCode="General" sourceLinked="1"/>
        <c:majorTickMark val="out"/>
        <c:minorTickMark val="none"/>
        <c:tickLblPos val="nextTo"/>
        <c:crossAx val="218151936"/>
        <c:crossesAt val="41.2"/>
        <c:crossBetween val="midCat"/>
      </c:valAx>
      <c:valAx>
        <c:axId val="218151936"/>
        <c:scaling>
          <c:orientation val="minMax"/>
          <c:max val="48.6"/>
          <c:min val="41.2"/>
        </c:scaling>
        <c:delete val="1"/>
        <c:axPos val="l"/>
        <c:numFmt formatCode="General" sourceLinked="1"/>
        <c:majorTickMark val="out"/>
        <c:minorTickMark val="none"/>
        <c:tickLblPos val="nextTo"/>
        <c:crossAx val="218150016"/>
        <c:crossesAt val="-9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Minnesota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Master!$J$378:$J$381</c:f>
              <c:numCache>
                <c:formatCode>General</c:formatCode>
                <c:ptCount val="4"/>
                <c:pt idx="0">
                  <c:v>180</c:v>
                </c:pt>
                <c:pt idx="1">
                  <c:v>180</c:v>
                </c:pt>
                <c:pt idx="2">
                  <c:v>180</c:v>
                </c:pt>
                <c:pt idx="3">
                  <c:v>180</c:v>
                </c:pt>
              </c:numCache>
            </c:numRef>
          </c:xVal>
          <c:yVal>
            <c:numRef>
              <c:f>Master!$I$378:$I$381</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Master!$H$378:$H$381</c:f>
              <c:numCache>
                <c:formatCode>General</c:formatCode>
                <c:ptCount val="4"/>
                <c:pt idx="0">
                  <c:v>-94.511338699999996</c:v>
                </c:pt>
                <c:pt idx="1">
                  <c:v>-93.200396999999995</c:v>
                </c:pt>
                <c:pt idx="2">
                  <c:v>-93.220685500000002</c:v>
                </c:pt>
                <c:pt idx="3">
                  <c:v>-93.166693300000006</c:v>
                </c:pt>
              </c:numCache>
            </c:numRef>
          </c:xVal>
          <c:yVal>
            <c:numRef>
              <c:f>Master!$G$378:$G$381</c:f>
              <c:numCache>
                <c:formatCode>General</c:formatCode>
                <c:ptCount val="4"/>
                <c:pt idx="0">
                  <c:v>46.174291400000001</c:v>
                </c:pt>
                <c:pt idx="1">
                  <c:v>44.889186000000002</c:v>
                </c:pt>
                <c:pt idx="2">
                  <c:v>44.896287100000002</c:v>
                </c:pt>
                <c:pt idx="3">
                  <c:v>45.094075400000001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Master!$F$378:$F$381</c:f>
              <c:numCache>
                <c:formatCode>General</c:formatCode>
                <c:ptCount val="4"/>
                <c:pt idx="0">
                  <c:v>180</c:v>
                </c:pt>
                <c:pt idx="1">
                  <c:v>180</c:v>
                </c:pt>
                <c:pt idx="2">
                  <c:v>180</c:v>
                </c:pt>
                <c:pt idx="3">
                  <c:v>180</c:v>
                </c:pt>
              </c:numCache>
            </c:numRef>
          </c:xVal>
          <c:yVal>
            <c:numRef>
              <c:f>Master!$E$378:$E$381</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Master!$D$378:$D$381</c:f>
              <c:numCache>
                <c:formatCode>General</c:formatCode>
                <c:ptCount val="4"/>
                <c:pt idx="0">
                  <c:v>-94.511338699999996</c:v>
                </c:pt>
                <c:pt idx="1">
                  <c:v>-93.200396999999995</c:v>
                </c:pt>
                <c:pt idx="2">
                  <c:v>-93.220685500000002</c:v>
                </c:pt>
                <c:pt idx="3">
                  <c:v>-93.166693300000006</c:v>
                </c:pt>
              </c:numCache>
            </c:numRef>
          </c:xVal>
          <c:yVal>
            <c:numRef>
              <c:f>Master!$C$378:$C$381</c:f>
              <c:numCache>
                <c:formatCode>General</c:formatCode>
                <c:ptCount val="4"/>
                <c:pt idx="0">
                  <c:v>46.174291400000001</c:v>
                </c:pt>
                <c:pt idx="1">
                  <c:v>44.889186000000002</c:v>
                </c:pt>
                <c:pt idx="2">
                  <c:v>44.896287100000002</c:v>
                </c:pt>
                <c:pt idx="3">
                  <c:v>45.094075400000001</c:v>
                </c:pt>
              </c:numCache>
            </c:numRef>
          </c:yVal>
          <c:smooth val="0"/>
        </c:ser>
        <c:dLbls>
          <c:showLegendKey val="0"/>
          <c:showVal val="0"/>
          <c:showCatName val="0"/>
          <c:showSerName val="0"/>
          <c:showPercent val="0"/>
          <c:showBubbleSize val="0"/>
        </c:dLbls>
        <c:axId val="218309760"/>
        <c:axId val="218311680"/>
      </c:scatterChart>
      <c:valAx>
        <c:axId val="218309760"/>
        <c:scaling>
          <c:orientation val="minMax"/>
          <c:max val="-89"/>
          <c:min val="-97.4"/>
        </c:scaling>
        <c:delete val="1"/>
        <c:axPos val="b"/>
        <c:numFmt formatCode="General" sourceLinked="1"/>
        <c:majorTickMark val="out"/>
        <c:minorTickMark val="none"/>
        <c:tickLblPos val="nextTo"/>
        <c:crossAx val="218311680"/>
        <c:crossesAt val="43.2"/>
        <c:crossBetween val="midCat"/>
      </c:valAx>
      <c:valAx>
        <c:axId val="218311680"/>
        <c:scaling>
          <c:orientation val="minMax"/>
          <c:max val="49.6"/>
          <c:min val="43.2"/>
        </c:scaling>
        <c:delete val="1"/>
        <c:axPos val="l"/>
        <c:numFmt formatCode="General" sourceLinked="1"/>
        <c:majorTickMark val="out"/>
        <c:minorTickMark val="none"/>
        <c:tickLblPos val="nextTo"/>
        <c:crossAx val="218309760"/>
        <c:crossesAt val="-97.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Missouri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Master!$J$382:$J$390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Master!$I$382:$I$390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Master!$H$382:$H$390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Master!$G$382:$G$390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Master!$F$382:$F$390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Master!$E$382:$E$390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Master!$D$382:$D$390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Master!$C$382:$C$390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dLbls>
          <c:showLegendKey val="0"/>
          <c:showVal val="0"/>
          <c:showCatName val="0"/>
          <c:showSerName val="0"/>
          <c:showPercent val="0"/>
          <c:showBubbleSize val="0"/>
        </c:dLbls>
        <c:axId val="218355200"/>
        <c:axId val="218357120"/>
      </c:scatterChart>
      <c:valAx>
        <c:axId val="218355200"/>
        <c:scaling>
          <c:orientation val="minMax"/>
          <c:max val="-89"/>
          <c:min val="-96"/>
        </c:scaling>
        <c:delete val="1"/>
        <c:axPos val="b"/>
        <c:numFmt formatCode="General" sourceLinked="1"/>
        <c:majorTickMark val="out"/>
        <c:minorTickMark val="none"/>
        <c:tickLblPos val="nextTo"/>
        <c:crossAx val="218357120"/>
        <c:crossesAt val="35.799999999999997"/>
        <c:crossBetween val="midCat"/>
      </c:valAx>
      <c:valAx>
        <c:axId val="218357120"/>
        <c:scaling>
          <c:orientation val="minMax"/>
          <c:max val="40.799999999999997"/>
          <c:min val="35.799999999999997"/>
        </c:scaling>
        <c:delete val="1"/>
        <c:axPos val="l"/>
        <c:numFmt formatCode="General" sourceLinked="1"/>
        <c:majorTickMark val="out"/>
        <c:minorTickMark val="none"/>
        <c:tickLblPos val="nextTo"/>
        <c:crossAx val="218355200"/>
        <c:crossesAt val="-9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Mississippi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Master!$J$391:$J$404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Master!$I$391:$I$404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Master!$H$391:$H$404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Master!$G$391:$G$404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Master!$F$391:$F$404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Master!$E$391:$E$404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Master!$D$391:$D$404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Master!$C$391:$C$404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dLbls>
          <c:showLegendKey val="0"/>
          <c:showVal val="0"/>
          <c:showCatName val="0"/>
          <c:showSerName val="0"/>
          <c:showPercent val="0"/>
          <c:showBubbleSize val="0"/>
        </c:dLbls>
        <c:axId val="218379776"/>
        <c:axId val="218381696"/>
      </c:scatterChart>
      <c:valAx>
        <c:axId val="218379776"/>
        <c:scaling>
          <c:orientation val="minMax"/>
          <c:max val="-88"/>
          <c:min val="-91.8"/>
        </c:scaling>
        <c:delete val="1"/>
        <c:axPos val="b"/>
        <c:numFmt formatCode="General" sourceLinked="1"/>
        <c:majorTickMark val="out"/>
        <c:minorTickMark val="none"/>
        <c:tickLblPos val="nextTo"/>
        <c:crossAx val="218381696"/>
        <c:crossesAt val="29.8"/>
        <c:crossBetween val="midCat"/>
      </c:valAx>
      <c:valAx>
        <c:axId val="218381696"/>
        <c:scaling>
          <c:orientation val="minMax"/>
          <c:max val="35.200000000000003"/>
          <c:min val="29.8"/>
        </c:scaling>
        <c:delete val="1"/>
        <c:axPos val="l"/>
        <c:numFmt formatCode="General" sourceLinked="1"/>
        <c:majorTickMark val="out"/>
        <c:minorTickMark val="none"/>
        <c:tickLblPos val="nextTo"/>
        <c:crossAx val="218379776"/>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Nebraska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Master!$J$437:$J$441</c:f>
              <c:numCache>
                <c:formatCode>General</c:formatCode>
                <c:ptCount val="5"/>
                <c:pt idx="0">
                  <c:v>180</c:v>
                </c:pt>
                <c:pt idx="1">
                  <c:v>180</c:v>
                </c:pt>
                <c:pt idx="2">
                  <c:v>180</c:v>
                </c:pt>
                <c:pt idx="3">
                  <c:v>180</c:v>
                </c:pt>
                <c:pt idx="4">
                  <c:v>180</c:v>
                </c:pt>
              </c:numCache>
            </c:numRef>
          </c:xVal>
          <c:yVal>
            <c:numRef>
              <c:f>Master!$I$437:$I$441</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Master!$H$437:$H$441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Master!$G$437:$G$441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Master!$F$437:$F$441</c:f>
              <c:numCache>
                <c:formatCode>General</c:formatCode>
                <c:ptCount val="5"/>
                <c:pt idx="0">
                  <c:v>180</c:v>
                </c:pt>
                <c:pt idx="1">
                  <c:v>180</c:v>
                </c:pt>
                <c:pt idx="2">
                  <c:v>180</c:v>
                </c:pt>
                <c:pt idx="3">
                  <c:v>180</c:v>
                </c:pt>
                <c:pt idx="4">
                  <c:v>180</c:v>
                </c:pt>
              </c:numCache>
            </c:numRef>
          </c:xVal>
          <c:yVal>
            <c:numRef>
              <c:f>Master!$E$437:$E$441</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Master!$D$437:$D$441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Master!$C$437:$C$441</c:f>
              <c:numCache>
                <c:formatCode>General</c:formatCode>
                <c:ptCount val="5"/>
                <c:pt idx="0">
                  <c:v>41.079190500000003</c:v>
                </c:pt>
                <c:pt idx="1">
                  <c:v>40.545814399999998</c:v>
                </c:pt>
                <c:pt idx="2">
                  <c:v>41.118577199999997</c:v>
                </c:pt>
                <c:pt idx="3">
                  <c:v>41.124772999999998</c:v>
                </c:pt>
                <c:pt idx="4">
                  <c:v>41.123768099999999</c:v>
                </c:pt>
              </c:numCache>
            </c:numRef>
          </c:yVal>
          <c:smooth val="0"/>
        </c:ser>
        <c:dLbls>
          <c:showLegendKey val="0"/>
          <c:showVal val="0"/>
          <c:showCatName val="0"/>
          <c:showSerName val="0"/>
          <c:showPercent val="0"/>
          <c:showBubbleSize val="0"/>
        </c:dLbls>
        <c:axId val="218428928"/>
        <c:axId val="218430848"/>
      </c:scatterChart>
      <c:valAx>
        <c:axId val="218428928"/>
        <c:scaling>
          <c:orientation val="minMax"/>
          <c:max val="-95"/>
          <c:min val="-104.4"/>
        </c:scaling>
        <c:delete val="1"/>
        <c:axPos val="b"/>
        <c:numFmt formatCode="General" sourceLinked="1"/>
        <c:majorTickMark val="out"/>
        <c:minorTickMark val="none"/>
        <c:tickLblPos val="nextTo"/>
        <c:crossAx val="218430848"/>
        <c:crossesAt val="39.6"/>
        <c:crossBetween val="midCat"/>
      </c:valAx>
      <c:valAx>
        <c:axId val="218430848"/>
        <c:scaling>
          <c:orientation val="minMax"/>
          <c:max val="43.2"/>
          <c:min val="39.6"/>
        </c:scaling>
        <c:delete val="1"/>
        <c:axPos val="l"/>
        <c:numFmt formatCode="General" sourceLinked="1"/>
        <c:majorTickMark val="out"/>
        <c:minorTickMark val="none"/>
        <c:tickLblPos val="nextTo"/>
        <c:crossAx val="218428928"/>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Hawaii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Master!$J$244:$J$279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Master!$I$244:$I$279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Master!$H$244:$H$279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Master!$G$244:$G$279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Master!$F$244:$F$279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Master!$E$244:$E$279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Master!$D$244:$D$279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Master!$C$244:$C$279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dLbls>
          <c:showLegendKey val="0"/>
          <c:showVal val="0"/>
          <c:showCatName val="0"/>
          <c:showSerName val="0"/>
          <c:showPercent val="0"/>
          <c:showBubbleSize val="0"/>
        </c:dLbls>
        <c:axId val="204651904"/>
        <c:axId val="204658176"/>
      </c:scatterChart>
      <c:valAx>
        <c:axId val="204651904"/>
        <c:scaling>
          <c:orientation val="minMax"/>
          <c:max val="-154"/>
          <c:min val="-161"/>
        </c:scaling>
        <c:delete val="1"/>
        <c:axPos val="b"/>
        <c:numFmt formatCode="General" sourceLinked="1"/>
        <c:majorTickMark val="out"/>
        <c:minorTickMark val="none"/>
        <c:tickLblPos val="nextTo"/>
        <c:crossAx val="204658176"/>
        <c:crossesAt val="18"/>
        <c:crossBetween val="midCat"/>
      </c:valAx>
      <c:valAx>
        <c:axId val="204658176"/>
        <c:scaling>
          <c:orientation val="minMax"/>
          <c:max val="23"/>
          <c:min val="18"/>
        </c:scaling>
        <c:delete val="1"/>
        <c:axPos val="l"/>
        <c:numFmt formatCode="General" sourceLinked="1"/>
        <c:majorTickMark val="out"/>
        <c:minorTickMark val="none"/>
        <c:tickLblPos val="nextTo"/>
        <c:crossAx val="204651904"/>
        <c:crossesAt val="-16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Jersey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Master!$J$445:$J$459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Master!$I$445:$I$459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Master!$H$445:$H$459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Master!$G$445:$G$459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Master!$F$445:$F$459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Master!$E$445:$E$459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Master!$D$445:$D$459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Master!$C$445:$C$459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dLbls>
          <c:showLegendKey val="0"/>
          <c:showVal val="0"/>
          <c:showCatName val="0"/>
          <c:showSerName val="0"/>
          <c:showPercent val="0"/>
          <c:showBubbleSize val="0"/>
        </c:dLbls>
        <c:axId val="218924544"/>
        <c:axId val="218926464"/>
      </c:scatterChart>
      <c:valAx>
        <c:axId val="218924544"/>
        <c:scaling>
          <c:orientation val="minMax"/>
          <c:max val="-73.900000000000006"/>
          <c:min val="-75.599999999999994"/>
        </c:scaling>
        <c:delete val="1"/>
        <c:axPos val="b"/>
        <c:numFmt formatCode="General" sourceLinked="1"/>
        <c:majorTickMark val="out"/>
        <c:minorTickMark val="none"/>
        <c:tickLblPos val="nextTo"/>
        <c:crossAx val="218926464"/>
        <c:crossesAt val="38.799999999999997"/>
        <c:crossBetween val="midCat"/>
      </c:valAx>
      <c:valAx>
        <c:axId val="218926464"/>
        <c:scaling>
          <c:orientation val="minMax"/>
          <c:max val="41.4"/>
          <c:min val="38.799999999999997"/>
        </c:scaling>
        <c:delete val="1"/>
        <c:axPos val="l"/>
        <c:numFmt formatCode="General" sourceLinked="1"/>
        <c:majorTickMark val="out"/>
        <c:minorTickMark val="none"/>
        <c:tickLblPos val="nextTo"/>
        <c:crossAx val="218924544"/>
        <c:crossesAt val="-75.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York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Master!$J$480:$J$500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Master!$I$480:$I$500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Master!$H$480:$H$500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Master!$G$480:$G$500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Master!$F$480:$F$500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Master!$E$480:$E$500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Master!$D$480:$D$500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Master!$C$480:$C$500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dLbls>
          <c:showLegendKey val="0"/>
          <c:showVal val="0"/>
          <c:showCatName val="0"/>
          <c:showSerName val="0"/>
          <c:showPercent val="0"/>
          <c:showBubbleSize val="0"/>
        </c:dLbls>
        <c:axId val="218952448"/>
        <c:axId val="218954368"/>
      </c:scatterChart>
      <c:valAx>
        <c:axId val="218952448"/>
        <c:scaling>
          <c:orientation val="minMax"/>
          <c:max val="-71.599999999999994"/>
          <c:min val="-79.8"/>
        </c:scaling>
        <c:delete val="1"/>
        <c:axPos val="b"/>
        <c:numFmt formatCode="General" sourceLinked="1"/>
        <c:majorTickMark val="out"/>
        <c:minorTickMark val="none"/>
        <c:tickLblPos val="nextTo"/>
        <c:crossAx val="218954368"/>
        <c:crossesAt val="40.200000000000003"/>
        <c:crossBetween val="midCat"/>
      </c:valAx>
      <c:valAx>
        <c:axId val="218954368"/>
        <c:scaling>
          <c:orientation val="minMax"/>
          <c:max val="45.4"/>
          <c:min val="40.200000000000003"/>
        </c:scaling>
        <c:delete val="1"/>
        <c:axPos val="l"/>
        <c:numFmt formatCode="General" sourceLinked="1"/>
        <c:majorTickMark val="out"/>
        <c:minorTickMark val="none"/>
        <c:tickLblPos val="nextTo"/>
        <c:crossAx val="218952448"/>
        <c:crossesAt val="-79.8"/>
        <c:crossBetween val="midCat"/>
      </c:valAx>
      <c:spPr>
        <a:blipFill dpi="0" rotWithShape="1">
          <a:blip xmlns:r="http://schemas.openxmlformats.org/officeDocument/2006/relationships" r:embed="rId1"/>
          <a:srcRect/>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Ohio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Master!$J$501:$J$513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Master!$I$501:$I$513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Master!$H$501:$H$513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Master!$G$501:$G$513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Master!$F$501:$F$513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Master!$E$501:$E$513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Master!$D$501:$D$513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Master!$C$501:$C$513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dLbls>
          <c:showLegendKey val="0"/>
          <c:showVal val="0"/>
          <c:showCatName val="0"/>
          <c:showSerName val="0"/>
          <c:showPercent val="0"/>
          <c:showBubbleSize val="0"/>
        </c:dLbls>
        <c:axId val="221083136"/>
        <c:axId val="221085056"/>
      </c:scatterChart>
      <c:valAx>
        <c:axId val="221083136"/>
        <c:scaling>
          <c:orientation val="minMax"/>
          <c:max val="-80.2"/>
          <c:min val="-85.2"/>
        </c:scaling>
        <c:delete val="1"/>
        <c:axPos val="b"/>
        <c:numFmt formatCode="General" sourceLinked="1"/>
        <c:majorTickMark val="out"/>
        <c:minorTickMark val="none"/>
        <c:tickLblPos val="nextTo"/>
        <c:crossAx val="221085056"/>
        <c:crossesAt val="38.200000000000003"/>
        <c:crossBetween val="midCat"/>
      </c:valAx>
      <c:valAx>
        <c:axId val="221085056"/>
        <c:scaling>
          <c:orientation val="minMax"/>
          <c:max val="42.2"/>
          <c:min val="38.200000000000003"/>
        </c:scaling>
        <c:delete val="1"/>
        <c:axPos val="l"/>
        <c:numFmt formatCode="General" sourceLinked="1"/>
        <c:majorTickMark val="out"/>
        <c:minorTickMark val="none"/>
        <c:tickLblPos val="nextTo"/>
        <c:crossAx val="221083136"/>
        <c:crossesAt val="-85.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Oklahoma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Master!$J$514:$J$519</c:f>
              <c:numCache>
                <c:formatCode>General</c:formatCode>
                <c:ptCount val="6"/>
                <c:pt idx="0">
                  <c:v>180</c:v>
                </c:pt>
                <c:pt idx="1">
                  <c:v>180</c:v>
                </c:pt>
                <c:pt idx="2">
                  <c:v>180</c:v>
                </c:pt>
                <c:pt idx="3">
                  <c:v>180</c:v>
                </c:pt>
                <c:pt idx="4">
                  <c:v>180</c:v>
                </c:pt>
                <c:pt idx="5">
                  <c:v>180</c:v>
                </c:pt>
              </c:numCache>
            </c:numRef>
          </c:xVal>
          <c:yVal>
            <c:numRef>
              <c:f>Master!$I$514:$I$519</c:f>
              <c:numCache>
                <c:formatCode>General</c:formatCode>
                <c:ptCount val="6"/>
                <c:pt idx="0">
                  <c:v>100</c:v>
                </c:pt>
                <c:pt idx="1">
                  <c:v>100</c:v>
                </c:pt>
                <c:pt idx="2">
                  <c:v>100</c:v>
                </c:pt>
                <c:pt idx="3">
                  <c:v>100</c:v>
                </c:pt>
                <c:pt idx="4">
                  <c:v>100</c:v>
                </c:pt>
                <c:pt idx="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Master!$H$514:$H$519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Master!$G$514:$G$519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Master!$F$514:$F$519</c:f>
              <c:numCache>
                <c:formatCode>General</c:formatCode>
                <c:ptCount val="6"/>
                <c:pt idx="0">
                  <c:v>180</c:v>
                </c:pt>
                <c:pt idx="1">
                  <c:v>180</c:v>
                </c:pt>
                <c:pt idx="2">
                  <c:v>180</c:v>
                </c:pt>
                <c:pt idx="3">
                  <c:v>180</c:v>
                </c:pt>
                <c:pt idx="4">
                  <c:v>180</c:v>
                </c:pt>
                <c:pt idx="5">
                  <c:v>180</c:v>
                </c:pt>
              </c:numCache>
            </c:numRef>
          </c:xVal>
          <c:yVal>
            <c:numRef>
              <c:f>Master!$E$514:$E$519</c:f>
              <c:numCache>
                <c:formatCode>General</c:formatCode>
                <c:ptCount val="6"/>
                <c:pt idx="0">
                  <c:v>100</c:v>
                </c:pt>
                <c:pt idx="1">
                  <c:v>100</c:v>
                </c:pt>
                <c:pt idx="2">
                  <c:v>100</c:v>
                </c:pt>
                <c:pt idx="3">
                  <c:v>100</c:v>
                </c:pt>
                <c:pt idx="4">
                  <c:v>100</c:v>
                </c:pt>
                <c:pt idx="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Master!$D$514:$D$519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Master!$C$514:$C$519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dLbls>
          <c:showLegendKey val="0"/>
          <c:showVal val="0"/>
          <c:showCatName val="0"/>
          <c:showSerName val="0"/>
          <c:showPercent val="0"/>
          <c:showBubbleSize val="0"/>
        </c:dLbls>
        <c:axId val="221111808"/>
        <c:axId val="221113728"/>
      </c:scatterChart>
      <c:valAx>
        <c:axId val="221111808"/>
        <c:scaling>
          <c:orientation val="minMax"/>
          <c:max val="-94"/>
          <c:min val="-103.2"/>
        </c:scaling>
        <c:delete val="1"/>
        <c:axPos val="b"/>
        <c:numFmt formatCode="General" sourceLinked="1"/>
        <c:majorTickMark val="out"/>
        <c:minorTickMark val="none"/>
        <c:tickLblPos val="nextTo"/>
        <c:crossAx val="221113728"/>
        <c:crossesAt val="33.4"/>
        <c:crossBetween val="midCat"/>
      </c:valAx>
      <c:valAx>
        <c:axId val="221113728"/>
        <c:scaling>
          <c:orientation val="minMax"/>
          <c:max val="37.200000000000003"/>
          <c:min val="33.4"/>
        </c:scaling>
        <c:delete val="1"/>
        <c:axPos val="l"/>
        <c:numFmt formatCode="General" sourceLinked="1"/>
        <c:majorTickMark val="out"/>
        <c:minorTickMark val="none"/>
        <c:tickLblPos val="nextTo"/>
        <c:crossAx val="221111808"/>
        <c:crossesAt val="-10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Pennsylvania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Master!$J$529:$J$540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Master!$I$529:$I$540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Master!$H$529:$H$540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Master!$G$529:$G$540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Master!$F$529:$F$540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Master!$E$529:$E$540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Master!$D$529:$D$540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Master!$C$529:$C$540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dLbls>
          <c:showLegendKey val="0"/>
          <c:showVal val="0"/>
          <c:showCatName val="0"/>
          <c:showSerName val="0"/>
          <c:showPercent val="0"/>
          <c:showBubbleSize val="0"/>
        </c:dLbls>
        <c:axId val="222340608"/>
        <c:axId val="222342528"/>
      </c:scatterChart>
      <c:valAx>
        <c:axId val="222340608"/>
        <c:scaling>
          <c:orientation val="minMax"/>
          <c:max val="-74.599999999999994"/>
          <c:min val="-80.599999999999994"/>
        </c:scaling>
        <c:delete val="1"/>
        <c:axPos val="b"/>
        <c:numFmt formatCode="General" sourceLinked="1"/>
        <c:majorTickMark val="out"/>
        <c:minorTickMark val="none"/>
        <c:tickLblPos val="nextTo"/>
        <c:crossAx val="222342528"/>
        <c:crossesAt val="39.6"/>
        <c:crossBetween val="midCat"/>
      </c:valAx>
      <c:valAx>
        <c:axId val="222342528"/>
        <c:scaling>
          <c:orientation val="minMax"/>
          <c:max val="42.4"/>
          <c:min val="39.6"/>
        </c:scaling>
        <c:delete val="1"/>
        <c:axPos val="l"/>
        <c:numFmt formatCode="General" sourceLinked="1"/>
        <c:majorTickMark val="out"/>
        <c:minorTickMark val="none"/>
        <c:tickLblPos val="nextTo"/>
        <c:crossAx val="222340608"/>
        <c:crossesAt val="-80.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Rhode Island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Master!$J$541:$J$544</c:f>
              <c:numCache>
                <c:formatCode>General</c:formatCode>
                <c:ptCount val="4"/>
                <c:pt idx="0">
                  <c:v>180</c:v>
                </c:pt>
                <c:pt idx="1">
                  <c:v>180</c:v>
                </c:pt>
                <c:pt idx="2">
                  <c:v>180</c:v>
                </c:pt>
                <c:pt idx="3">
                  <c:v>180</c:v>
                </c:pt>
              </c:numCache>
            </c:numRef>
          </c:xVal>
          <c:yVal>
            <c:numRef>
              <c:f>Master!$I$541:$I$544</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Master!$H$541:$H$544</c:f>
              <c:numCache>
                <c:formatCode>General</c:formatCode>
                <c:ptCount val="4"/>
                <c:pt idx="0">
                  <c:v>-71.494087800000003</c:v>
                </c:pt>
                <c:pt idx="1">
                  <c:v>-71.344430500000001</c:v>
                </c:pt>
                <c:pt idx="2">
                  <c:v>-71.319193499999997</c:v>
                </c:pt>
                <c:pt idx="3">
                  <c:v>-71.420242299999998</c:v>
                </c:pt>
              </c:numCache>
            </c:numRef>
          </c:xVal>
          <c:yVal>
            <c:numRef>
              <c:f>Master!$G$541:$G$544</c:f>
              <c:numCache>
                <c:formatCode>General</c:formatCode>
                <c:ptCount val="4"/>
                <c:pt idx="0">
                  <c:v>41.6092491</c:v>
                </c:pt>
                <c:pt idx="1">
                  <c:v>41.533456399999999</c:v>
                </c:pt>
                <c:pt idx="2">
                  <c:v>41.5173901</c:v>
                </c:pt>
                <c:pt idx="3">
                  <c:v>41.596855499999997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Master!$F$541:$F$544</c:f>
              <c:numCache>
                <c:formatCode>General</c:formatCode>
                <c:ptCount val="4"/>
                <c:pt idx="0">
                  <c:v>180</c:v>
                </c:pt>
                <c:pt idx="1">
                  <c:v>180</c:v>
                </c:pt>
                <c:pt idx="2">
                  <c:v>180</c:v>
                </c:pt>
                <c:pt idx="3">
                  <c:v>180</c:v>
                </c:pt>
              </c:numCache>
            </c:numRef>
          </c:xVal>
          <c:yVal>
            <c:numRef>
              <c:f>Master!$E$541:$E$544</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Master!$D$541:$D$544</c:f>
              <c:numCache>
                <c:formatCode>General</c:formatCode>
                <c:ptCount val="4"/>
                <c:pt idx="0">
                  <c:v>-71.494087800000003</c:v>
                </c:pt>
                <c:pt idx="1">
                  <c:v>-71.344430500000001</c:v>
                </c:pt>
                <c:pt idx="2">
                  <c:v>-71.319193499999997</c:v>
                </c:pt>
                <c:pt idx="3">
                  <c:v>-71.420242299999998</c:v>
                </c:pt>
              </c:numCache>
            </c:numRef>
          </c:xVal>
          <c:yVal>
            <c:numRef>
              <c:f>Master!$C$541:$C$544</c:f>
              <c:numCache>
                <c:formatCode>General</c:formatCode>
                <c:ptCount val="4"/>
                <c:pt idx="0">
                  <c:v>41.6092491</c:v>
                </c:pt>
                <c:pt idx="1">
                  <c:v>41.533456399999999</c:v>
                </c:pt>
                <c:pt idx="2">
                  <c:v>41.5173901</c:v>
                </c:pt>
                <c:pt idx="3">
                  <c:v>41.596855499999997</c:v>
                </c:pt>
              </c:numCache>
            </c:numRef>
          </c:yVal>
          <c:smooth val="0"/>
        </c:ser>
        <c:dLbls>
          <c:showLegendKey val="0"/>
          <c:showVal val="0"/>
          <c:showCatName val="0"/>
          <c:showSerName val="0"/>
          <c:showPercent val="0"/>
          <c:showBubbleSize val="0"/>
        </c:dLbls>
        <c:axId val="223954432"/>
        <c:axId val="223956352"/>
      </c:scatterChart>
      <c:valAx>
        <c:axId val="223954432"/>
        <c:scaling>
          <c:orientation val="minMax"/>
          <c:max val="-71"/>
          <c:min val="-72"/>
        </c:scaling>
        <c:delete val="1"/>
        <c:axPos val="b"/>
        <c:numFmt formatCode="General" sourceLinked="1"/>
        <c:majorTickMark val="out"/>
        <c:minorTickMark val="none"/>
        <c:tickLblPos val="nextTo"/>
        <c:crossAx val="223956352"/>
        <c:crossesAt val="41.1"/>
        <c:crossBetween val="midCat"/>
      </c:valAx>
      <c:valAx>
        <c:axId val="223956352"/>
        <c:scaling>
          <c:orientation val="minMax"/>
          <c:max val="42.1"/>
          <c:min val="41.1"/>
        </c:scaling>
        <c:delete val="1"/>
        <c:axPos val="l"/>
        <c:numFmt formatCode="General" sourceLinked="1"/>
        <c:majorTickMark val="out"/>
        <c:minorTickMark val="none"/>
        <c:tickLblPos val="nextTo"/>
        <c:crossAx val="223954432"/>
        <c:crossesAt val="-7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Tennessee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Master!$J$569:$J$573</c:f>
              <c:numCache>
                <c:formatCode>General</c:formatCode>
                <c:ptCount val="5"/>
                <c:pt idx="0">
                  <c:v>180</c:v>
                </c:pt>
                <c:pt idx="1">
                  <c:v>180</c:v>
                </c:pt>
                <c:pt idx="2">
                  <c:v>180</c:v>
                </c:pt>
                <c:pt idx="3">
                  <c:v>180</c:v>
                </c:pt>
                <c:pt idx="4">
                  <c:v>180</c:v>
                </c:pt>
              </c:numCache>
            </c:numRef>
          </c:xVal>
          <c:yVal>
            <c:numRef>
              <c:f>Master!$I$569:$I$573</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Master!$H$569:$H$573</c:f>
              <c:numCache>
                <c:formatCode>General</c:formatCode>
                <c:ptCount val="5"/>
                <c:pt idx="0">
                  <c:v>-86.079534199999998</c:v>
                </c:pt>
                <c:pt idx="1">
                  <c:v>-87.6230659</c:v>
                </c:pt>
                <c:pt idx="2">
                  <c:v>-82.645810800000007</c:v>
                </c:pt>
                <c:pt idx="3">
                  <c:v>-88.706537600000004</c:v>
                </c:pt>
                <c:pt idx="4">
                  <c:v>-89.875651700000006</c:v>
                </c:pt>
              </c:numCache>
            </c:numRef>
          </c:xVal>
          <c:yVal>
            <c:numRef>
              <c:f>Master!$G$569:$G$573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Master!$F$569:$F$573</c:f>
              <c:numCache>
                <c:formatCode>General</c:formatCode>
                <c:ptCount val="5"/>
                <c:pt idx="0">
                  <c:v>180</c:v>
                </c:pt>
                <c:pt idx="1">
                  <c:v>180</c:v>
                </c:pt>
                <c:pt idx="2">
                  <c:v>180</c:v>
                </c:pt>
                <c:pt idx="3">
                  <c:v>180</c:v>
                </c:pt>
                <c:pt idx="4">
                  <c:v>180</c:v>
                </c:pt>
              </c:numCache>
            </c:numRef>
          </c:xVal>
          <c:yVal>
            <c:numRef>
              <c:f>Master!$E$569:$E$573</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Master!$D$569:$D$573</c:f>
              <c:numCache>
                <c:formatCode>General</c:formatCode>
                <c:ptCount val="5"/>
                <c:pt idx="0">
                  <c:v>-86.079534199999998</c:v>
                </c:pt>
                <c:pt idx="1">
                  <c:v>-87.6230659</c:v>
                </c:pt>
                <c:pt idx="2">
                  <c:v>-82.645810800000007</c:v>
                </c:pt>
                <c:pt idx="3">
                  <c:v>-88.706537600000004</c:v>
                </c:pt>
                <c:pt idx="4">
                  <c:v>-89.875651700000006</c:v>
                </c:pt>
              </c:numCache>
            </c:numRef>
          </c:xVal>
          <c:yVal>
            <c:numRef>
              <c:f>Master!$C$569:$C$573</c:f>
              <c:numCache>
                <c:formatCode>General</c:formatCode>
                <c:ptCount val="5"/>
                <c:pt idx="0">
                  <c:v>35.364750000000001</c:v>
                </c:pt>
                <c:pt idx="1">
                  <c:v>36.621642600000001</c:v>
                </c:pt>
                <c:pt idx="2">
                  <c:v>36.525091099999997</c:v>
                </c:pt>
                <c:pt idx="3">
                  <c:v>35.873697700000001</c:v>
                </c:pt>
                <c:pt idx="4">
                  <c:v>35.345014800000001</c:v>
                </c:pt>
              </c:numCache>
            </c:numRef>
          </c:yVal>
          <c:smooth val="0"/>
        </c:ser>
        <c:dLbls>
          <c:showLegendKey val="0"/>
          <c:showVal val="0"/>
          <c:showCatName val="0"/>
          <c:showSerName val="0"/>
          <c:showPercent val="0"/>
          <c:showBubbleSize val="0"/>
        </c:dLbls>
        <c:axId val="223991296"/>
        <c:axId val="223993216"/>
      </c:scatterChart>
      <c:valAx>
        <c:axId val="223991296"/>
        <c:scaling>
          <c:orientation val="minMax"/>
          <c:max val="-81.400000000000006"/>
          <c:min val="-90.4"/>
        </c:scaling>
        <c:delete val="1"/>
        <c:axPos val="b"/>
        <c:numFmt formatCode="General" sourceLinked="1"/>
        <c:majorTickMark val="out"/>
        <c:minorTickMark val="none"/>
        <c:tickLblPos val="nextTo"/>
        <c:crossAx val="223993216"/>
        <c:crossesAt val="34.799999999999997"/>
        <c:crossBetween val="midCat"/>
      </c:valAx>
      <c:valAx>
        <c:axId val="223993216"/>
        <c:scaling>
          <c:orientation val="minMax"/>
          <c:max val="36.799999999999997"/>
          <c:min val="34.799999999999997"/>
        </c:scaling>
        <c:delete val="1"/>
        <c:axPos val="l"/>
        <c:numFmt formatCode="General" sourceLinked="1"/>
        <c:majorTickMark val="out"/>
        <c:minorTickMark val="none"/>
        <c:tickLblPos val="nextTo"/>
        <c:crossAx val="223991296"/>
        <c:crossesAt val="-90.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Master!$J$626:$J$664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Master!$I$626:$I$664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Master!$H$626:$H$664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Master!$G$626:$G$664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Master!$F$626:$F$664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Master!$E$626:$E$664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Master!$D$626:$D$664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Master!$C$626:$C$664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dLbls>
          <c:showLegendKey val="0"/>
          <c:showVal val="0"/>
          <c:showCatName val="0"/>
          <c:showSerName val="0"/>
          <c:showPercent val="0"/>
          <c:showBubbleSize val="0"/>
        </c:dLbls>
        <c:axId val="224498816"/>
        <c:axId val="224500736"/>
      </c:scatterChart>
      <c:valAx>
        <c:axId val="224498816"/>
        <c:scaling>
          <c:orientation val="minMax"/>
          <c:max val="-75"/>
          <c:min val="-83.8"/>
        </c:scaling>
        <c:delete val="1"/>
        <c:axPos val="b"/>
        <c:numFmt formatCode="General" sourceLinked="1"/>
        <c:majorTickMark val="out"/>
        <c:minorTickMark val="none"/>
        <c:tickLblPos val="nextTo"/>
        <c:crossAx val="224500736"/>
        <c:crossesAt val="36.4"/>
        <c:crossBetween val="midCat"/>
      </c:valAx>
      <c:valAx>
        <c:axId val="224500736"/>
        <c:scaling>
          <c:orientation val="minMax"/>
          <c:max val="39.799999999999997"/>
          <c:min val="36.4"/>
        </c:scaling>
        <c:delete val="1"/>
        <c:axPos val="l"/>
        <c:numFmt formatCode="General" sourceLinked="1"/>
        <c:majorTickMark val="out"/>
        <c:minorTickMark val="none"/>
        <c:tickLblPos val="nextTo"/>
        <c:crossAx val="224498816"/>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Vermont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Master!$J$665:$J$667</c:f>
              <c:numCache>
                <c:formatCode>General</c:formatCode>
                <c:ptCount val="3"/>
                <c:pt idx="0">
                  <c:v>180</c:v>
                </c:pt>
                <c:pt idx="1">
                  <c:v>180</c:v>
                </c:pt>
                <c:pt idx="2">
                  <c:v>-72.896693200000001</c:v>
                </c:pt>
              </c:numCache>
            </c:numRef>
          </c:xVal>
          <c:yVal>
            <c:numRef>
              <c:f>Master!$I$665:$I$667</c:f>
              <c:numCache>
                <c:formatCode>General</c:formatCode>
                <c:ptCount val="3"/>
                <c:pt idx="0">
                  <c:v>100</c:v>
                </c:pt>
                <c:pt idx="1">
                  <c:v>100</c:v>
                </c:pt>
                <c:pt idx="2">
                  <c:v>44.471884500000002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Master!$H$665:$H$667</c:f>
              <c:numCache>
                <c:formatCode>General</c:formatCode>
                <c:ptCount val="3"/>
                <c:pt idx="0">
                  <c:v>-73.147684900000002</c:v>
                </c:pt>
                <c:pt idx="1">
                  <c:v>-73.164139399999996</c:v>
                </c:pt>
                <c:pt idx="2">
                  <c:v>180</c:v>
                </c:pt>
              </c:numCache>
            </c:numRef>
          </c:xVal>
          <c:yVal>
            <c:numRef>
              <c:f>Master!$G$665:$G$667</c:f>
              <c:numCache>
                <c:formatCode>General</c:formatCode>
                <c:ptCount val="3"/>
                <c:pt idx="0">
                  <c:v>44.474403700000003</c:v>
                </c:pt>
                <c:pt idx="1">
                  <c:v>44.506437300000002</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Master!$F$665:$F$667</c:f>
              <c:numCache>
                <c:formatCode>General</c:formatCode>
                <c:ptCount val="3"/>
                <c:pt idx="0">
                  <c:v>180</c:v>
                </c:pt>
                <c:pt idx="1">
                  <c:v>180</c:v>
                </c:pt>
                <c:pt idx="2">
                  <c:v>180</c:v>
                </c:pt>
              </c:numCache>
            </c:numRef>
          </c:xVal>
          <c:yVal>
            <c:numRef>
              <c:f>Master!$E$665:$E$667</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Master!$D$665:$D$667</c:f>
              <c:numCache>
                <c:formatCode>General</c:formatCode>
                <c:ptCount val="3"/>
                <c:pt idx="0">
                  <c:v>-73.147684900000002</c:v>
                </c:pt>
                <c:pt idx="1">
                  <c:v>-73.164139399999996</c:v>
                </c:pt>
                <c:pt idx="2">
                  <c:v>-72.896693200000001</c:v>
                </c:pt>
              </c:numCache>
            </c:numRef>
          </c:xVal>
          <c:yVal>
            <c:numRef>
              <c:f>Master!$C$665:$C$667</c:f>
              <c:numCache>
                <c:formatCode>General</c:formatCode>
                <c:ptCount val="3"/>
                <c:pt idx="0">
                  <c:v>44.474403700000003</c:v>
                </c:pt>
                <c:pt idx="1">
                  <c:v>44.506437300000002</c:v>
                </c:pt>
                <c:pt idx="2">
                  <c:v>44.471884500000002</c:v>
                </c:pt>
              </c:numCache>
            </c:numRef>
          </c:yVal>
          <c:smooth val="0"/>
        </c:ser>
        <c:dLbls>
          <c:showLegendKey val="0"/>
          <c:showVal val="0"/>
          <c:showCatName val="0"/>
          <c:showSerName val="0"/>
          <c:showPercent val="0"/>
          <c:showBubbleSize val="0"/>
        </c:dLbls>
        <c:axId val="225973376"/>
        <c:axId val="225975296"/>
      </c:scatterChart>
      <c:valAx>
        <c:axId val="225973376"/>
        <c:scaling>
          <c:orientation val="minMax"/>
          <c:max val="-71.400000000000006"/>
          <c:min val="-73.599999999999994"/>
        </c:scaling>
        <c:delete val="1"/>
        <c:axPos val="b"/>
        <c:numFmt formatCode="General" sourceLinked="1"/>
        <c:majorTickMark val="out"/>
        <c:minorTickMark val="none"/>
        <c:tickLblPos val="nextTo"/>
        <c:crossAx val="225975296"/>
        <c:crossesAt val="42.6"/>
        <c:crossBetween val="midCat"/>
      </c:valAx>
      <c:valAx>
        <c:axId val="225975296"/>
        <c:scaling>
          <c:orientation val="minMax"/>
          <c:max val="45.1"/>
          <c:min val="42.6"/>
        </c:scaling>
        <c:delete val="1"/>
        <c:axPos val="l"/>
        <c:numFmt formatCode="General" sourceLinked="1"/>
        <c:majorTickMark val="out"/>
        <c:minorTickMark val="none"/>
        <c:tickLblPos val="nextTo"/>
        <c:crossAx val="225973376"/>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Master!$J$668:$J$694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Master!$I$668:$I$694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Master!$H$668:$H$694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Master!$G$668:$G$694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Master!$F$668:$F$694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Master!$E$668:$E$694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Master!$D$668:$D$694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Master!$C$668:$C$694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dLbls>
          <c:showLegendKey val="0"/>
          <c:showVal val="0"/>
          <c:showCatName val="0"/>
          <c:showSerName val="0"/>
          <c:showPercent val="0"/>
          <c:showBubbleSize val="0"/>
        </c:dLbls>
        <c:axId val="226018432"/>
        <c:axId val="226020352"/>
      </c:scatterChart>
      <c:valAx>
        <c:axId val="226018432"/>
        <c:scaling>
          <c:orientation val="minMax"/>
          <c:max val="-116.6"/>
          <c:min val="-125"/>
        </c:scaling>
        <c:delete val="1"/>
        <c:axPos val="b"/>
        <c:numFmt formatCode="General" sourceLinked="1"/>
        <c:majorTickMark val="out"/>
        <c:minorTickMark val="none"/>
        <c:tickLblPos val="nextTo"/>
        <c:crossAx val="226020352"/>
        <c:crossesAt val="45.2"/>
        <c:crossBetween val="midCat"/>
      </c:valAx>
      <c:valAx>
        <c:axId val="226020352"/>
        <c:scaling>
          <c:orientation val="minMax"/>
          <c:max val="49.4"/>
          <c:min val="45.2"/>
        </c:scaling>
        <c:delete val="1"/>
        <c:axPos val="l"/>
        <c:numFmt formatCode="General" sourceLinked="1"/>
        <c:majorTickMark val="out"/>
        <c:minorTickMark val="none"/>
        <c:tickLblPos val="nextTo"/>
        <c:crossAx val="226018432"/>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Iowa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Master!$J$280:$J$281</c:f>
              <c:numCache>
                <c:formatCode>General</c:formatCode>
                <c:ptCount val="2"/>
                <c:pt idx="0">
                  <c:v>180</c:v>
                </c:pt>
                <c:pt idx="1">
                  <c:v>180</c:v>
                </c:pt>
              </c:numCache>
            </c:numRef>
          </c:xVal>
          <c:yVal>
            <c:numRef>
              <c:f>Master!$I$280:$I$281</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Master!$H$280:$H$281</c:f>
              <c:numCache>
                <c:formatCode>General</c:formatCode>
                <c:ptCount val="2"/>
                <c:pt idx="0">
                  <c:v>-93.781245999999996</c:v>
                </c:pt>
                <c:pt idx="1">
                  <c:v>-91.243008500000002</c:v>
                </c:pt>
              </c:numCache>
            </c:numRef>
          </c:xVal>
          <c:yVal>
            <c:numRef>
              <c:f>Master!$G$280:$G$281</c:f>
              <c:numCache>
                <c:formatCode>General</c:formatCode>
                <c:ptCount val="2"/>
                <c:pt idx="0">
                  <c:v>41.810885599999999</c:v>
                </c:pt>
                <c:pt idx="1">
                  <c:v>40.7924784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Master!$F$280:$F$281</c:f>
              <c:numCache>
                <c:formatCode>General</c:formatCode>
                <c:ptCount val="2"/>
                <c:pt idx="0">
                  <c:v>180</c:v>
                </c:pt>
                <c:pt idx="1">
                  <c:v>180</c:v>
                </c:pt>
              </c:numCache>
            </c:numRef>
          </c:xVal>
          <c:yVal>
            <c:numRef>
              <c:f>Master!$E$280:$E$281</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Master!$D$280:$D$281</c:f>
              <c:numCache>
                <c:formatCode>General</c:formatCode>
                <c:ptCount val="2"/>
                <c:pt idx="0">
                  <c:v>-93.781245999999996</c:v>
                </c:pt>
                <c:pt idx="1">
                  <c:v>-91.243008500000002</c:v>
                </c:pt>
              </c:numCache>
            </c:numRef>
          </c:xVal>
          <c:yVal>
            <c:numRef>
              <c:f>Master!$C$280:$C$281</c:f>
              <c:numCache>
                <c:formatCode>General</c:formatCode>
                <c:ptCount val="2"/>
                <c:pt idx="0">
                  <c:v>41.810885599999999</c:v>
                </c:pt>
                <c:pt idx="1">
                  <c:v>40.7924784</c:v>
                </c:pt>
              </c:numCache>
            </c:numRef>
          </c:yVal>
          <c:smooth val="0"/>
        </c:ser>
        <c:dLbls>
          <c:showLegendKey val="0"/>
          <c:showVal val="0"/>
          <c:showCatName val="0"/>
          <c:showSerName val="0"/>
          <c:showPercent val="0"/>
          <c:showBubbleSize val="0"/>
        </c:dLbls>
        <c:axId val="205131136"/>
        <c:axId val="205141504"/>
      </c:scatterChart>
      <c:valAx>
        <c:axId val="205131136"/>
        <c:scaling>
          <c:orientation val="minMax"/>
          <c:max val="-90"/>
          <c:min val="-97"/>
        </c:scaling>
        <c:delete val="1"/>
        <c:axPos val="b"/>
        <c:numFmt formatCode="General" sourceLinked="1"/>
        <c:majorTickMark val="out"/>
        <c:minorTickMark val="none"/>
        <c:tickLblPos val="nextTo"/>
        <c:crossAx val="205141504"/>
        <c:crossesAt val="40"/>
        <c:crossBetween val="midCat"/>
      </c:valAx>
      <c:valAx>
        <c:axId val="205141504"/>
        <c:scaling>
          <c:orientation val="minMax"/>
          <c:max val="43.8"/>
          <c:min val="40"/>
        </c:scaling>
        <c:delete val="1"/>
        <c:axPos val="l"/>
        <c:numFmt formatCode="General" sourceLinked="1"/>
        <c:majorTickMark val="out"/>
        <c:minorTickMark val="none"/>
        <c:tickLblPos val="nextTo"/>
        <c:crossAx val="205131136"/>
        <c:crossesAt val="-9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Wisconsin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Master!$J$695:$J$702</c:f>
              <c:numCache>
                <c:formatCode>General</c:formatCode>
                <c:ptCount val="8"/>
                <c:pt idx="0">
                  <c:v>180</c:v>
                </c:pt>
                <c:pt idx="1">
                  <c:v>180</c:v>
                </c:pt>
                <c:pt idx="2">
                  <c:v>180</c:v>
                </c:pt>
                <c:pt idx="3">
                  <c:v>180</c:v>
                </c:pt>
                <c:pt idx="4">
                  <c:v>180</c:v>
                </c:pt>
                <c:pt idx="5">
                  <c:v>180</c:v>
                </c:pt>
                <c:pt idx="6">
                  <c:v>180</c:v>
                </c:pt>
                <c:pt idx="7">
                  <c:v>180</c:v>
                </c:pt>
              </c:numCache>
            </c:numRef>
          </c:xVal>
          <c:yVal>
            <c:numRef>
              <c:f>Master!$I$695:$I$702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Master!$H$695:$H$702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Master!$G$695:$G$702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Master!$F$695:$F$702</c:f>
              <c:numCache>
                <c:formatCode>General</c:formatCode>
                <c:ptCount val="8"/>
                <c:pt idx="0">
                  <c:v>180</c:v>
                </c:pt>
                <c:pt idx="1">
                  <c:v>180</c:v>
                </c:pt>
                <c:pt idx="2">
                  <c:v>180</c:v>
                </c:pt>
                <c:pt idx="3">
                  <c:v>180</c:v>
                </c:pt>
                <c:pt idx="4">
                  <c:v>180</c:v>
                </c:pt>
                <c:pt idx="5">
                  <c:v>180</c:v>
                </c:pt>
                <c:pt idx="6">
                  <c:v>180</c:v>
                </c:pt>
                <c:pt idx="7">
                  <c:v>180</c:v>
                </c:pt>
              </c:numCache>
            </c:numRef>
          </c:xVal>
          <c:yVal>
            <c:numRef>
              <c:f>Master!$E$695:$E$702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Master!$D$695:$D$702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Master!$C$695:$C$702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dLbls>
          <c:showLegendKey val="0"/>
          <c:showVal val="0"/>
          <c:showCatName val="0"/>
          <c:showSerName val="0"/>
          <c:showPercent val="0"/>
          <c:showBubbleSize val="0"/>
        </c:dLbls>
        <c:axId val="226788480"/>
        <c:axId val="226790400"/>
      </c:scatterChart>
      <c:valAx>
        <c:axId val="226788480"/>
        <c:scaling>
          <c:orientation val="minMax"/>
          <c:max val="-86.6"/>
          <c:min val="-93.2"/>
        </c:scaling>
        <c:delete val="1"/>
        <c:axPos val="b"/>
        <c:numFmt formatCode="General" sourceLinked="1"/>
        <c:majorTickMark val="out"/>
        <c:minorTickMark val="none"/>
        <c:tickLblPos val="nextTo"/>
        <c:crossAx val="226790400"/>
        <c:crossesAt val="42.2"/>
        <c:crossBetween val="midCat"/>
      </c:valAx>
      <c:valAx>
        <c:axId val="226790400"/>
        <c:scaling>
          <c:orientation val="minMax"/>
          <c:max val="47.4"/>
          <c:min val="42.2"/>
        </c:scaling>
        <c:delete val="1"/>
        <c:axPos val="l"/>
        <c:numFmt formatCode="General" sourceLinked="1"/>
        <c:majorTickMark val="out"/>
        <c:minorTickMark val="none"/>
        <c:tickLblPos val="nextTo"/>
        <c:crossAx val="226788480"/>
        <c:crossesAt val="-9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Master!$J$703:$J$705</c:f>
              <c:numCache>
                <c:formatCode>General</c:formatCode>
                <c:ptCount val="3"/>
                <c:pt idx="0">
                  <c:v>180</c:v>
                </c:pt>
                <c:pt idx="1">
                  <c:v>180</c:v>
                </c:pt>
                <c:pt idx="2">
                  <c:v>180</c:v>
                </c:pt>
              </c:numCache>
            </c:numRef>
          </c:xVal>
          <c:yVal>
            <c:numRef>
              <c:f>Master!$I$703:$I$705</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Master!$H$703:$H$705</c:f>
              <c:numCache>
                <c:formatCode>General</c:formatCode>
                <c:ptCount val="3"/>
                <c:pt idx="0">
                  <c:v>-79.7033883</c:v>
                </c:pt>
                <c:pt idx="1">
                  <c:v>-79.277470500000007</c:v>
                </c:pt>
                <c:pt idx="2">
                  <c:v>-81.589242600000006</c:v>
                </c:pt>
              </c:numCache>
            </c:numRef>
          </c:xVal>
          <c:yVal>
            <c:numRef>
              <c:f>Master!$G$703:$G$705</c:f>
              <c:numCache>
                <c:formatCode>General</c:formatCode>
                <c:ptCount val="3"/>
                <c:pt idx="0">
                  <c:v>39.404795999999997</c:v>
                </c:pt>
                <c:pt idx="1">
                  <c:v>38.516058600000001</c:v>
                </c:pt>
                <c:pt idx="2">
                  <c:v>38.373468699999997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Master!$F$703:$F$705</c:f>
              <c:numCache>
                <c:formatCode>General</c:formatCode>
                <c:ptCount val="3"/>
                <c:pt idx="0">
                  <c:v>180</c:v>
                </c:pt>
                <c:pt idx="1">
                  <c:v>180</c:v>
                </c:pt>
                <c:pt idx="2">
                  <c:v>180</c:v>
                </c:pt>
              </c:numCache>
            </c:numRef>
          </c:xVal>
          <c:yVal>
            <c:numRef>
              <c:f>Master!$E$703:$E$705</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Master!$D$703:$D$705</c:f>
              <c:numCache>
                <c:formatCode>General</c:formatCode>
                <c:ptCount val="3"/>
                <c:pt idx="0">
                  <c:v>-79.7033883</c:v>
                </c:pt>
                <c:pt idx="1">
                  <c:v>-79.277470500000007</c:v>
                </c:pt>
                <c:pt idx="2">
                  <c:v>-81.589242600000006</c:v>
                </c:pt>
              </c:numCache>
            </c:numRef>
          </c:xVal>
          <c:yVal>
            <c:numRef>
              <c:f>Master!$C$703:$C$705</c:f>
              <c:numCache>
                <c:formatCode>General</c:formatCode>
                <c:ptCount val="3"/>
                <c:pt idx="0">
                  <c:v>39.404795999999997</c:v>
                </c:pt>
                <c:pt idx="1">
                  <c:v>38.516058600000001</c:v>
                </c:pt>
                <c:pt idx="2">
                  <c:v>38.373468699999997</c:v>
                </c:pt>
              </c:numCache>
            </c:numRef>
          </c:yVal>
          <c:smooth val="0"/>
        </c:ser>
        <c:dLbls>
          <c:showLegendKey val="0"/>
          <c:showVal val="0"/>
          <c:showCatName val="0"/>
          <c:showSerName val="0"/>
          <c:showPercent val="0"/>
          <c:showBubbleSize val="0"/>
        </c:dLbls>
        <c:axId val="226817152"/>
        <c:axId val="226819072"/>
      </c:scatterChart>
      <c:valAx>
        <c:axId val="226817152"/>
        <c:scaling>
          <c:orientation val="minMax"/>
          <c:max val="-77.599999999999994"/>
          <c:min val="-82.8"/>
        </c:scaling>
        <c:delete val="1"/>
        <c:axPos val="b"/>
        <c:numFmt formatCode="General" sourceLinked="1"/>
        <c:majorTickMark val="out"/>
        <c:minorTickMark val="none"/>
        <c:tickLblPos val="nextTo"/>
        <c:crossAx val="226819072"/>
        <c:crossesAt val="37"/>
        <c:crossBetween val="midCat"/>
      </c:valAx>
      <c:valAx>
        <c:axId val="226819072"/>
        <c:scaling>
          <c:orientation val="minMax"/>
          <c:max val="40.799999999999997"/>
          <c:min val="37"/>
        </c:scaling>
        <c:delete val="1"/>
        <c:axPos val="l"/>
        <c:numFmt formatCode="General" sourceLinked="1"/>
        <c:majorTickMark val="out"/>
        <c:minorTickMark val="none"/>
        <c:tickLblPos val="nextTo"/>
        <c:crossAx val="226817152"/>
        <c:crossesAt val="-82.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Wyoming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Master!$J$706:$J$710</c:f>
              <c:numCache>
                <c:formatCode>General</c:formatCode>
                <c:ptCount val="5"/>
                <c:pt idx="0">
                  <c:v>180</c:v>
                </c:pt>
                <c:pt idx="1">
                  <c:v>180</c:v>
                </c:pt>
                <c:pt idx="2">
                  <c:v>180</c:v>
                </c:pt>
                <c:pt idx="3">
                  <c:v>180</c:v>
                </c:pt>
                <c:pt idx="4">
                  <c:v>180</c:v>
                </c:pt>
              </c:numCache>
            </c:numRef>
          </c:xVal>
          <c:yVal>
            <c:numRef>
              <c:f>Master!$I$706:$I$710</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Master!$H$706:$H$710</c:f>
              <c:numCache>
                <c:formatCode>General</c:formatCode>
                <c:ptCount val="5"/>
                <c:pt idx="0">
                  <c:v>-104.5175507</c:v>
                </c:pt>
                <c:pt idx="1">
                  <c:v>-104.5769999</c:v>
                </c:pt>
                <c:pt idx="2">
                  <c:v>-104.1869995</c:v>
                </c:pt>
                <c:pt idx="3">
                  <c:v>-104.8162039</c:v>
                </c:pt>
                <c:pt idx="4">
                  <c:v>-104.863178</c:v>
                </c:pt>
              </c:numCache>
            </c:numRef>
          </c:xVal>
          <c:yVal>
            <c:numRef>
              <c:f>Master!$G$706:$G$710</c:f>
              <c:numCache>
                <c:formatCode>General</c:formatCode>
                <c:ptCount val="5"/>
                <c:pt idx="0">
                  <c:v>44.983843800000002</c:v>
                </c:pt>
                <c:pt idx="1">
                  <c:v>44.846666300000003</c:v>
                </c:pt>
                <c:pt idx="2">
                  <c:v>44.891666000000001</c:v>
                </c:pt>
                <c:pt idx="3">
                  <c:v>42.382994400000001</c:v>
                </c:pt>
                <c:pt idx="4">
                  <c:v>41.1648116</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Master!$F$706:$F$710</c:f>
              <c:numCache>
                <c:formatCode>General</c:formatCode>
                <c:ptCount val="5"/>
                <c:pt idx="0">
                  <c:v>180</c:v>
                </c:pt>
                <c:pt idx="1">
                  <c:v>180</c:v>
                </c:pt>
                <c:pt idx="2">
                  <c:v>180</c:v>
                </c:pt>
                <c:pt idx="3">
                  <c:v>180</c:v>
                </c:pt>
                <c:pt idx="4">
                  <c:v>180</c:v>
                </c:pt>
              </c:numCache>
            </c:numRef>
          </c:xVal>
          <c:yVal>
            <c:numRef>
              <c:f>Master!$E$706:$E$710</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Master!$D$706:$D$710</c:f>
              <c:numCache>
                <c:formatCode>General</c:formatCode>
                <c:ptCount val="5"/>
                <c:pt idx="0">
                  <c:v>-104.5175507</c:v>
                </c:pt>
                <c:pt idx="1">
                  <c:v>-104.5769999</c:v>
                </c:pt>
                <c:pt idx="2">
                  <c:v>-104.1869995</c:v>
                </c:pt>
                <c:pt idx="3">
                  <c:v>-104.8162039</c:v>
                </c:pt>
                <c:pt idx="4">
                  <c:v>-104.863178</c:v>
                </c:pt>
              </c:numCache>
            </c:numRef>
          </c:xVal>
          <c:yVal>
            <c:numRef>
              <c:f>Master!$C$706:$C$710</c:f>
              <c:numCache>
                <c:formatCode>General</c:formatCode>
                <c:ptCount val="5"/>
                <c:pt idx="0">
                  <c:v>44.983843800000002</c:v>
                </c:pt>
                <c:pt idx="1">
                  <c:v>44.846666300000003</c:v>
                </c:pt>
                <c:pt idx="2">
                  <c:v>44.891666000000001</c:v>
                </c:pt>
                <c:pt idx="3">
                  <c:v>42.382994400000001</c:v>
                </c:pt>
                <c:pt idx="4">
                  <c:v>41.1648116</c:v>
                </c:pt>
              </c:numCache>
            </c:numRef>
          </c:yVal>
          <c:smooth val="0"/>
        </c:ser>
        <c:dLbls>
          <c:showLegendKey val="0"/>
          <c:showVal val="0"/>
          <c:showCatName val="0"/>
          <c:showSerName val="0"/>
          <c:showPercent val="0"/>
          <c:showBubbleSize val="0"/>
        </c:dLbls>
        <c:axId val="226858112"/>
        <c:axId val="226860032"/>
      </c:scatterChart>
      <c:valAx>
        <c:axId val="226858112"/>
        <c:scaling>
          <c:orientation val="minMax"/>
          <c:max val="-103.6"/>
          <c:min val="-111.4"/>
        </c:scaling>
        <c:delete val="1"/>
        <c:axPos val="b"/>
        <c:numFmt formatCode="General" sourceLinked="1"/>
        <c:majorTickMark val="out"/>
        <c:minorTickMark val="none"/>
        <c:tickLblPos val="nextTo"/>
        <c:crossAx val="226860032"/>
        <c:crossesAt val="40.799999999999997"/>
        <c:crossBetween val="midCat"/>
      </c:valAx>
      <c:valAx>
        <c:axId val="226860032"/>
        <c:scaling>
          <c:orientation val="minMax"/>
          <c:max val="45.4"/>
          <c:min val="40.799999999999997"/>
        </c:scaling>
        <c:delete val="1"/>
        <c:axPos val="l"/>
        <c:numFmt formatCode="General" sourceLinked="1"/>
        <c:majorTickMark val="out"/>
        <c:minorTickMark val="none"/>
        <c:tickLblPos val="nextTo"/>
        <c:crossAx val="226858112"/>
        <c:crossesAt val="-111.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Guam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Master!$J$712:$J$728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Master!$I$712:$I$728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Master!$H$712:$H$728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Master!$G$712:$G$728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Master!$F$712:$F$728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Master!$E$712:$E$728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Master!$D$712:$D$728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Master!$C$712:$C$728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dLbls>
          <c:showLegendKey val="0"/>
          <c:showVal val="0"/>
          <c:showCatName val="0"/>
          <c:showSerName val="0"/>
          <c:showPercent val="0"/>
          <c:showBubbleSize val="0"/>
        </c:dLbls>
        <c:axId val="227247232"/>
        <c:axId val="227249152"/>
      </c:scatterChart>
      <c:valAx>
        <c:axId val="227247232"/>
        <c:scaling>
          <c:orientation val="minMax"/>
          <c:max val="145.1"/>
          <c:min val="144.5"/>
        </c:scaling>
        <c:delete val="1"/>
        <c:axPos val="b"/>
        <c:numFmt formatCode="General" sourceLinked="1"/>
        <c:majorTickMark val="out"/>
        <c:minorTickMark val="none"/>
        <c:tickLblPos val="nextTo"/>
        <c:crossAx val="227249152"/>
        <c:crossesAt val="13.1"/>
        <c:crossBetween val="midCat"/>
      </c:valAx>
      <c:valAx>
        <c:axId val="227249152"/>
        <c:scaling>
          <c:orientation val="minMax"/>
          <c:max val="13.7"/>
          <c:min val="13.1"/>
        </c:scaling>
        <c:delete val="1"/>
        <c:axPos val="l"/>
        <c:numFmt formatCode="General" sourceLinked="1"/>
        <c:majorTickMark val="out"/>
        <c:minorTickMark val="none"/>
        <c:tickLblPos val="nextTo"/>
        <c:crossAx val="227247232"/>
        <c:crossesAt val="144.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United States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7"/>
            <c:spPr>
              <a:solidFill>
                <a:srgbClr val="92D050"/>
              </a:solidFill>
            </c:spPr>
          </c:marker>
          <c:xVal>
            <c:numRef>
              <c:f>Master!$J$2:$J$735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-72.896693200000001</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Master!$I$2:$I$735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44.471884500000002</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2"/>
          <c:order val="1"/>
          <c:tx>
            <c:strRef>
              <c:f>Master!$C$747</c:f>
              <c:strCache>
                <c:ptCount val="1"/>
                <c:pt idx="0">
                  <c:v>Within temp. range for ZIKV</c:v>
                </c:pt>
              </c:strCache>
            </c:strRef>
          </c:tx>
          <c:spPr>
            <a:ln w="28575">
              <a:noFill/>
            </a:ln>
          </c:spPr>
          <c:marker>
            <c:symbol val="circle"/>
            <c:size val="7"/>
            <c:spPr>
              <a:solidFill>
                <a:srgbClr val="FFC000"/>
              </a:solidFill>
            </c:spPr>
          </c:marker>
          <c:xVal>
            <c:numRef>
              <c:f>Master!$H$2:$H$735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-111.85032959999999</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-124.3507642</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180</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Master!$G$2:$G$735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35.194786499999999</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40.563815699999999</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100</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ser>
          <c:idx val="1"/>
          <c:order val="2"/>
          <c:tx>
            <c:strRef>
              <c:f>Master!$B$747</c:f>
              <c:strCache>
                <c:ptCount val="1"/>
                <c:pt idx="0">
                  <c:v>Outside temp. range for Zika vectors</c:v>
                </c:pt>
              </c:strCache>
            </c:strRef>
          </c:tx>
          <c:spPr>
            <a:ln w="28575">
              <a:noFill/>
            </a:ln>
          </c:spPr>
          <c:marker>
            <c:symbol val="circle"/>
            <c:size val="2"/>
            <c:spPr>
              <a:solidFill>
                <a:srgbClr val="0070C0"/>
              </a:solidFill>
              <a:ln>
                <a:solidFill>
                  <a:schemeClr val="accent1"/>
                </a:solidFill>
              </a:ln>
            </c:spPr>
          </c:marker>
          <c:xVal>
            <c:numRef>
              <c:f>Master!$F$2:$F$735</c:f>
              <c:numCache>
                <c:formatCode>General</c:formatCode>
                <c:ptCount val="734"/>
                <c:pt idx="0">
                  <c:v>-146.64781780000001</c:v>
                </c:pt>
                <c:pt idx="1">
                  <c:v>-145.80996329999999</c:v>
                </c:pt>
                <c:pt idx="2">
                  <c:v>-162.0669106</c:v>
                </c:pt>
                <c:pt idx="3">
                  <c:v>-165.9976915</c:v>
                </c:pt>
                <c:pt idx="4">
                  <c:v>-149.19096329999999</c:v>
                </c:pt>
                <c:pt idx="5">
                  <c:v>180</c:v>
                </c:pt>
                <c:pt idx="6">
                  <c:v>180</c:v>
                </c:pt>
                <c:pt idx="7">
                  <c:v>-152.5995825</c:v>
                </c:pt>
                <c:pt idx="8">
                  <c:v>-146.312769</c:v>
                </c:pt>
                <c:pt idx="9">
                  <c:v>174.1106619</c:v>
                </c:pt>
                <c:pt idx="10">
                  <c:v>-147.06045660000001</c:v>
                </c:pt>
                <c:pt idx="11">
                  <c:v>-149.81402069999999</c:v>
                </c:pt>
                <c:pt idx="12">
                  <c:v>180</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-114.08349800000001</c:v>
                </c:pt>
                <c:pt idx="39">
                  <c:v>-113.0565946</c:v>
                </c:pt>
                <c:pt idx="40">
                  <c:v>180</c:v>
                </c:pt>
                <c:pt idx="41">
                  <c:v>180</c:v>
                </c:pt>
                <c:pt idx="42">
                  <c:v>180</c:v>
                </c:pt>
                <c:pt idx="43">
                  <c:v>180</c:v>
                </c:pt>
                <c:pt idx="44">
                  <c:v>180</c:v>
                </c:pt>
                <c:pt idx="45">
                  <c:v>-114.6023929</c:v>
                </c:pt>
                <c:pt idx="46">
                  <c:v>-114.6561786</c:v>
                </c:pt>
                <c:pt idx="47">
                  <c:v>180</c:v>
                </c:pt>
                <c:pt idx="48">
                  <c:v>180</c:v>
                </c:pt>
                <c:pt idx="49">
                  <c:v>180</c:v>
                </c:pt>
                <c:pt idx="50">
                  <c:v>180</c:v>
                </c:pt>
                <c:pt idx="51">
                  <c:v>-115.3101796</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-115.150857</c:v>
                </c:pt>
                <c:pt idx="71">
                  <c:v>-115.2284494</c:v>
                </c:pt>
                <c:pt idx="72">
                  <c:v>-115.2836516</c:v>
                </c:pt>
                <c:pt idx="73">
                  <c:v>180</c:v>
                </c:pt>
                <c:pt idx="74">
                  <c:v>180</c:v>
                </c:pt>
                <c:pt idx="75">
                  <c:v>-115.88452580000001</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-115.6681067</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-115.75053149999999</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Master!$E$2:$E$735</c:f>
              <c:numCache>
                <c:formatCode>General</c:formatCode>
                <c:ptCount val="734"/>
                <c:pt idx="0">
                  <c:v>64.3179059</c:v>
                </c:pt>
                <c:pt idx="1">
                  <c:v>63.509953500000002</c:v>
                </c:pt>
                <c:pt idx="2">
                  <c:v>58.640646099999998</c:v>
                </c:pt>
                <c:pt idx="3">
                  <c:v>61.786903500000001</c:v>
                </c:pt>
                <c:pt idx="4">
                  <c:v>64.288463899999996</c:v>
                </c:pt>
                <c:pt idx="5">
                  <c:v>100</c:v>
                </c:pt>
                <c:pt idx="6">
                  <c:v>100</c:v>
                </c:pt>
                <c:pt idx="7">
                  <c:v>57.765864999999998</c:v>
                </c:pt>
                <c:pt idx="8">
                  <c:v>63.917645999999998</c:v>
                </c:pt>
                <c:pt idx="9">
                  <c:v>52.722689699999997</c:v>
                </c:pt>
                <c:pt idx="10">
                  <c:v>64.674082999999996</c:v>
                </c:pt>
                <c:pt idx="11">
                  <c:v>61.279333800000003</c:v>
                </c:pt>
                <c:pt idx="12">
                  <c:v>100</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32.498835700000001</c:v>
                </c:pt>
                <c:pt idx="39">
                  <c:v>32.640947400000002</c:v>
                </c:pt>
                <c:pt idx="40">
                  <c:v>100</c:v>
                </c:pt>
                <c:pt idx="41">
                  <c:v>100</c:v>
                </c:pt>
                <c:pt idx="42">
                  <c:v>100</c:v>
                </c:pt>
                <c:pt idx="43">
                  <c:v>100</c:v>
                </c:pt>
                <c:pt idx="44">
                  <c:v>100</c:v>
                </c:pt>
                <c:pt idx="45">
                  <c:v>32.644395799999998</c:v>
                </c:pt>
                <c:pt idx="46">
                  <c:v>32.700434299999998</c:v>
                </c:pt>
                <c:pt idx="47">
                  <c:v>100</c:v>
                </c:pt>
                <c:pt idx="48">
                  <c:v>100</c:v>
                </c:pt>
                <c:pt idx="49">
                  <c:v>100</c:v>
                </c:pt>
                <c:pt idx="50">
                  <c:v>100</c:v>
                </c:pt>
                <c:pt idx="51">
                  <c:v>33.312210200000003</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32.832709299999998</c:v>
                </c:pt>
                <c:pt idx="71">
                  <c:v>32.943294899999998</c:v>
                </c:pt>
                <c:pt idx="72">
                  <c:v>33.039602899999998</c:v>
                </c:pt>
                <c:pt idx="73">
                  <c:v>100</c:v>
                </c:pt>
                <c:pt idx="74">
                  <c:v>100</c:v>
                </c:pt>
                <c:pt idx="75">
                  <c:v>32.864058200000002</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32.825129099999998</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32.948925299999999</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0"/>
          <c:order val="3"/>
          <c:tx>
            <c:strRef>
              <c:f>Master!$A$747</c:f>
              <c:strCache>
                <c:ptCount val="1"/>
                <c:pt idx="0">
                  <c:v>Within temp. range for Zika vectors</c:v>
                </c:pt>
              </c:strCache>
            </c:strRef>
          </c:tx>
          <c:spPr>
            <a:ln w="28575">
              <a:noFill/>
            </a:ln>
          </c:spPr>
          <c:marker>
            <c:symbol val="circle"/>
            <c:size val="2"/>
            <c:spPr>
              <a:solidFill>
                <a:srgbClr val="FF0000"/>
              </a:solidFill>
              <a:ln>
                <a:solidFill>
                  <a:srgbClr val="FF0000"/>
                </a:solidFill>
              </a:ln>
            </c:spPr>
          </c:marker>
          <c:xVal>
            <c:numRef>
              <c:f>Master!$D$2:$D$735</c:f>
              <c:numCache>
                <c:formatCode>General</c:formatCode>
                <c:ptCount val="734"/>
                <c:pt idx="0">
                  <c:v>180</c:v>
                </c:pt>
                <c:pt idx="1">
                  <c:v>180</c:v>
                </c:pt>
                <c:pt idx="2">
                  <c:v>180</c:v>
                </c:pt>
                <c:pt idx="3">
                  <c:v>180</c:v>
                </c:pt>
                <c:pt idx="4">
                  <c:v>180</c:v>
                </c:pt>
                <c:pt idx="5">
                  <c:v>-135.36204860000001</c:v>
                </c:pt>
                <c:pt idx="6">
                  <c:v>-131.61241079999999</c:v>
                </c:pt>
                <c:pt idx="7">
                  <c:v>180</c:v>
                </c:pt>
                <c:pt idx="8">
                  <c:v>180</c:v>
                </c:pt>
                <c:pt idx="9">
                  <c:v>180</c:v>
                </c:pt>
                <c:pt idx="10">
                  <c:v>180</c:v>
                </c:pt>
                <c:pt idx="11">
                  <c:v>180</c:v>
                </c:pt>
                <c:pt idx="12">
                  <c:v>-149.6386976</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180</c:v>
                </c:pt>
                <c:pt idx="39">
                  <c:v>180</c:v>
                </c:pt>
                <c:pt idx="40">
                  <c:v>-111.85032959999999</c:v>
                </c:pt>
                <c:pt idx="41">
                  <c:v>-110.848331</c:v>
                </c:pt>
                <c:pt idx="42">
                  <c:v>-110.3296014</c:v>
                </c:pt>
                <c:pt idx="43">
                  <c:v>-109.8423095</c:v>
                </c:pt>
                <c:pt idx="44">
                  <c:v>-112.37289680000001</c:v>
                </c:pt>
                <c:pt idx="45">
                  <c:v>180</c:v>
                </c:pt>
                <c:pt idx="46">
                  <c:v>180</c:v>
                </c:pt>
                <c:pt idx="47">
                  <c:v>-110.949169</c:v>
                </c:pt>
                <c:pt idx="48">
                  <c:v>-114.4050988</c:v>
                </c:pt>
                <c:pt idx="49">
                  <c:v>-121.3954916</c:v>
                </c:pt>
                <c:pt idx="50">
                  <c:v>-119.0652326</c:v>
                </c:pt>
                <c:pt idx="51">
                  <c:v>180</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180</c:v>
                </c:pt>
                <c:pt idx="71">
                  <c:v>180</c:v>
                </c:pt>
                <c:pt idx="72">
                  <c:v>180</c:v>
                </c:pt>
                <c:pt idx="73">
                  <c:v>-119.0650783</c:v>
                </c:pt>
                <c:pt idx="74">
                  <c:v>-121.3964514</c:v>
                </c:pt>
                <c:pt idx="75">
                  <c:v>180</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-119.5485802</c:v>
                </c:pt>
                <c:pt idx="90">
                  <c:v>-117.2011531</c:v>
                </c:pt>
                <c:pt idx="91">
                  <c:v>-121.40292100000001</c:v>
                </c:pt>
                <c:pt idx="92">
                  <c:v>-116.4160983</c:v>
                </c:pt>
                <c:pt idx="93">
                  <c:v>180</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-124.3507642</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180</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Master!$C$2:$C$735</c:f>
              <c:numCache>
                <c:formatCode>General</c:formatCode>
                <c:ptCount val="734"/>
                <c:pt idx="0">
                  <c:v>100</c:v>
                </c:pt>
                <c:pt idx="1">
                  <c:v>100</c:v>
                </c:pt>
                <c:pt idx="2">
                  <c:v>100</c:v>
                </c:pt>
                <c:pt idx="3">
                  <c:v>100</c:v>
                </c:pt>
                <c:pt idx="4">
                  <c:v>100</c:v>
                </c:pt>
                <c:pt idx="5">
                  <c:v>57.0530872</c:v>
                </c:pt>
                <c:pt idx="6">
                  <c:v>55.338323299999999</c:v>
                </c:pt>
                <c:pt idx="7">
                  <c:v>100</c:v>
                </c:pt>
                <c:pt idx="8">
                  <c:v>100</c:v>
                </c:pt>
                <c:pt idx="9">
                  <c:v>100</c:v>
                </c:pt>
                <c:pt idx="10">
                  <c:v>100</c:v>
                </c:pt>
                <c:pt idx="11">
                  <c:v>100</c:v>
                </c:pt>
                <c:pt idx="12">
                  <c:v>61.262722199999999</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100</c:v>
                </c:pt>
                <c:pt idx="39">
                  <c:v>100</c:v>
                </c:pt>
                <c:pt idx="40">
                  <c:v>35.194786499999999</c:v>
                </c:pt>
                <c:pt idx="41">
                  <c:v>32.160686300000002</c:v>
                </c:pt>
                <c:pt idx="42">
                  <c:v>31.567394499999999</c:v>
                </c:pt>
                <c:pt idx="43">
                  <c:v>32.146357100000003</c:v>
                </c:pt>
                <c:pt idx="44">
                  <c:v>33.536406700000001</c:v>
                </c:pt>
                <c:pt idx="45">
                  <c:v>100</c:v>
                </c:pt>
                <c:pt idx="46">
                  <c:v>100</c:v>
                </c:pt>
                <c:pt idx="47">
                  <c:v>32.131458100000003</c:v>
                </c:pt>
                <c:pt idx="48">
                  <c:v>32.701301700000002</c:v>
                </c:pt>
                <c:pt idx="49">
                  <c:v>39.121080399999997</c:v>
                </c:pt>
                <c:pt idx="50">
                  <c:v>34.228131699999999</c:v>
                </c:pt>
                <c:pt idx="51">
                  <c:v>100</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100</c:v>
                </c:pt>
                <c:pt idx="71">
                  <c:v>100</c:v>
                </c:pt>
                <c:pt idx="72">
                  <c:v>100</c:v>
                </c:pt>
                <c:pt idx="73">
                  <c:v>34.108324799999998</c:v>
                </c:pt>
                <c:pt idx="74">
                  <c:v>38.8755807</c:v>
                </c:pt>
                <c:pt idx="75">
                  <c:v>100</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38.383684700000003</c:v>
                </c:pt>
                <c:pt idx="90">
                  <c:v>32.738556799999998</c:v>
                </c:pt>
                <c:pt idx="91">
                  <c:v>38.662930699999997</c:v>
                </c:pt>
                <c:pt idx="92">
                  <c:v>32.8778516</c:v>
                </c:pt>
                <c:pt idx="93">
                  <c:v>100</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40.563815699999999</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100</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dLbls>
          <c:showLegendKey val="0"/>
          <c:showVal val="0"/>
          <c:showCatName val="0"/>
          <c:showSerName val="0"/>
          <c:showPercent val="0"/>
          <c:showBubbleSize val="0"/>
        </c:dLbls>
        <c:axId val="227677312"/>
        <c:axId val="227679232"/>
      </c:scatterChart>
      <c:valAx>
        <c:axId val="227677312"/>
        <c:scaling>
          <c:orientation val="minMax"/>
          <c:max val="-66"/>
          <c:min val="-126"/>
        </c:scaling>
        <c:delete val="1"/>
        <c:axPos val="b"/>
        <c:numFmt formatCode="General" sourceLinked="1"/>
        <c:majorTickMark val="out"/>
        <c:minorTickMark val="none"/>
        <c:tickLblPos val="nextTo"/>
        <c:crossAx val="227679232"/>
        <c:crossesAt val="24"/>
        <c:crossBetween val="midCat"/>
      </c:valAx>
      <c:valAx>
        <c:axId val="227679232"/>
        <c:scaling>
          <c:orientation val="minMax"/>
          <c:max val="50"/>
          <c:min val="24"/>
        </c:scaling>
        <c:delete val="1"/>
        <c:axPos val="l"/>
        <c:numFmt formatCode="General" sourceLinked="1"/>
        <c:majorTickMark val="out"/>
        <c:minorTickMark val="none"/>
        <c:tickLblPos val="nextTo"/>
        <c:crossAx val="227677312"/>
        <c:crossesAt val="-126"/>
        <c:crossBetween val="midCat"/>
      </c:valAx>
      <c:spPr>
        <a:blipFill>
          <a:blip xmlns:r="http://schemas.openxmlformats.org/officeDocument/2006/relationships" r:embed="rId1"/>
          <a:stretch>
            <a:fillRect/>
          </a:stretch>
        </a:blipFill>
        <a:ln w="25400">
          <a:noFill/>
        </a:ln>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Arizona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Master!$J$40:$J$50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Master!$I$40:$I$50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Master!$H$40:$H$50</c:f>
              <c:numCache>
                <c:formatCode>General</c:formatCode>
                <c:ptCount val="11"/>
                <c:pt idx="0">
                  <c:v>-114.08349800000001</c:v>
                </c:pt>
                <c:pt idx="1">
                  <c:v>-113.0565946</c:v>
                </c:pt>
                <c:pt idx="2">
                  <c:v>-111.85032959999999</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Master!$G$40:$G$50</c:f>
              <c:numCache>
                <c:formatCode>General</c:formatCode>
                <c:ptCount val="11"/>
                <c:pt idx="0">
                  <c:v>32.498835700000001</c:v>
                </c:pt>
                <c:pt idx="1">
                  <c:v>32.640947400000002</c:v>
                </c:pt>
                <c:pt idx="2">
                  <c:v>35.194786499999999</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Master!$F$40:$F$50</c:f>
              <c:numCache>
                <c:formatCode>General</c:formatCode>
                <c:ptCount val="11"/>
                <c:pt idx="0">
                  <c:v>-114.08349800000001</c:v>
                </c:pt>
                <c:pt idx="1">
                  <c:v>-113.0565946</c:v>
                </c:pt>
                <c:pt idx="2">
                  <c:v>180</c:v>
                </c:pt>
                <c:pt idx="3">
                  <c:v>180</c:v>
                </c:pt>
                <c:pt idx="4">
                  <c:v>180</c:v>
                </c:pt>
                <c:pt idx="5">
                  <c:v>180</c:v>
                </c:pt>
                <c:pt idx="6">
                  <c:v>180</c:v>
                </c:pt>
                <c:pt idx="7">
                  <c:v>-114.6023929</c:v>
                </c:pt>
                <c:pt idx="8">
                  <c:v>-114.6561786</c:v>
                </c:pt>
                <c:pt idx="9">
                  <c:v>180</c:v>
                </c:pt>
                <c:pt idx="10">
                  <c:v>180</c:v>
                </c:pt>
              </c:numCache>
            </c:numRef>
          </c:xVal>
          <c:yVal>
            <c:numRef>
              <c:f>Master!$E$40:$E$50</c:f>
              <c:numCache>
                <c:formatCode>General</c:formatCode>
                <c:ptCount val="11"/>
                <c:pt idx="0">
                  <c:v>32.498835700000001</c:v>
                </c:pt>
                <c:pt idx="1">
                  <c:v>32.640947400000002</c:v>
                </c:pt>
                <c:pt idx="2">
                  <c:v>100</c:v>
                </c:pt>
                <c:pt idx="3">
                  <c:v>100</c:v>
                </c:pt>
                <c:pt idx="4">
                  <c:v>100</c:v>
                </c:pt>
                <c:pt idx="5">
                  <c:v>100</c:v>
                </c:pt>
                <c:pt idx="6">
                  <c:v>100</c:v>
                </c:pt>
                <c:pt idx="7">
                  <c:v>32.644395799999998</c:v>
                </c:pt>
                <c:pt idx="8">
                  <c:v>32.700434299999998</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Master!$D$40:$D$50</c:f>
              <c:numCache>
                <c:formatCode>General</c:formatCode>
                <c:ptCount val="11"/>
                <c:pt idx="0">
                  <c:v>180</c:v>
                </c:pt>
                <c:pt idx="1">
                  <c:v>180</c:v>
                </c:pt>
                <c:pt idx="2">
                  <c:v>-111.85032959999999</c:v>
                </c:pt>
                <c:pt idx="3">
                  <c:v>-110.848331</c:v>
                </c:pt>
                <c:pt idx="4">
                  <c:v>-110.3296014</c:v>
                </c:pt>
                <c:pt idx="5">
                  <c:v>-109.8423095</c:v>
                </c:pt>
                <c:pt idx="6">
                  <c:v>-112.37289680000001</c:v>
                </c:pt>
                <c:pt idx="7">
                  <c:v>180</c:v>
                </c:pt>
                <c:pt idx="8">
                  <c:v>180</c:v>
                </c:pt>
                <c:pt idx="9">
                  <c:v>-110.949169</c:v>
                </c:pt>
                <c:pt idx="10">
                  <c:v>-114.4050988</c:v>
                </c:pt>
              </c:numCache>
            </c:numRef>
          </c:xVal>
          <c:yVal>
            <c:numRef>
              <c:f>Master!$C$40:$C$50</c:f>
              <c:numCache>
                <c:formatCode>General</c:formatCode>
                <c:ptCount val="11"/>
                <c:pt idx="0">
                  <c:v>100</c:v>
                </c:pt>
                <c:pt idx="1">
                  <c:v>100</c:v>
                </c:pt>
                <c:pt idx="2">
                  <c:v>35.194786499999999</c:v>
                </c:pt>
                <c:pt idx="3">
                  <c:v>32.160686300000002</c:v>
                </c:pt>
                <c:pt idx="4">
                  <c:v>31.567394499999999</c:v>
                </c:pt>
                <c:pt idx="5">
                  <c:v>32.146357100000003</c:v>
                </c:pt>
                <c:pt idx="6">
                  <c:v>33.536406700000001</c:v>
                </c:pt>
                <c:pt idx="7">
                  <c:v>100</c:v>
                </c:pt>
                <c:pt idx="8">
                  <c:v>100</c:v>
                </c:pt>
                <c:pt idx="9">
                  <c:v>32.131458100000003</c:v>
                </c:pt>
                <c:pt idx="10">
                  <c:v>32.701301700000002</c:v>
                </c:pt>
              </c:numCache>
            </c:numRef>
          </c:yVal>
          <c:smooth val="0"/>
        </c:ser>
        <c:dLbls>
          <c:showLegendKey val="0"/>
          <c:showVal val="0"/>
          <c:showCatName val="0"/>
          <c:showSerName val="0"/>
          <c:showPercent val="0"/>
          <c:showBubbleSize val="0"/>
        </c:dLbls>
        <c:axId val="205160448"/>
        <c:axId val="205162368"/>
      </c:scatterChart>
      <c:valAx>
        <c:axId val="205160448"/>
        <c:scaling>
          <c:orientation val="minMax"/>
          <c:max val="-108.6"/>
          <c:min val="-115.4"/>
        </c:scaling>
        <c:delete val="1"/>
        <c:axPos val="b"/>
        <c:numFmt formatCode="General" sourceLinked="1"/>
        <c:majorTickMark val="out"/>
        <c:minorTickMark val="none"/>
        <c:tickLblPos val="nextTo"/>
        <c:crossAx val="205162368"/>
        <c:crossesAt val="31"/>
        <c:crossBetween val="midCat"/>
      </c:valAx>
      <c:valAx>
        <c:axId val="205162368"/>
        <c:scaling>
          <c:orientation val="minMax"/>
          <c:max val="37.4"/>
          <c:min val="31"/>
        </c:scaling>
        <c:delete val="1"/>
        <c:axPos val="l"/>
        <c:numFmt formatCode="General" sourceLinked="1"/>
        <c:majorTickMark val="out"/>
        <c:minorTickMark val="none"/>
        <c:tickLblPos val="nextTo"/>
        <c:crossAx val="205160448"/>
        <c:crossesAt val="-115.4"/>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4.7932099103498681E-2"/>
          <c:y val="9.4449908562873677E-2"/>
          <c:w val="0.90744846910295518"/>
          <c:h val="8.3431592711560879E-2"/>
        </c:manualLayout>
      </c:layout>
      <c:overlay val="0"/>
    </c:legend>
    <c:plotVisOnly val="1"/>
    <c:dispBlanksAs val="gap"/>
    <c:showDLblsOverMax val="0"/>
  </c:chart>
  <c:spPr>
    <a:no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Master!$J$36:$J$39</c:f>
              <c:numCache>
                <c:formatCode>General</c:formatCode>
                <c:ptCount val="4"/>
                <c:pt idx="0">
                  <c:v>180</c:v>
                </c:pt>
                <c:pt idx="1">
                  <c:v>180</c:v>
                </c:pt>
                <c:pt idx="2">
                  <c:v>180</c:v>
                </c:pt>
                <c:pt idx="3">
                  <c:v>180</c:v>
                </c:pt>
              </c:numCache>
            </c:numRef>
          </c:xVal>
          <c:yVal>
            <c:numRef>
              <c:f>Master!$I$36:$I$39</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Master!$H$36:$H$39</c:f>
              <c:numCache>
                <c:formatCode>General</c:formatCode>
                <c:ptCount val="4"/>
                <c:pt idx="0">
                  <c:v>-92.306753099999995</c:v>
                </c:pt>
                <c:pt idx="1">
                  <c:v>-94.271365000000003</c:v>
                </c:pt>
                <c:pt idx="2">
                  <c:v>-92.138696400000001</c:v>
                </c:pt>
                <c:pt idx="3">
                  <c:v>-92.085701299999997</c:v>
                </c:pt>
              </c:numCache>
            </c:numRef>
          </c:xVal>
          <c:yVal>
            <c:numRef>
              <c:f>Master!$G$36:$G$39</c:f>
              <c:numCache>
                <c:formatCode>General</c:formatCode>
                <c:ptCount val="4"/>
                <c:pt idx="0">
                  <c:v>34.899909200000003</c:v>
                </c:pt>
                <c:pt idx="1">
                  <c:v>35.353962000000003</c:v>
                </c:pt>
                <c:pt idx="2">
                  <c:v>34.903958899999999</c:v>
                </c:pt>
                <c:pt idx="3">
                  <c:v>34.325837499999999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Master!$F$36:$F$39</c:f>
              <c:numCache>
                <c:formatCode>General</c:formatCode>
                <c:ptCount val="4"/>
                <c:pt idx="0">
                  <c:v>180</c:v>
                </c:pt>
                <c:pt idx="1">
                  <c:v>180</c:v>
                </c:pt>
                <c:pt idx="2">
                  <c:v>180</c:v>
                </c:pt>
                <c:pt idx="3">
                  <c:v>180</c:v>
                </c:pt>
              </c:numCache>
            </c:numRef>
          </c:xVal>
          <c:yVal>
            <c:numRef>
              <c:f>Master!$E$36:$E$39</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Master!$D$36:$D$39</c:f>
              <c:numCache>
                <c:formatCode>General</c:formatCode>
                <c:ptCount val="4"/>
                <c:pt idx="0">
                  <c:v>-92.306753099999995</c:v>
                </c:pt>
                <c:pt idx="1">
                  <c:v>-94.271365000000003</c:v>
                </c:pt>
                <c:pt idx="2">
                  <c:v>-92.138696400000001</c:v>
                </c:pt>
                <c:pt idx="3">
                  <c:v>-92.085701299999997</c:v>
                </c:pt>
              </c:numCache>
            </c:numRef>
          </c:xVal>
          <c:yVal>
            <c:numRef>
              <c:f>Master!$C$36:$C$39</c:f>
              <c:numCache>
                <c:formatCode>General</c:formatCode>
                <c:ptCount val="4"/>
                <c:pt idx="0">
                  <c:v>34.899909200000003</c:v>
                </c:pt>
                <c:pt idx="1">
                  <c:v>35.353962000000003</c:v>
                </c:pt>
                <c:pt idx="2">
                  <c:v>34.903958899999999</c:v>
                </c:pt>
                <c:pt idx="3">
                  <c:v>34.325837499999999</c:v>
                </c:pt>
              </c:numCache>
            </c:numRef>
          </c:yVal>
          <c:smooth val="0"/>
        </c:ser>
        <c:dLbls>
          <c:showLegendKey val="0"/>
          <c:showVal val="0"/>
          <c:showCatName val="0"/>
          <c:showSerName val="0"/>
          <c:showPercent val="0"/>
          <c:showBubbleSize val="0"/>
        </c:dLbls>
        <c:axId val="205225984"/>
        <c:axId val="205227904"/>
      </c:scatterChart>
      <c:valAx>
        <c:axId val="205225984"/>
        <c:scaling>
          <c:orientation val="minMax"/>
          <c:max val="-89.4"/>
          <c:min val="-95"/>
        </c:scaling>
        <c:delete val="1"/>
        <c:axPos val="b"/>
        <c:numFmt formatCode="General" sourceLinked="1"/>
        <c:majorTickMark val="out"/>
        <c:minorTickMark val="none"/>
        <c:tickLblPos val="nextTo"/>
        <c:crossAx val="205227904"/>
        <c:crossesAt val="32.799999999999997"/>
        <c:crossBetween val="midCat"/>
      </c:valAx>
      <c:valAx>
        <c:axId val="205227904"/>
        <c:scaling>
          <c:orientation val="minMax"/>
          <c:max val="36.799999999999997"/>
          <c:min val="32.799999999999997"/>
        </c:scaling>
        <c:delete val="1"/>
        <c:axPos val="l"/>
        <c:numFmt formatCode="General" sourceLinked="1"/>
        <c:majorTickMark val="out"/>
        <c:minorTickMark val="none"/>
        <c:tickLblPos val="nextTo"/>
        <c:crossAx val="205225984"/>
        <c:crossesAt val="-9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Alabama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Master!$J$22:$J$35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Master!$I$22:$I$35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Master!$H$22:$H$35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Master!$G$22:$G$35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Master!$F$22:$F$35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Master!$E$22:$E$35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Master!$D$22:$D$35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Master!$C$22:$C$35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dLbls>
          <c:showLegendKey val="0"/>
          <c:showVal val="0"/>
          <c:showCatName val="0"/>
          <c:showSerName val="0"/>
          <c:showPercent val="0"/>
          <c:showBubbleSize val="0"/>
        </c:dLbls>
        <c:axId val="206015872"/>
        <c:axId val="206018048"/>
      </c:scatterChart>
      <c:valAx>
        <c:axId val="206015872"/>
        <c:scaling>
          <c:orientation val="minMax"/>
          <c:max val="-84.6"/>
          <c:min val="-88.8"/>
        </c:scaling>
        <c:delete val="1"/>
        <c:axPos val="b"/>
        <c:numFmt formatCode="General" sourceLinked="1"/>
        <c:majorTickMark val="out"/>
        <c:minorTickMark val="none"/>
        <c:tickLblPos val="nextTo"/>
        <c:crossAx val="206018048"/>
        <c:crossesAt val="30"/>
        <c:crossBetween val="midCat"/>
      </c:valAx>
      <c:valAx>
        <c:axId val="206018048"/>
        <c:scaling>
          <c:orientation val="minMax"/>
          <c:max val="35.200000000000003"/>
          <c:min val="30"/>
        </c:scaling>
        <c:delete val="1"/>
        <c:axPos val="l"/>
        <c:numFmt formatCode="General" sourceLinked="1"/>
        <c:majorTickMark val="out"/>
        <c:minorTickMark val="none"/>
        <c:tickLblPos val="nextTo"/>
        <c:crossAx val="206015872"/>
        <c:crossesAt val="-88.8"/>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2.1325172662624122E-2"/>
          <c:y val="9.3904880670892268E-2"/>
          <c:w val="0.93957187274934328"/>
          <c:h val="0.17988994973427316"/>
        </c:manualLayout>
      </c:layout>
      <c:overlay val="0"/>
    </c:legend>
    <c:plotVisOnly val="1"/>
    <c:dispBlanksAs val="gap"/>
    <c:showDLblsOverMax val="0"/>
  </c:chart>
  <c:spPr>
    <a:no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Alaska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Master!$J$2:$J$21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Master!$I$2:$I$21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Master!$H$2:$H$21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Master!$G$2:$G$21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Master!$F$2:$F$21</c:f>
              <c:numCache>
                <c:formatCode>General</c:formatCode>
                <c:ptCount val="20"/>
                <c:pt idx="0">
                  <c:v>-146.64781780000001</c:v>
                </c:pt>
                <c:pt idx="1">
                  <c:v>-145.80996329999999</c:v>
                </c:pt>
                <c:pt idx="2">
                  <c:v>-162.0669106</c:v>
                </c:pt>
                <c:pt idx="3">
                  <c:v>-165.9976915</c:v>
                </c:pt>
                <c:pt idx="4">
                  <c:v>-149.19096329999999</c:v>
                </c:pt>
                <c:pt idx="5">
                  <c:v>180</c:v>
                </c:pt>
                <c:pt idx="6">
                  <c:v>180</c:v>
                </c:pt>
                <c:pt idx="7">
                  <c:v>-152.5995825</c:v>
                </c:pt>
                <c:pt idx="8">
                  <c:v>-146.312769</c:v>
                </c:pt>
                <c:pt idx="9">
                  <c:v>174.1106619</c:v>
                </c:pt>
                <c:pt idx="10">
                  <c:v>-147.06045660000001</c:v>
                </c:pt>
                <c:pt idx="11">
                  <c:v>-149.81402069999999</c:v>
                </c:pt>
                <c:pt idx="12">
                  <c:v>180</c:v>
                </c:pt>
                <c:pt idx="13">
                  <c:v>-147.67726870000001</c:v>
                </c:pt>
                <c:pt idx="14">
                  <c:v>-156.93872579999999</c:v>
                </c:pt>
                <c:pt idx="15">
                  <c:v>-145.1491293</c:v>
                </c:pt>
                <c:pt idx="16">
                  <c:v>-155.5881996</c:v>
                </c:pt>
                <c:pt idx="17">
                  <c:v>-156.0012357</c:v>
                </c:pt>
                <c:pt idx="18">
                  <c:v>-149.973108</c:v>
                </c:pt>
                <c:pt idx="19">
                  <c:v>-167.94884949999999</c:v>
                </c:pt>
              </c:numCache>
            </c:numRef>
          </c:xVal>
          <c:yVal>
            <c:numRef>
              <c:f>Master!$E$2:$E$21</c:f>
              <c:numCache>
                <c:formatCode>General</c:formatCode>
                <c:ptCount val="20"/>
                <c:pt idx="0">
                  <c:v>64.3179059</c:v>
                </c:pt>
                <c:pt idx="1">
                  <c:v>63.509953500000002</c:v>
                </c:pt>
                <c:pt idx="2">
                  <c:v>58.640646099999998</c:v>
                </c:pt>
                <c:pt idx="3">
                  <c:v>61.786903500000001</c:v>
                </c:pt>
                <c:pt idx="4">
                  <c:v>64.288463899999996</c:v>
                </c:pt>
                <c:pt idx="5">
                  <c:v>100</c:v>
                </c:pt>
                <c:pt idx="6">
                  <c:v>100</c:v>
                </c:pt>
                <c:pt idx="7">
                  <c:v>57.765864999999998</c:v>
                </c:pt>
                <c:pt idx="8">
                  <c:v>63.917645999999998</c:v>
                </c:pt>
                <c:pt idx="9">
                  <c:v>52.722689699999997</c:v>
                </c:pt>
                <c:pt idx="10">
                  <c:v>64.674082999999996</c:v>
                </c:pt>
                <c:pt idx="11">
                  <c:v>61.279333800000003</c:v>
                </c:pt>
                <c:pt idx="12">
                  <c:v>100</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Master!$D$2:$D$21</c:f>
              <c:numCache>
                <c:formatCode>General</c:formatCode>
                <c:ptCount val="20"/>
                <c:pt idx="0">
                  <c:v>180</c:v>
                </c:pt>
                <c:pt idx="1">
                  <c:v>180</c:v>
                </c:pt>
                <c:pt idx="2">
                  <c:v>180</c:v>
                </c:pt>
                <c:pt idx="3">
                  <c:v>180</c:v>
                </c:pt>
                <c:pt idx="4">
                  <c:v>180</c:v>
                </c:pt>
                <c:pt idx="5">
                  <c:v>-135.36204860000001</c:v>
                </c:pt>
                <c:pt idx="6">
                  <c:v>-131.61241079999999</c:v>
                </c:pt>
                <c:pt idx="7">
                  <c:v>180</c:v>
                </c:pt>
                <c:pt idx="8">
                  <c:v>180</c:v>
                </c:pt>
                <c:pt idx="9">
                  <c:v>180</c:v>
                </c:pt>
                <c:pt idx="10">
                  <c:v>180</c:v>
                </c:pt>
                <c:pt idx="11">
                  <c:v>180</c:v>
                </c:pt>
                <c:pt idx="12">
                  <c:v>-149.6386976</c:v>
                </c:pt>
                <c:pt idx="13">
                  <c:v>180</c:v>
                </c:pt>
                <c:pt idx="14">
                  <c:v>180</c:v>
                </c:pt>
                <c:pt idx="15">
                  <c:v>180</c:v>
                </c:pt>
                <c:pt idx="16">
                  <c:v>180</c:v>
                </c:pt>
                <c:pt idx="17">
                  <c:v>180</c:v>
                </c:pt>
                <c:pt idx="18">
                  <c:v>180</c:v>
                </c:pt>
                <c:pt idx="19">
                  <c:v>180</c:v>
                </c:pt>
              </c:numCache>
            </c:numRef>
          </c:xVal>
          <c:yVal>
            <c:numRef>
              <c:f>Master!$C$2:$C$21</c:f>
              <c:numCache>
                <c:formatCode>General</c:formatCode>
                <c:ptCount val="20"/>
                <c:pt idx="0">
                  <c:v>100</c:v>
                </c:pt>
                <c:pt idx="1">
                  <c:v>100</c:v>
                </c:pt>
                <c:pt idx="2">
                  <c:v>100</c:v>
                </c:pt>
                <c:pt idx="3">
                  <c:v>100</c:v>
                </c:pt>
                <c:pt idx="4">
                  <c:v>100</c:v>
                </c:pt>
                <c:pt idx="5">
                  <c:v>57.0530872</c:v>
                </c:pt>
                <c:pt idx="6">
                  <c:v>55.338323299999999</c:v>
                </c:pt>
                <c:pt idx="7">
                  <c:v>100</c:v>
                </c:pt>
                <c:pt idx="8">
                  <c:v>100</c:v>
                </c:pt>
                <c:pt idx="9">
                  <c:v>100</c:v>
                </c:pt>
                <c:pt idx="10">
                  <c:v>100</c:v>
                </c:pt>
                <c:pt idx="11">
                  <c:v>100</c:v>
                </c:pt>
                <c:pt idx="12">
                  <c:v>61.262722199999999</c:v>
                </c:pt>
                <c:pt idx="13">
                  <c:v>100</c:v>
                </c:pt>
                <c:pt idx="14">
                  <c:v>100</c:v>
                </c:pt>
                <c:pt idx="15">
                  <c:v>100</c:v>
                </c:pt>
                <c:pt idx="16">
                  <c:v>100</c:v>
                </c:pt>
                <c:pt idx="17">
                  <c:v>100</c:v>
                </c:pt>
                <c:pt idx="18">
                  <c:v>100</c:v>
                </c:pt>
                <c:pt idx="19">
                  <c:v>100</c:v>
                </c:pt>
              </c:numCache>
            </c:numRef>
          </c:yVal>
          <c:smooth val="0"/>
        </c:ser>
        <c:dLbls>
          <c:showLegendKey val="0"/>
          <c:showVal val="0"/>
          <c:showCatName val="0"/>
          <c:showSerName val="0"/>
          <c:showPercent val="0"/>
          <c:showBubbleSize val="0"/>
        </c:dLbls>
        <c:axId val="206032256"/>
        <c:axId val="206067200"/>
      </c:scatterChart>
      <c:valAx>
        <c:axId val="206032256"/>
        <c:scaling>
          <c:orientation val="minMax"/>
          <c:max val="-129"/>
          <c:min val="-173"/>
        </c:scaling>
        <c:delete val="1"/>
        <c:axPos val="b"/>
        <c:numFmt formatCode="General" sourceLinked="1"/>
        <c:majorTickMark val="out"/>
        <c:minorTickMark val="none"/>
        <c:tickLblPos val="nextTo"/>
        <c:crossAx val="206067200"/>
        <c:crossesAt val="51"/>
        <c:crossBetween val="midCat"/>
      </c:valAx>
      <c:valAx>
        <c:axId val="206067200"/>
        <c:scaling>
          <c:orientation val="minMax"/>
          <c:max val="72.400000000000006"/>
          <c:min val="51"/>
        </c:scaling>
        <c:delete val="1"/>
        <c:axPos val="l"/>
        <c:numFmt formatCode="General" sourceLinked="1"/>
        <c:majorTickMark val="out"/>
        <c:minorTickMark val="none"/>
        <c:tickLblPos val="nextTo"/>
        <c:crossAx val="206032256"/>
        <c:crossesAt val="-173"/>
        <c:crossBetween val="midCat"/>
      </c:valAx>
      <c:spPr>
        <a:blipFill>
          <a:blip xmlns:r="http://schemas.openxmlformats.org/officeDocument/2006/relationships" r:embed="rId1"/>
          <a:stretch>
            <a:fillRect/>
          </a:stretch>
        </a:blipFill>
        <a:ln w="25400">
          <a:noFill/>
        </a:ln>
      </c:spPr>
    </c:plotArea>
    <c:legend>
      <c:legendPos val="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xdr:col>
      <xdr:colOff>2581275</xdr:colOff>
      <xdr:row>186</xdr:row>
      <xdr:rowOff>133350</xdr:rowOff>
    </xdr:from>
    <xdr:to>
      <xdr:col>1</xdr:col>
      <xdr:colOff>2590800</xdr:colOff>
      <xdr:row>197</xdr:row>
      <xdr:rowOff>38100</xdr:rowOff>
    </xdr:to>
    <xdr:cxnSp macro="">
      <xdr:nvCxnSpPr>
        <xdr:cNvPr id="2" name="Straight Connector 1"/>
        <xdr:cNvCxnSpPr/>
      </xdr:nvCxnSpPr>
      <xdr:spPr>
        <a:xfrm flipH="1">
          <a:off x="5219700" y="35566350"/>
          <a:ext cx="9525" cy="2000250"/>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161</xdr:row>
      <xdr:rowOff>114300</xdr:rowOff>
    </xdr:from>
    <xdr:to>
      <xdr:col>2</xdr:col>
      <xdr:colOff>2609850</xdr:colOff>
      <xdr:row>170</xdr:row>
      <xdr:rowOff>161925</xdr:rowOff>
    </xdr:to>
    <xdr:cxnSp macro="">
      <xdr:nvCxnSpPr>
        <xdr:cNvPr id="3" name="Elbow Connector 2"/>
        <xdr:cNvCxnSpPr/>
      </xdr:nvCxnSpPr>
      <xdr:spPr>
        <a:xfrm>
          <a:off x="4657725" y="30784800"/>
          <a:ext cx="3228975" cy="1762125"/>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1409701</xdr:colOff>
      <xdr:row>154</xdr:row>
      <xdr:rowOff>57150</xdr:rowOff>
    </xdr:from>
    <xdr:to>
      <xdr:col>1</xdr:col>
      <xdr:colOff>1419225</xdr:colOff>
      <xdr:row>159</xdr:row>
      <xdr:rowOff>85725</xdr:rowOff>
    </xdr:to>
    <xdr:cxnSp macro="">
      <xdr:nvCxnSpPr>
        <xdr:cNvPr id="4" name="Straight Connector 3"/>
        <xdr:cNvCxnSpPr/>
      </xdr:nvCxnSpPr>
      <xdr:spPr>
        <a:xfrm flipH="1">
          <a:off x="4048126" y="29394150"/>
          <a:ext cx="9524" cy="98107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28577</xdr:colOff>
      <xdr:row>128</xdr:row>
      <xdr:rowOff>9528</xdr:rowOff>
    </xdr:from>
    <xdr:to>
      <xdr:col>3</xdr:col>
      <xdr:colOff>2143126</xdr:colOff>
      <xdr:row>140</xdr:row>
      <xdr:rowOff>95251</xdr:rowOff>
    </xdr:to>
    <xdr:cxnSp macro="">
      <xdr:nvCxnSpPr>
        <xdr:cNvPr id="5" name="Elbow Connector 4"/>
        <xdr:cNvCxnSpPr/>
      </xdr:nvCxnSpPr>
      <xdr:spPr>
        <a:xfrm rot="5400000">
          <a:off x="7815265" y="24522115"/>
          <a:ext cx="2371723" cy="211454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125</xdr:row>
      <xdr:rowOff>57150</xdr:rowOff>
    </xdr:from>
    <xdr:to>
      <xdr:col>1</xdr:col>
      <xdr:colOff>1790700</xdr:colOff>
      <xdr:row>125</xdr:row>
      <xdr:rowOff>71689</xdr:rowOff>
    </xdr:to>
    <xdr:cxnSp macro="">
      <xdr:nvCxnSpPr>
        <xdr:cNvPr id="6" name="Straight Connector 5"/>
        <xdr:cNvCxnSpPr>
          <a:endCxn id="41" idx="1"/>
        </xdr:cNvCxnSpPr>
      </xdr:nvCxnSpPr>
      <xdr:spPr>
        <a:xfrm>
          <a:off x="2886075" y="23869650"/>
          <a:ext cx="1543050" cy="14539"/>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106</xdr:row>
      <xdr:rowOff>9525</xdr:rowOff>
    </xdr:from>
    <xdr:to>
      <xdr:col>1</xdr:col>
      <xdr:colOff>2390777</xdr:colOff>
      <xdr:row>121</xdr:row>
      <xdr:rowOff>38101</xdr:rowOff>
    </xdr:to>
    <xdr:cxnSp macro="">
      <xdr:nvCxnSpPr>
        <xdr:cNvPr id="7" name="Elbow Connector 6"/>
        <xdr:cNvCxnSpPr/>
      </xdr:nvCxnSpPr>
      <xdr:spPr>
        <a:xfrm rot="5400000">
          <a:off x="2400301" y="20459699"/>
          <a:ext cx="2886076" cy="2371727"/>
        </a:xfrm>
        <a:prstGeom prst="bentConnector3">
          <a:avLst>
            <a:gd name="adj1" fmla="val 59241"/>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552450</xdr:colOff>
      <xdr:row>101</xdr:row>
      <xdr:rowOff>9525</xdr:rowOff>
    </xdr:from>
    <xdr:to>
      <xdr:col>1</xdr:col>
      <xdr:colOff>1866900</xdr:colOff>
      <xdr:row>101</xdr:row>
      <xdr:rowOff>19050</xdr:rowOff>
    </xdr:to>
    <xdr:cxnSp macro="">
      <xdr:nvCxnSpPr>
        <xdr:cNvPr id="8" name="Straight Connector 7"/>
        <xdr:cNvCxnSpPr/>
      </xdr:nvCxnSpPr>
      <xdr:spPr>
        <a:xfrm>
          <a:off x="3190875" y="19250025"/>
          <a:ext cx="1314450" cy="952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2552707</xdr:colOff>
      <xdr:row>75</xdr:row>
      <xdr:rowOff>19053</xdr:rowOff>
    </xdr:from>
    <xdr:to>
      <xdr:col>1</xdr:col>
      <xdr:colOff>2552701</xdr:colOff>
      <xdr:row>94</xdr:row>
      <xdr:rowOff>66676</xdr:rowOff>
    </xdr:to>
    <xdr:cxnSp macro="">
      <xdr:nvCxnSpPr>
        <xdr:cNvPr id="9" name="Elbow Connector 8"/>
        <xdr:cNvCxnSpPr/>
      </xdr:nvCxnSpPr>
      <xdr:spPr>
        <a:xfrm rot="5400000">
          <a:off x="2038355" y="14820905"/>
          <a:ext cx="3667123" cy="263841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609600</xdr:colOff>
      <xdr:row>70</xdr:row>
      <xdr:rowOff>28575</xdr:rowOff>
    </xdr:from>
    <xdr:to>
      <xdr:col>1</xdr:col>
      <xdr:colOff>2428875</xdr:colOff>
      <xdr:row>73</xdr:row>
      <xdr:rowOff>76200</xdr:rowOff>
    </xdr:to>
    <xdr:cxnSp macro="">
      <xdr:nvCxnSpPr>
        <xdr:cNvPr id="10" name="Elbow Connector 9"/>
        <xdr:cNvCxnSpPr/>
      </xdr:nvCxnSpPr>
      <xdr:spPr>
        <a:xfrm>
          <a:off x="3248025" y="13363575"/>
          <a:ext cx="1819275" cy="619125"/>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66677</xdr:colOff>
      <xdr:row>55</xdr:row>
      <xdr:rowOff>180977</xdr:rowOff>
    </xdr:from>
    <xdr:to>
      <xdr:col>1</xdr:col>
      <xdr:colOff>971551</xdr:colOff>
      <xdr:row>64</xdr:row>
      <xdr:rowOff>114298</xdr:rowOff>
    </xdr:to>
    <xdr:cxnSp macro="">
      <xdr:nvCxnSpPr>
        <xdr:cNvPr id="11" name="Elbow Connector 10"/>
        <xdr:cNvCxnSpPr/>
      </xdr:nvCxnSpPr>
      <xdr:spPr>
        <a:xfrm rot="5400000">
          <a:off x="2333628" y="11029951"/>
          <a:ext cx="1647821" cy="904874"/>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30</xdr:row>
      <xdr:rowOff>95250</xdr:rowOff>
    </xdr:from>
    <xdr:to>
      <xdr:col>3</xdr:col>
      <xdr:colOff>2286000</xdr:colOff>
      <xdr:row>56</xdr:row>
      <xdr:rowOff>123825</xdr:rowOff>
    </xdr:to>
    <xdr:sp macro="" textlink="">
      <xdr:nvSpPr>
        <xdr:cNvPr id="12" name="TextBox 11"/>
        <xdr:cNvSpPr txBox="1"/>
      </xdr:nvSpPr>
      <xdr:spPr>
        <a:xfrm>
          <a:off x="66675" y="5810250"/>
          <a:ext cx="10134600" cy="4981575"/>
        </a:xfrm>
        <a:prstGeom prst="rect">
          <a:avLst/>
        </a:prstGeom>
        <a:solidFill>
          <a:schemeClr val="bg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400">
              <a:solidFill>
                <a:sysClr val="windowText" lastClr="000000"/>
              </a:solidFill>
              <a:effectLst/>
              <a:latin typeface="+mn-lt"/>
              <a:ea typeface="Calibri"/>
              <a:cs typeface="Times New Roman"/>
            </a:rPr>
            <a:t>This document displays</a:t>
          </a:r>
          <a:r>
            <a:rPr lang="en-US" sz="1400" baseline="0">
              <a:solidFill>
                <a:sysClr val="windowText" lastClr="000000"/>
              </a:solidFill>
              <a:effectLst/>
              <a:latin typeface="+mn-lt"/>
              <a:ea typeface="Calibri"/>
              <a:cs typeface="Times New Roman"/>
            </a:rPr>
            <a:t> data </a:t>
          </a:r>
          <a:r>
            <a:rPr lang="en-US" sz="1400">
              <a:solidFill>
                <a:sysClr val="windowText" lastClr="000000"/>
              </a:solidFill>
              <a:effectLst/>
              <a:latin typeface="+mn-lt"/>
              <a:ea typeface="Calibri"/>
              <a:cs typeface="Times New Roman"/>
            </a:rPr>
            <a:t>for 733 U.S. military installations (US Census Bureau, 2015) organized by state</a:t>
          </a:r>
          <a:r>
            <a:rPr lang="en-US" sz="1400" baseline="0">
              <a:solidFill>
                <a:sysClr val="windowText" lastClr="000000"/>
              </a:solidFill>
              <a:effectLst/>
              <a:latin typeface="+mn-lt"/>
              <a:ea typeface="Calibri"/>
              <a:cs typeface="Times New Roman"/>
            </a:rPr>
            <a:t> to </a:t>
          </a:r>
          <a:r>
            <a:rPr lang="en-US" sz="1400">
              <a:solidFill>
                <a:sysClr val="windowText" lastClr="000000"/>
              </a:solidFill>
              <a:effectLst/>
              <a:latin typeface="+mn-lt"/>
              <a:ea typeface="Calibri"/>
              <a:cs typeface="Times New Roman"/>
            </a:rPr>
            <a:t>describe monthly risk factors related to Zika transmission. For each installation </a:t>
          </a:r>
          <a:r>
            <a:rPr lang="en-US" sz="1400" baseline="0">
              <a:solidFill>
                <a:sysClr val="windowText" lastClr="000000"/>
              </a:solidFill>
              <a:effectLst/>
              <a:latin typeface="+mn-lt"/>
              <a:ea typeface="Calibri"/>
              <a:cs typeface="Times New Roman"/>
            </a:rPr>
            <a:t>s</a:t>
          </a:r>
          <a:r>
            <a:rPr lang="en-US" sz="1400">
              <a:solidFill>
                <a:sysClr val="windowText" lastClr="000000"/>
              </a:solidFill>
              <a:effectLst/>
              <a:latin typeface="+mn-lt"/>
              <a:ea typeface="Calibri"/>
              <a:cs typeface="Times New Roman"/>
            </a:rPr>
            <a:t>uitability for the Zika virus vectors </a:t>
          </a:r>
          <a:r>
            <a:rPr lang="en-US" sz="1400" i="1">
              <a:solidFill>
                <a:sysClr val="windowText" lastClr="000000"/>
              </a:solidFill>
              <a:effectLst/>
              <a:latin typeface="+mn-lt"/>
              <a:ea typeface="Calibri"/>
              <a:cs typeface="Times New Roman"/>
            </a:rPr>
            <a:t>Aedes aegypti</a:t>
          </a:r>
          <a:r>
            <a:rPr lang="en-US" sz="1400">
              <a:solidFill>
                <a:sysClr val="windowText" lastClr="000000"/>
              </a:solidFill>
              <a:effectLst/>
              <a:latin typeface="+mn-lt"/>
              <a:ea typeface="Calibri"/>
              <a:cs typeface="Times New Roman"/>
            </a:rPr>
            <a:t> and </a:t>
          </a:r>
          <a:r>
            <a:rPr lang="en-US" sz="1400" i="1">
              <a:solidFill>
                <a:sysClr val="windowText" lastClr="000000"/>
              </a:solidFill>
              <a:effectLst/>
              <a:latin typeface="+mn-lt"/>
              <a:ea typeface="Calibri"/>
              <a:cs typeface="Times New Roman"/>
            </a:rPr>
            <a:t>Ae. albopictus</a:t>
          </a:r>
          <a:r>
            <a:rPr lang="en-US" sz="1400">
              <a:solidFill>
                <a:sysClr val="windowText" lastClr="000000"/>
              </a:solidFill>
              <a:effectLst/>
              <a:latin typeface="+mn-lt"/>
              <a:ea typeface="Calibri"/>
              <a:cs typeface="Times New Roman"/>
            </a:rPr>
            <a:t> are derived from the temperatures of 13 - 38° C supporting outdoor growth and activity calculated by month from the 50 year average of monthly maximum temperatures (WorldClim: http://www.worldclim.org/). Spatial suitability is derived from the average yearly</a:t>
          </a:r>
          <a:r>
            <a:rPr lang="en-US" sz="1400" baseline="0">
              <a:solidFill>
                <a:sysClr val="windowText" lastClr="000000"/>
              </a:solidFill>
              <a:effectLst/>
              <a:latin typeface="+mn-lt"/>
              <a:ea typeface="Calibri"/>
              <a:cs typeface="Times New Roman"/>
            </a:rPr>
            <a:t> habitat </a:t>
          </a:r>
          <a:r>
            <a:rPr lang="en-US" sz="1400">
              <a:solidFill>
                <a:sysClr val="windowText" lastClr="000000"/>
              </a:solidFill>
              <a:effectLst/>
              <a:latin typeface="+mn-lt"/>
              <a:ea typeface="Calibri"/>
              <a:cs typeface="Times New Roman"/>
            </a:rPr>
            <a:t>suitability models of Kraemer et al. eLife 2015;4:e08347 for each of the target</a:t>
          </a:r>
          <a:r>
            <a:rPr lang="en-US" sz="1400" baseline="0">
              <a:solidFill>
                <a:sysClr val="windowText" lastClr="000000"/>
              </a:solidFill>
              <a:effectLst/>
              <a:latin typeface="+mn-lt"/>
              <a:ea typeface="Calibri"/>
              <a:cs typeface="Times New Roman"/>
            </a:rPr>
            <a:t> Zika vectors</a:t>
          </a:r>
          <a:r>
            <a:rPr lang="en-US" sz="1400">
              <a:solidFill>
                <a:sysClr val="windowText" lastClr="000000"/>
              </a:solidFill>
              <a:effectLst/>
              <a:latin typeface="+mn-lt"/>
              <a:ea typeface="Calibri"/>
              <a:cs typeface="Times New Roman"/>
            </a:rPr>
            <a:t>. Zika virus</a:t>
          </a:r>
          <a:r>
            <a:rPr lang="en-US" sz="1400" baseline="0">
              <a:solidFill>
                <a:sysClr val="windowText" lastClr="000000"/>
              </a:solidFill>
              <a:effectLst/>
              <a:latin typeface="+mn-lt"/>
              <a:ea typeface="Calibri"/>
              <a:cs typeface="Times New Roman"/>
            </a:rPr>
            <a:t> transmission suitability is derived from the maximum temperatures of 18 - 42° C when replication is thought to be possible in the vector, and Zika spatial suitability is derived from a model (Messina, J.P. et al. eLife. 2016 Apr 19. doi: 10.7554/eLife.15272). Human population data were derived from LandScan 2011 (</a:t>
          </a:r>
          <a:r>
            <a:rPr lang="en-US" sz="1400"/>
            <a:t>Oak Ridge National Laboratory)</a:t>
          </a:r>
          <a:r>
            <a:rPr lang="en-US" sz="1400" baseline="0"/>
            <a:t> within the facility and a 5 km buffer around the facility. Would you like this service to continue? Comments and suggestions welcome at </a:t>
          </a:r>
          <a:r>
            <a:rPr lang="en-US" sz="1400" i="1" baseline="0"/>
            <a:t>mosquitomap@si.edu</a:t>
          </a:r>
          <a:endParaRPr lang="en-US" sz="1400" i="1" baseline="0">
            <a:solidFill>
              <a:sysClr val="windowText" lastClr="000000"/>
            </a:solidFill>
            <a:effectLst/>
            <a:latin typeface="+mn-lt"/>
            <a:ea typeface="Calibri"/>
            <a:cs typeface="Times New Roman"/>
          </a:endParaRPr>
        </a:p>
        <a:p>
          <a:pPr>
            <a:lnSpc>
              <a:spcPct val="115000"/>
            </a:lnSpc>
            <a:spcAft>
              <a:spcPts val="1000"/>
            </a:spcAft>
          </a:pPr>
          <a:r>
            <a:rPr lang="en-US" sz="1400" b="1">
              <a:solidFill>
                <a:sysClr val="windowText" lastClr="000000"/>
              </a:solidFill>
              <a:effectLst/>
              <a:latin typeface="+mn-lt"/>
              <a:ea typeface="Calibri"/>
              <a:cs typeface="Times New Roman"/>
            </a:rPr>
            <a:t>How to use this Excel tool.</a:t>
          </a:r>
          <a:endParaRPr lang="en-US" sz="1400">
            <a:solidFill>
              <a:sysClr val="windowText" lastClr="000000"/>
            </a:solidFill>
            <a:effectLst/>
            <a:latin typeface="+mn-lt"/>
            <a:ea typeface="Calibri"/>
            <a:cs typeface="Times New Roman"/>
          </a:endParaRPr>
        </a:p>
        <a:p>
          <a:pPr>
            <a:lnSpc>
              <a:spcPct val="115000"/>
            </a:lnSpc>
            <a:spcAft>
              <a:spcPts val="1000"/>
            </a:spcAft>
          </a:pPr>
          <a:r>
            <a:rPr lang="en-US" sz="1400">
              <a:solidFill>
                <a:sysClr val="windowText" lastClr="000000"/>
              </a:solidFill>
              <a:effectLst/>
              <a:latin typeface="+mn-lt"/>
              <a:ea typeface="Calibri"/>
              <a:cs typeface="Times New Roman"/>
            </a:rPr>
            <a:t>The tool shows the country, state and installation level. In "</a:t>
          </a:r>
          <a:r>
            <a:rPr lang="en-US" sz="1400" b="1">
              <a:solidFill>
                <a:sysClr val="windowText" lastClr="000000"/>
              </a:solidFill>
              <a:effectLst/>
              <a:latin typeface="+mn-lt"/>
              <a:ea typeface="Calibri"/>
              <a:cs typeface="Times New Roman"/>
            </a:rPr>
            <a:t>Sheet</a:t>
          </a:r>
          <a:r>
            <a:rPr lang="en-US" sz="1400" b="1" baseline="0">
              <a:solidFill>
                <a:sysClr val="windowText" lastClr="000000"/>
              </a:solidFill>
              <a:effectLst/>
              <a:latin typeface="+mn-lt"/>
              <a:ea typeface="Calibri"/>
              <a:cs typeface="Times New Roman"/>
            </a:rPr>
            <a:t> 1"</a:t>
          </a:r>
          <a:r>
            <a:rPr lang="en-US" sz="1400" baseline="0">
              <a:solidFill>
                <a:sysClr val="windowText" lastClr="000000"/>
              </a:solidFill>
              <a:effectLst/>
              <a:latin typeface="+mn-lt"/>
              <a:ea typeface="Calibri"/>
              <a:cs typeface="Times New Roman"/>
            </a:rPr>
            <a:t> you have the option to pull up the information just for individual installations by selecting from the drop-down list the state then the installation. Alternatively, you can n</a:t>
          </a:r>
          <a:r>
            <a:rPr lang="en-US" sz="1400">
              <a:solidFill>
                <a:sysClr val="windowText" lastClr="000000"/>
              </a:solidFill>
              <a:effectLst/>
              <a:latin typeface="+mn-lt"/>
              <a:ea typeface="Calibri"/>
              <a:cs typeface="Times New Roman"/>
            </a:rPr>
            <a:t>avigate to your state via the hyperlinked list of states to see a list and a map of the military facilities in that state.</a:t>
          </a:r>
        </a:p>
        <a:p>
          <a:pPr>
            <a:lnSpc>
              <a:spcPct val="115000"/>
            </a:lnSpc>
            <a:spcAft>
              <a:spcPts val="1000"/>
            </a:spcAft>
          </a:pPr>
          <a:r>
            <a:rPr lang="en-US" sz="1100">
              <a:solidFill>
                <a:sysClr val="windowText" lastClr="000000"/>
              </a:solidFill>
              <a:effectLst/>
              <a:latin typeface="+mn-lt"/>
              <a:ea typeface="+mn-ea"/>
              <a:cs typeface="+mn-cs"/>
            </a:rPr>
            <a:t>The published material reflects the views of the authors and should not be construed to represent those of the Department of the Army or the Department of Defense.</a:t>
          </a:r>
          <a:endParaRPr lang="en-US" sz="1400">
            <a:solidFill>
              <a:sysClr val="windowText" lastClr="000000"/>
            </a:solidFill>
            <a:effectLst/>
          </a:endParaRPr>
        </a:p>
        <a:p>
          <a:pPr>
            <a:lnSpc>
              <a:spcPct val="115000"/>
            </a:lnSpc>
            <a:spcAft>
              <a:spcPts val="1000"/>
            </a:spcAft>
          </a:pPr>
          <a:endParaRPr lang="en-US" sz="1400"/>
        </a:p>
      </xdr:txBody>
    </xdr:sp>
    <xdr:clientData/>
  </xdr:twoCellAnchor>
  <xdr:twoCellAnchor>
    <xdr:from>
      <xdr:col>0</xdr:col>
      <xdr:colOff>47625</xdr:colOff>
      <xdr:row>63</xdr:row>
      <xdr:rowOff>152400</xdr:rowOff>
    </xdr:from>
    <xdr:to>
      <xdr:col>1</xdr:col>
      <xdr:colOff>733426</xdr:colOff>
      <xdr:row>80</xdr:row>
      <xdr:rowOff>0</xdr:rowOff>
    </xdr:to>
    <xdr:sp macro="" textlink="">
      <xdr:nvSpPr>
        <xdr:cNvPr id="13" name="TextBox 12"/>
        <xdr:cNvSpPr txBox="1"/>
      </xdr:nvSpPr>
      <xdr:spPr>
        <a:xfrm>
          <a:off x="47625" y="12153900"/>
          <a:ext cx="3324226" cy="3086100"/>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US" sz="1600" b="1">
              <a:effectLst/>
              <a:latin typeface="+mn-lt"/>
              <a:ea typeface="Calibri"/>
              <a:cs typeface="Times New Roman"/>
            </a:rPr>
            <a:t>State-level</a:t>
          </a:r>
          <a:r>
            <a:rPr lang="en-US" sz="1600" b="1" baseline="0">
              <a:effectLst/>
              <a:latin typeface="+mn-lt"/>
              <a:ea typeface="Calibri"/>
              <a:cs typeface="Times New Roman"/>
            </a:rPr>
            <a:t> maps:</a:t>
          </a:r>
        </a:p>
        <a:p>
          <a:pPr>
            <a:lnSpc>
              <a:spcPct val="115000"/>
            </a:lnSpc>
            <a:spcAft>
              <a:spcPts val="1000"/>
            </a:spcAft>
          </a:pPr>
          <a:r>
            <a:rPr lang="en-US" sz="1400">
              <a:effectLst/>
              <a:latin typeface="+mn-lt"/>
              <a:ea typeface="Calibri"/>
              <a:cs typeface="Times New Roman"/>
            </a:rPr>
            <a:t>Each point on the map represents a military installation and is labeled with icons related to temperature thresholds for Zika</a:t>
          </a:r>
          <a:r>
            <a:rPr lang="en-US" sz="1400" baseline="0">
              <a:effectLst/>
              <a:latin typeface="+mn-lt"/>
              <a:ea typeface="Calibri"/>
              <a:cs typeface="Times New Roman"/>
            </a:rPr>
            <a:t> virus vector (</a:t>
          </a:r>
          <a:r>
            <a:rPr lang="en-US" sz="1400" i="1" baseline="0">
              <a:effectLst/>
              <a:latin typeface="+mn-lt"/>
              <a:ea typeface="Calibri"/>
              <a:cs typeface="Times New Roman"/>
            </a:rPr>
            <a:t>Ae. aegypti </a:t>
          </a:r>
          <a:r>
            <a:rPr lang="en-US" sz="1400" baseline="0">
              <a:effectLst/>
              <a:latin typeface="+mn-lt"/>
              <a:ea typeface="Calibri"/>
              <a:cs typeface="Times New Roman"/>
            </a:rPr>
            <a:t>and </a:t>
          </a:r>
          <a:r>
            <a:rPr lang="en-US" sz="1400" i="1" baseline="0">
              <a:effectLst/>
              <a:latin typeface="+mn-lt"/>
              <a:ea typeface="Calibri"/>
              <a:cs typeface="Times New Roman"/>
            </a:rPr>
            <a:t>Ae. albopictus</a:t>
          </a:r>
          <a:r>
            <a:rPr lang="en-US" sz="1400" baseline="0">
              <a:effectLst/>
              <a:latin typeface="+mn-lt"/>
              <a:ea typeface="Calibri"/>
              <a:cs typeface="Times New Roman"/>
            </a:rPr>
            <a:t>) activity and Zika virus transmission suitability.</a:t>
          </a:r>
        </a:p>
        <a:p>
          <a:pPr marL="0" marR="0" indent="0" defTabSz="914400" eaLnBrk="1" fontAlgn="auto" latinLnBrk="0" hangingPunct="1">
            <a:lnSpc>
              <a:spcPct val="115000"/>
            </a:lnSpc>
            <a:spcBef>
              <a:spcPts val="0"/>
            </a:spcBef>
            <a:spcAft>
              <a:spcPts val="1000"/>
            </a:spcAft>
            <a:buClrTx/>
            <a:buSzTx/>
            <a:buFontTx/>
            <a:buNone/>
            <a:tabLst/>
            <a:defRPr/>
          </a:pPr>
          <a:r>
            <a:rPr lang="en-US" sz="1100" baseline="0">
              <a:solidFill>
                <a:schemeClr val="dk1"/>
              </a:solidFill>
              <a:effectLst/>
              <a:latin typeface="+mn-lt"/>
              <a:ea typeface="+mn-ea"/>
              <a:cs typeface="+mn-cs"/>
            </a:rPr>
            <a:t>State m</a:t>
          </a:r>
          <a:r>
            <a:rPr lang="en-US" sz="1100">
              <a:solidFill>
                <a:schemeClr val="dk1"/>
              </a:solidFill>
              <a:effectLst/>
              <a:latin typeface="+mn-lt"/>
              <a:ea typeface="+mn-ea"/>
              <a:cs typeface="+mn-cs"/>
            </a:rPr>
            <a:t>ap imagery derived</a:t>
          </a:r>
          <a:r>
            <a:rPr lang="en-US" sz="1100" baseline="0">
              <a:solidFill>
                <a:schemeClr val="dk1"/>
              </a:solidFill>
              <a:effectLst/>
              <a:latin typeface="+mn-lt"/>
              <a:ea typeface="+mn-ea"/>
              <a:cs typeface="+mn-cs"/>
            </a:rPr>
            <a:t> from</a:t>
          </a:r>
          <a:r>
            <a:rPr lang="en-US" sz="1100">
              <a:solidFill>
                <a:schemeClr val="dk1"/>
              </a:solidFill>
              <a:effectLst/>
              <a:latin typeface="+mn-lt"/>
              <a:ea typeface="+mn-ea"/>
              <a:cs typeface="+mn-cs"/>
            </a:rPr>
            <a:t> World Reference - Sources: Esri, DeLorme, USGS, NPS. World Terrain Base - Sources: Esri, USGS, NOAA.</a:t>
          </a:r>
          <a:endParaRPr lang="en-US" sz="1400">
            <a:effectLst/>
          </a:endParaRPr>
        </a:p>
        <a:p>
          <a:pPr>
            <a:lnSpc>
              <a:spcPct val="115000"/>
            </a:lnSpc>
            <a:spcAft>
              <a:spcPts val="1000"/>
            </a:spcAft>
          </a:pPr>
          <a:endParaRPr lang="en-US" sz="1400" baseline="0">
            <a:effectLst/>
            <a:latin typeface="+mn-lt"/>
            <a:ea typeface="Calibri"/>
            <a:cs typeface="Times New Roman"/>
          </a:endParaRPr>
        </a:p>
        <a:p>
          <a:endParaRPr lang="en-US" sz="1100"/>
        </a:p>
      </xdr:txBody>
    </xdr:sp>
    <xdr:clientData/>
  </xdr:twoCellAnchor>
  <xdr:twoCellAnchor editAs="oneCell">
    <xdr:from>
      <xdr:col>2</xdr:col>
      <xdr:colOff>2247900</xdr:colOff>
      <xdr:row>22</xdr:row>
      <xdr:rowOff>28575</xdr:rowOff>
    </xdr:from>
    <xdr:to>
      <xdr:col>3</xdr:col>
      <xdr:colOff>1914524</xdr:colOff>
      <xdr:row>28</xdr:row>
      <xdr:rowOff>83558</xdr:rowOff>
    </xdr:to>
    <xdr:pic>
      <xdr:nvPicPr>
        <xdr:cNvPr id="14" name="Picture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24750" y="4219575"/>
          <a:ext cx="2305049" cy="1197983"/>
        </a:xfrm>
        <a:prstGeom prst="rect">
          <a:avLst/>
        </a:prstGeom>
      </xdr:spPr>
    </xdr:pic>
    <xdr:clientData/>
  </xdr:twoCellAnchor>
  <xdr:twoCellAnchor editAs="oneCell">
    <xdr:from>
      <xdr:col>1</xdr:col>
      <xdr:colOff>928036</xdr:colOff>
      <xdr:row>16</xdr:row>
      <xdr:rowOff>47626</xdr:rowOff>
    </xdr:from>
    <xdr:to>
      <xdr:col>2</xdr:col>
      <xdr:colOff>1628775</xdr:colOff>
      <xdr:row>26</xdr:row>
      <xdr:rowOff>180975</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6461" y="3095626"/>
          <a:ext cx="3339164" cy="2038349"/>
        </a:xfrm>
        <a:prstGeom prst="rect">
          <a:avLst/>
        </a:prstGeom>
        <a:ln w="19050">
          <a:solidFill>
            <a:sysClr val="windowText" lastClr="000000"/>
          </a:solidFill>
        </a:ln>
      </xdr:spPr>
    </xdr:pic>
    <xdr:clientData/>
  </xdr:twoCellAnchor>
  <xdr:twoCellAnchor editAs="oneCell">
    <xdr:from>
      <xdr:col>1</xdr:col>
      <xdr:colOff>917831</xdr:colOff>
      <xdr:row>4</xdr:row>
      <xdr:rowOff>152400</xdr:rowOff>
    </xdr:from>
    <xdr:to>
      <xdr:col>2</xdr:col>
      <xdr:colOff>1638208</xdr:colOff>
      <xdr:row>15</xdr:row>
      <xdr:rowOff>85725</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256" y="914400"/>
          <a:ext cx="3358802" cy="2028825"/>
        </a:xfrm>
        <a:prstGeom prst="rect">
          <a:avLst/>
        </a:prstGeom>
        <a:ln w="19050">
          <a:solidFill>
            <a:sysClr val="windowText" lastClr="000000"/>
          </a:solidFill>
        </a:ln>
      </xdr:spPr>
    </xdr:pic>
    <xdr:clientData/>
  </xdr:twoCellAnchor>
  <xdr:twoCellAnchor editAs="oneCell">
    <xdr:from>
      <xdr:col>0</xdr:col>
      <xdr:colOff>99976</xdr:colOff>
      <xdr:row>4</xdr:row>
      <xdr:rowOff>142875</xdr:rowOff>
    </xdr:from>
    <xdr:to>
      <xdr:col>1</xdr:col>
      <xdr:colOff>784379</xdr:colOff>
      <xdr:row>15</xdr:row>
      <xdr:rowOff>57150</xdr:rowOff>
    </xdr:to>
    <xdr:pic>
      <xdr:nvPicPr>
        <xdr:cNvPr id="17" name="Picture 1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9976" y="904875"/>
          <a:ext cx="3322828" cy="2009775"/>
        </a:xfrm>
        <a:prstGeom prst="rect">
          <a:avLst/>
        </a:prstGeom>
        <a:ln w="19050">
          <a:solidFill>
            <a:sysClr val="windowText" lastClr="000000"/>
          </a:solidFill>
        </a:ln>
      </xdr:spPr>
    </xdr:pic>
    <xdr:clientData/>
  </xdr:twoCellAnchor>
  <xdr:twoCellAnchor editAs="oneCell">
    <xdr:from>
      <xdr:col>2</xdr:col>
      <xdr:colOff>2343151</xdr:colOff>
      <xdr:row>3</xdr:row>
      <xdr:rowOff>76200</xdr:rowOff>
    </xdr:from>
    <xdr:to>
      <xdr:col>3</xdr:col>
      <xdr:colOff>1590882</xdr:colOff>
      <xdr:row>15</xdr:row>
      <xdr:rowOff>104775</xdr:rowOff>
    </xdr:to>
    <xdr:pic>
      <xdr:nvPicPr>
        <xdr:cNvPr id="18" name="Picture 1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620001" y="647700"/>
          <a:ext cx="1886156" cy="2314575"/>
        </a:xfrm>
        <a:prstGeom prst="rect">
          <a:avLst/>
        </a:prstGeom>
      </xdr:spPr>
    </xdr:pic>
    <xdr:clientData/>
  </xdr:twoCellAnchor>
  <xdr:twoCellAnchor editAs="oneCell">
    <xdr:from>
      <xdr:col>2</xdr:col>
      <xdr:colOff>2162174</xdr:colOff>
      <xdr:row>16</xdr:row>
      <xdr:rowOff>109591</xdr:rowOff>
    </xdr:from>
    <xdr:to>
      <xdr:col>3</xdr:col>
      <xdr:colOff>2051506</xdr:colOff>
      <xdr:row>21</xdr:row>
      <xdr:rowOff>34680</xdr:rowOff>
    </xdr:to>
    <xdr:pic>
      <xdr:nvPicPr>
        <xdr:cNvPr id="19" name="Picture 1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439024" y="3157591"/>
          <a:ext cx="2527757" cy="877589"/>
        </a:xfrm>
        <a:prstGeom prst="rect">
          <a:avLst/>
        </a:prstGeom>
      </xdr:spPr>
    </xdr:pic>
    <xdr:clientData/>
  </xdr:twoCellAnchor>
  <xdr:twoCellAnchor editAs="oneCell">
    <xdr:from>
      <xdr:col>1</xdr:col>
      <xdr:colOff>2247900</xdr:colOff>
      <xdr:row>59</xdr:row>
      <xdr:rowOff>38100</xdr:rowOff>
    </xdr:from>
    <xdr:to>
      <xdr:col>3</xdr:col>
      <xdr:colOff>909407</xdr:colOff>
      <xdr:row>84</xdr:row>
      <xdr:rowOff>61375</xdr:rowOff>
    </xdr:to>
    <xdr:pic>
      <xdr:nvPicPr>
        <xdr:cNvPr id="20" name="Picture 1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86325" y="11277600"/>
          <a:ext cx="3938357" cy="4785775"/>
        </a:xfrm>
        <a:prstGeom prst="rect">
          <a:avLst/>
        </a:prstGeom>
        <a:ln>
          <a:solidFill>
            <a:schemeClr val="bg2">
              <a:lumMod val="90000"/>
            </a:schemeClr>
          </a:solidFill>
        </a:ln>
      </xdr:spPr>
    </xdr:pic>
    <xdr:clientData/>
  </xdr:twoCellAnchor>
  <xdr:twoCellAnchor>
    <xdr:from>
      <xdr:col>0</xdr:col>
      <xdr:colOff>66675</xdr:colOff>
      <xdr:row>92</xdr:row>
      <xdr:rowOff>123825</xdr:rowOff>
    </xdr:from>
    <xdr:to>
      <xdr:col>1</xdr:col>
      <xdr:colOff>752476</xdr:colOff>
      <xdr:row>111</xdr:row>
      <xdr:rowOff>38101</xdr:rowOff>
    </xdr:to>
    <xdr:sp macro="" textlink="">
      <xdr:nvSpPr>
        <xdr:cNvPr id="21" name="TextBox 20"/>
        <xdr:cNvSpPr txBox="1"/>
      </xdr:nvSpPr>
      <xdr:spPr>
        <a:xfrm>
          <a:off x="66675" y="17649825"/>
          <a:ext cx="3324226" cy="3533776"/>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2. Risk Factors for Zika:</a:t>
          </a:r>
        </a:p>
        <a:p>
          <a:r>
            <a:rPr lang="en-US" sz="1400"/>
            <a:t>For each state, data on</a:t>
          </a:r>
          <a:r>
            <a:rPr lang="en-US" sz="1400" baseline="0"/>
            <a:t> each </a:t>
          </a:r>
          <a:r>
            <a:rPr lang="en-US" sz="1400"/>
            <a:t>military</a:t>
          </a:r>
          <a:r>
            <a:rPr lang="en-US" sz="1400" baseline="0"/>
            <a:t> installation is displayed. An overall Zika virus risk code </a:t>
          </a:r>
          <a:r>
            <a:rPr lang="en-US" sz="1400" b="1" baseline="0"/>
            <a:t>(A) </a:t>
          </a:r>
          <a:r>
            <a:rPr lang="en-US" sz="1400" baseline="0"/>
            <a:t>is assigned based on a combination of: temperature suitability for adult activity of the vectors </a:t>
          </a:r>
          <a:r>
            <a:rPr lang="en-US" sz="1400" baseline="0">
              <a:solidFill>
                <a:schemeClr val="dk1"/>
              </a:solidFill>
              <a:effectLst/>
              <a:latin typeface="+mn-lt"/>
              <a:ea typeface="+mn-ea"/>
              <a:cs typeface="+mn-cs"/>
            </a:rPr>
            <a:t>(</a:t>
          </a:r>
          <a:r>
            <a:rPr lang="en-US" sz="1400" i="1" baseline="0">
              <a:solidFill>
                <a:schemeClr val="dk1"/>
              </a:solidFill>
              <a:effectLst/>
              <a:latin typeface="+mn-lt"/>
              <a:ea typeface="+mn-ea"/>
              <a:cs typeface="+mn-cs"/>
            </a:rPr>
            <a:t>Ae. aegypti </a:t>
          </a:r>
          <a:r>
            <a:rPr lang="en-US" sz="1400" baseline="0">
              <a:solidFill>
                <a:schemeClr val="dk1"/>
              </a:solidFill>
              <a:effectLst/>
              <a:latin typeface="+mn-lt"/>
              <a:ea typeface="+mn-ea"/>
              <a:cs typeface="+mn-cs"/>
            </a:rPr>
            <a:t>and </a:t>
          </a:r>
          <a:r>
            <a:rPr lang="en-US" sz="1400" i="1" baseline="0">
              <a:solidFill>
                <a:schemeClr val="dk1"/>
              </a:solidFill>
              <a:effectLst/>
              <a:latin typeface="+mn-lt"/>
              <a:ea typeface="+mn-ea"/>
              <a:cs typeface="+mn-cs"/>
            </a:rPr>
            <a:t>Ae. albopictus</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(B), </a:t>
          </a:r>
          <a:r>
            <a:rPr lang="en-US" sz="1400" b="0" baseline="0">
              <a:solidFill>
                <a:schemeClr val="dk1"/>
              </a:solidFill>
              <a:effectLst/>
              <a:latin typeface="+mn-lt"/>
              <a:ea typeface="+mn-ea"/>
              <a:cs typeface="+mn-cs"/>
            </a:rPr>
            <a:t> modeled h</a:t>
          </a:r>
          <a:r>
            <a:rPr lang="en-US" sz="1400" baseline="0"/>
            <a:t>abitat suitability of the vectors </a:t>
          </a:r>
          <a:r>
            <a:rPr lang="en-US" sz="1400" b="1" baseline="0">
              <a:solidFill>
                <a:schemeClr val="dk1"/>
              </a:solidFill>
              <a:effectLst/>
              <a:latin typeface="+mn-lt"/>
              <a:ea typeface="+mn-ea"/>
              <a:cs typeface="+mn-cs"/>
            </a:rPr>
            <a:t>(C), </a:t>
          </a:r>
          <a:r>
            <a:rPr lang="en-US" sz="1400" baseline="0"/>
            <a:t>temperature suitability for Zika virus replication within the vectors </a:t>
          </a:r>
          <a:r>
            <a:rPr lang="en-US" sz="1400" b="1" baseline="0"/>
            <a:t>(D)</a:t>
          </a:r>
          <a:r>
            <a:rPr lang="en-US" sz="1400" b="0" baseline="0"/>
            <a:t>, and modeled habitat</a:t>
          </a:r>
          <a:r>
            <a:rPr lang="en-US" sz="1400" baseline="0"/>
            <a:t> suitability of Zika virus transmission </a:t>
          </a:r>
          <a:r>
            <a:rPr lang="en-US" sz="1400" b="1" baseline="0"/>
            <a:t>(E</a:t>
          </a:r>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 If suitable conditions exist (Zika Risk Code 4), the number of people within 5 km is shown </a:t>
          </a:r>
          <a:r>
            <a:rPr lang="en-US" sz="1400" b="1" baseline="0">
              <a:solidFill>
                <a:schemeClr val="dk1"/>
              </a:solidFill>
              <a:latin typeface="+mn-lt"/>
              <a:ea typeface="+mn-ea"/>
              <a:cs typeface="+mn-cs"/>
            </a:rPr>
            <a:t>(F)</a:t>
          </a:r>
          <a:r>
            <a:rPr lang="en-US" sz="1400" b="0" baseline="0">
              <a:solidFill>
                <a:schemeClr val="dk1"/>
              </a:solidFill>
              <a:effectLst/>
              <a:latin typeface="+mn-lt"/>
              <a:ea typeface="+mn-ea"/>
              <a:cs typeface="+mn-cs"/>
            </a:rPr>
            <a:t> as one indication of the number of potential hosts in the vicinity.</a:t>
          </a:r>
          <a:endParaRPr lang="en-US" sz="1400">
            <a:effectLst/>
          </a:endParaRPr>
        </a:p>
        <a:p>
          <a:endParaRPr lang="en-US" sz="1400" b="1"/>
        </a:p>
      </xdr:txBody>
    </xdr:sp>
    <xdr:clientData/>
  </xdr:twoCellAnchor>
  <xdr:twoCellAnchor>
    <xdr:from>
      <xdr:col>0</xdr:col>
      <xdr:colOff>76200</xdr:colOff>
      <xdr:row>117</xdr:row>
      <xdr:rowOff>171450</xdr:rowOff>
    </xdr:from>
    <xdr:to>
      <xdr:col>1</xdr:col>
      <xdr:colOff>762000</xdr:colOff>
      <xdr:row>133</xdr:row>
      <xdr:rowOff>123825</xdr:rowOff>
    </xdr:to>
    <xdr:sp macro="" textlink="">
      <xdr:nvSpPr>
        <xdr:cNvPr id="22" name="TextBox 21"/>
        <xdr:cNvSpPr txBox="1"/>
      </xdr:nvSpPr>
      <xdr:spPr>
        <a:xfrm>
          <a:off x="76200" y="22459950"/>
          <a:ext cx="3324225" cy="30003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Preparedness posture Reccomendations:</a:t>
          </a:r>
        </a:p>
        <a:p>
          <a:r>
            <a:rPr lang="en-US" sz="1400"/>
            <a:t>For</a:t>
          </a:r>
          <a:r>
            <a:rPr lang="en-US" sz="1400" baseline="0"/>
            <a:t> each installation a summary of the risk factors for Zika identified is given </a:t>
          </a:r>
          <a:r>
            <a:rPr lang="en-US" sz="1400" b="1" baseline="0"/>
            <a:t>(G). </a:t>
          </a:r>
          <a:r>
            <a:rPr lang="en-US" sz="1400" baseline="0"/>
            <a:t>A description of how the factors examined may impact Zika virus transmissions </a:t>
          </a:r>
          <a:r>
            <a:rPr lang="en-US" sz="1400" b="1" baseline="0"/>
            <a:t> </a:t>
          </a:r>
          <a:r>
            <a:rPr lang="en-US" sz="1400" b="0" baseline="0"/>
            <a:t>is given in</a:t>
          </a:r>
          <a:r>
            <a:rPr lang="en-US" sz="1400" b="1" baseline="0"/>
            <a:t> (H)</a:t>
          </a:r>
          <a:r>
            <a:rPr lang="en-US" sz="1400" b="0" baseline="0"/>
            <a:t>, and recommended </a:t>
          </a:r>
          <a:r>
            <a:rPr lang="en-US" sz="1400" baseline="0"/>
            <a:t>actions for entomologists conducting routine vector surveillance are given in </a:t>
          </a:r>
          <a:r>
            <a:rPr lang="en-US" sz="1400" b="1" baseline="0"/>
            <a:t>(I)</a:t>
          </a:r>
        </a:p>
        <a:p>
          <a:endParaRPr lang="en-US" sz="1400" baseline="0"/>
        </a:p>
        <a:p>
          <a:r>
            <a:rPr lang="en-US" sz="1400" baseline="0"/>
            <a:t>Examples of how these action statements may be used are provided below.</a:t>
          </a:r>
        </a:p>
        <a:p>
          <a:endParaRPr lang="en-US" sz="1100" baseline="0"/>
        </a:p>
        <a:p>
          <a:r>
            <a:rPr lang="en-US" sz="1100" baseline="0"/>
            <a:t> </a:t>
          </a:r>
          <a:endParaRPr lang="en-US" sz="1100"/>
        </a:p>
      </xdr:txBody>
    </xdr:sp>
    <xdr:clientData/>
  </xdr:twoCellAnchor>
  <xdr:twoCellAnchor>
    <xdr:from>
      <xdr:col>0</xdr:col>
      <xdr:colOff>104775</xdr:colOff>
      <xdr:row>137</xdr:row>
      <xdr:rowOff>66675</xdr:rowOff>
    </xdr:from>
    <xdr:to>
      <xdr:col>5</xdr:col>
      <xdr:colOff>428625</xdr:colOff>
      <xdr:row>155</xdr:row>
      <xdr:rowOff>0</xdr:rowOff>
    </xdr:to>
    <xdr:sp macro="" textlink="">
      <xdr:nvSpPr>
        <xdr:cNvPr id="23" name="TextBox 22"/>
        <xdr:cNvSpPr txBox="1"/>
      </xdr:nvSpPr>
      <xdr:spPr>
        <a:xfrm>
          <a:off x="104775" y="26165175"/>
          <a:ext cx="11487150" cy="33623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Examples:</a:t>
          </a:r>
        </a:p>
        <a:p>
          <a:r>
            <a:rPr lang="en-US" sz="1400" i="0">
              <a:solidFill>
                <a:schemeClr val="dk1"/>
              </a:solidFill>
              <a:effectLst/>
              <a:latin typeface="+mn-lt"/>
              <a:ea typeface="+mn-ea"/>
              <a:cs typeface="+mn-cs"/>
            </a:rPr>
            <a:t>If conditions are too cold for the development of the vectors, and models predict that the location is unsuitable for the vectors then the Action statement would be:</a:t>
          </a:r>
        </a:p>
        <a:p>
          <a:endParaRPr lang="en-US" sz="1400">
            <a:effectLst/>
          </a:endParaRPr>
        </a:p>
        <a:p>
          <a:pPr eaLnBrk="1" fontAlgn="auto" latinLnBrk="0" hangingPunct="1"/>
          <a:r>
            <a:rPr lang="en-US" sz="1400" b="0" i="1" baseline="0">
              <a:solidFill>
                <a:schemeClr val="dk1"/>
              </a:solidFill>
              <a:effectLst/>
              <a:latin typeface="+mn-lt"/>
              <a:ea typeface="+mn-ea"/>
              <a:cs typeface="+mn-cs"/>
            </a:rPr>
            <a:t>“Too cold or hot for vectors - surveillance unnecessary. When temp. suitable, model suggests vectors unlikely or low numbers."</a:t>
          </a:r>
        </a:p>
        <a:p>
          <a:pPr eaLnBrk="1" fontAlgn="auto" latinLnBrk="0" hangingPunct="1"/>
          <a:endParaRPr lang="en-US">
            <a:effectLst/>
          </a:endParaRPr>
        </a:p>
        <a:p>
          <a:pPr eaLnBrk="1" fontAlgn="auto" latinLnBrk="0" hangingPunct="1"/>
          <a:r>
            <a:rPr lang="en-US" sz="1400" b="0" i="0" baseline="0">
              <a:solidFill>
                <a:schemeClr val="dk1"/>
              </a:solidFill>
              <a:effectLst/>
              <a:latin typeface="+mn-lt"/>
              <a:ea typeface="+mn-ea"/>
              <a:cs typeface="+mn-cs"/>
            </a:rPr>
            <a:t>Alternatively, if conditions are warm enough for the development of the vectors, and models predict that the location is highly suitable for the vectors then the Action statement would be:</a:t>
          </a:r>
        </a:p>
        <a:p>
          <a:pPr eaLnBrk="1" fontAlgn="auto" latinLnBrk="0" hangingPunct="1"/>
          <a:endParaRPr lang="en-US" sz="1400">
            <a:effectLst/>
          </a:endParaRPr>
        </a:p>
        <a:p>
          <a:pPr eaLnBrk="1" fontAlgn="auto" latinLnBrk="0" hangingPunct="1"/>
          <a:r>
            <a:rPr lang="en-US" sz="1400" b="0" i="1" baseline="0">
              <a:solidFill>
                <a:schemeClr val="dk1"/>
              </a:solidFill>
              <a:effectLst/>
              <a:latin typeface="+mn-lt"/>
              <a:ea typeface="+mn-ea"/>
              <a:cs typeface="+mn-cs"/>
            </a:rPr>
            <a:t>“Temp. suitable for vectors - surveillance may be needed. When temp. suitable, model suggests vectors likely - may need control, education, and policies minimizing exposure.” </a:t>
          </a:r>
          <a:endParaRPr lang="en-US" sz="1400">
            <a:effectLst/>
          </a:endParaRPr>
        </a:p>
        <a:p>
          <a:endParaRPr lang="en-US" sz="1100">
            <a:solidFill>
              <a:schemeClr val="dk1"/>
            </a:solidFill>
            <a:effectLst/>
            <a:latin typeface="+mn-lt"/>
            <a:ea typeface="+mn-ea"/>
            <a:cs typeface="+mn-cs"/>
          </a:endParaRPr>
        </a:p>
        <a:p>
          <a:r>
            <a:rPr lang="en-US" sz="1400" b="1">
              <a:solidFill>
                <a:schemeClr val="dk1"/>
              </a:solidFill>
              <a:effectLst/>
              <a:latin typeface="+mn-lt"/>
              <a:ea typeface="+mn-ea"/>
              <a:cs typeface="+mn-cs"/>
            </a:rPr>
            <a:t>The action statement textualizes the data and is designed to assist a preparedness posture particularly around vector surveillance and control.  Changes in the action statement over time,</a:t>
          </a:r>
          <a:r>
            <a:rPr lang="en-US" sz="1400" b="1" baseline="0">
              <a:solidFill>
                <a:schemeClr val="dk1"/>
              </a:solidFill>
              <a:effectLst/>
              <a:latin typeface="+mn-lt"/>
              <a:ea typeface="+mn-ea"/>
              <a:cs typeface="+mn-cs"/>
            </a:rPr>
            <a:t> for example as a result of rising temperature, </a:t>
          </a:r>
          <a:r>
            <a:rPr lang="en-US" sz="1400" b="1">
              <a:solidFill>
                <a:schemeClr val="dk1"/>
              </a:solidFill>
              <a:effectLst/>
              <a:latin typeface="+mn-lt"/>
              <a:ea typeface="+mn-ea"/>
              <a:cs typeface="+mn-cs"/>
            </a:rPr>
            <a:t>can be used as a guide to changes in vector surveillance and control activities</a:t>
          </a:r>
          <a:r>
            <a:rPr lang="en-US" sz="1400" b="1" baseline="0">
              <a:solidFill>
                <a:schemeClr val="dk1"/>
              </a:solidFill>
              <a:effectLst/>
              <a:latin typeface="+mn-lt"/>
              <a:ea typeface="+mn-ea"/>
              <a:cs typeface="+mn-cs"/>
            </a:rPr>
            <a:t> at particular facilities.</a:t>
          </a:r>
          <a:endParaRPr lang="en-US" sz="1400" b="1">
            <a:effectLst/>
          </a:endParaRPr>
        </a:p>
        <a:p>
          <a:endParaRPr lang="en-US" sz="1100" baseline="0"/>
        </a:p>
        <a:p>
          <a:r>
            <a:rPr lang="en-US" sz="1100" baseline="0"/>
            <a:t> </a:t>
          </a:r>
          <a:endParaRPr lang="en-US" sz="1100"/>
        </a:p>
      </xdr:txBody>
    </xdr:sp>
    <xdr:clientData/>
  </xdr:twoCellAnchor>
  <xdr:twoCellAnchor>
    <xdr:from>
      <xdr:col>0</xdr:col>
      <xdr:colOff>66674</xdr:colOff>
      <xdr:row>159</xdr:row>
      <xdr:rowOff>28575</xdr:rowOff>
    </xdr:from>
    <xdr:to>
      <xdr:col>1</xdr:col>
      <xdr:colOff>2362200</xdr:colOff>
      <xdr:row>163</xdr:row>
      <xdr:rowOff>133350</xdr:rowOff>
    </xdr:to>
    <xdr:sp macro="" textlink="">
      <xdr:nvSpPr>
        <xdr:cNvPr id="24" name="TextBox 23"/>
        <xdr:cNvSpPr txBox="1"/>
      </xdr:nvSpPr>
      <xdr:spPr>
        <a:xfrm>
          <a:off x="66674" y="30318075"/>
          <a:ext cx="4933951" cy="8667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Summary data Overview</a:t>
          </a:r>
          <a:r>
            <a:rPr lang="en-US" sz="1600" b="1" baseline="0">
              <a:solidFill>
                <a:schemeClr val="dk1"/>
              </a:solidFill>
              <a:effectLst/>
              <a:latin typeface="+mn-lt"/>
              <a:ea typeface="+mn-ea"/>
              <a:cs typeface="+mn-cs"/>
            </a:rPr>
            <a:t>:</a:t>
          </a:r>
          <a:endParaRPr lang="en-US" sz="2400">
            <a:effectLst/>
          </a:endParaRPr>
        </a:p>
        <a:p>
          <a:r>
            <a:rPr lang="en-US" sz="1400">
              <a:solidFill>
                <a:schemeClr val="dk1"/>
              </a:solidFill>
              <a:effectLst/>
              <a:latin typeface="+mn-lt"/>
              <a:ea typeface="+mn-ea"/>
              <a:cs typeface="+mn-cs"/>
            </a:rPr>
            <a:t>Summary data</a:t>
          </a:r>
          <a:r>
            <a:rPr lang="en-US" sz="1400" baseline="0">
              <a:solidFill>
                <a:schemeClr val="dk1"/>
              </a:solidFill>
              <a:effectLst/>
              <a:latin typeface="+mn-lt"/>
              <a:ea typeface="+mn-ea"/>
              <a:cs typeface="+mn-cs"/>
            </a:rPr>
            <a:t> for </a:t>
          </a:r>
          <a:r>
            <a:rPr lang="en-US" sz="1400">
              <a:solidFill>
                <a:schemeClr val="dk1"/>
              </a:solidFill>
              <a:effectLst/>
              <a:latin typeface="+mn-lt"/>
              <a:ea typeface="+mn-ea"/>
              <a:cs typeface="+mn-cs"/>
            </a:rPr>
            <a:t>each state are given in the "</a:t>
          </a:r>
          <a:r>
            <a:rPr lang="en-US" sz="1400" b="1">
              <a:solidFill>
                <a:schemeClr val="dk1"/>
              </a:solidFill>
              <a:effectLst/>
              <a:latin typeface="+mn-lt"/>
              <a:ea typeface="+mn-ea"/>
              <a:cs typeface="+mn-cs"/>
            </a:rPr>
            <a:t>Summary</a:t>
          </a:r>
          <a:r>
            <a:rPr lang="en-US" sz="1400">
              <a:solidFill>
                <a:schemeClr val="dk1"/>
              </a:solidFill>
              <a:effectLst/>
              <a:latin typeface="+mn-lt"/>
              <a:ea typeface="+mn-ea"/>
              <a:cs typeface="+mn-cs"/>
            </a:rPr>
            <a:t>" sheet for the month. </a:t>
          </a:r>
          <a:endParaRPr lang="en-US" sz="1100" baseline="0"/>
        </a:p>
        <a:p>
          <a:r>
            <a:rPr lang="en-US" sz="1100" baseline="0"/>
            <a:t> </a:t>
          </a:r>
          <a:endParaRPr lang="en-US" sz="1100"/>
        </a:p>
      </xdr:txBody>
    </xdr:sp>
    <xdr:clientData/>
  </xdr:twoCellAnchor>
  <xdr:twoCellAnchor>
    <xdr:from>
      <xdr:col>1</xdr:col>
      <xdr:colOff>2118339</xdr:colOff>
      <xdr:row>89</xdr:row>
      <xdr:rowOff>121275</xdr:rowOff>
    </xdr:from>
    <xdr:to>
      <xdr:col>1</xdr:col>
      <xdr:colOff>2556884</xdr:colOff>
      <xdr:row>94</xdr:row>
      <xdr:rowOff>46359</xdr:rowOff>
    </xdr:to>
    <xdr:sp macro="" textlink="">
      <xdr:nvSpPr>
        <xdr:cNvPr id="25" name="Down Arrow 24"/>
        <xdr:cNvSpPr/>
      </xdr:nvSpPr>
      <xdr:spPr>
        <a:xfrm rot="1977179">
          <a:off x="4756764"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2571591</xdr:colOff>
      <xdr:row>87</xdr:row>
      <xdr:rowOff>95250</xdr:rowOff>
    </xdr:from>
    <xdr:to>
      <xdr:col>2</xdr:col>
      <xdr:colOff>291512</xdr:colOff>
      <xdr:row>89</xdr:row>
      <xdr:rowOff>134380</xdr:rowOff>
    </xdr:to>
    <xdr:sp macro="" textlink="">
      <xdr:nvSpPr>
        <xdr:cNvPr id="26" name="Rectangle 25"/>
        <xdr:cNvSpPr/>
      </xdr:nvSpPr>
      <xdr:spPr>
        <a:xfrm>
          <a:off x="5210016"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A</a:t>
          </a:r>
        </a:p>
      </xdr:txBody>
    </xdr:sp>
    <xdr:clientData/>
  </xdr:twoCellAnchor>
  <xdr:twoCellAnchor>
    <xdr:from>
      <xdr:col>2</xdr:col>
      <xdr:colOff>1058125</xdr:colOff>
      <xdr:row>89</xdr:row>
      <xdr:rowOff>121275</xdr:rowOff>
    </xdr:from>
    <xdr:to>
      <xdr:col>2</xdr:col>
      <xdr:colOff>1496670</xdr:colOff>
      <xdr:row>94</xdr:row>
      <xdr:rowOff>46359</xdr:rowOff>
    </xdr:to>
    <xdr:sp macro="" textlink="">
      <xdr:nvSpPr>
        <xdr:cNvPr id="27" name="Down Arrow 26"/>
        <xdr:cNvSpPr/>
      </xdr:nvSpPr>
      <xdr:spPr>
        <a:xfrm rot="1977179">
          <a:off x="6334975"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1520902</xdr:colOff>
      <xdr:row>87</xdr:row>
      <xdr:rowOff>95250</xdr:rowOff>
    </xdr:from>
    <xdr:to>
      <xdr:col>2</xdr:col>
      <xdr:colOff>1879248</xdr:colOff>
      <xdr:row>89</xdr:row>
      <xdr:rowOff>134380</xdr:rowOff>
    </xdr:to>
    <xdr:sp macro="" textlink="">
      <xdr:nvSpPr>
        <xdr:cNvPr id="28" name="Rectangle 27"/>
        <xdr:cNvSpPr/>
      </xdr:nvSpPr>
      <xdr:spPr>
        <a:xfrm>
          <a:off x="6797752"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B</a:t>
          </a:r>
        </a:p>
      </xdr:txBody>
    </xdr:sp>
    <xdr:clientData/>
  </xdr:twoCellAnchor>
  <xdr:twoCellAnchor>
    <xdr:from>
      <xdr:col>3</xdr:col>
      <xdr:colOff>173875</xdr:colOff>
      <xdr:row>89</xdr:row>
      <xdr:rowOff>136723</xdr:rowOff>
    </xdr:from>
    <xdr:to>
      <xdr:col>3</xdr:col>
      <xdr:colOff>612420</xdr:colOff>
      <xdr:row>94</xdr:row>
      <xdr:rowOff>61807</xdr:rowOff>
    </xdr:to>
    <xdr:sp macro="" textlink="">
      <xdr:nvSpPr>
        <xdr:cNvPr id="29" name="Down Arrow 28"/>
        <xdr:cNvSpPr/>
      </xdr:nvSpPr>
      <xdr:spPr>
        <a:xfrm rot="1977179">
          <a:off x="8089150" y="17091223"/>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598553</xdr:colOff>
      <xdr:row>87</xdr:row>
      <xdr:rowOff>95250</xdr:rowOff>
    </xdr:from>
    <xdr:to>
      <xdr:col>3</xdr:col>
      <xdr:colOff>956899</xdr:colOff>
      <xdr:row>89</xdr:row>
      <xdr:rowOff>134380</xdr:rowOff>
    </xdr:to>
    <xdr:sp macro="" textlink="">
      <xdr:nvSpPr>
        <xdr:cNvPr id="30" name="Rectangle 29"/>
        <xdr:cNvSpPr/>
      </xdr:nvSpPr>
      <xdr:spPr>
        <a:xfrm>
          <a:off x="8513828"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C</a:t>
          </a:r>
        </a:p>
      </xdr:txBody>
    </xdr:sp>
    <xdr:clientData/>
  </xdr:twoCellAnchor>
  <xdr:twoCellAnchor>
    <xdr:from>
      <xdr:col>3</xdr:col>
      <xdr:colOff>2328099</xdr:colOff>
      <xdr:row>89</xdr:row>
      <xdr:rowOff>152168</xdr:rowOff>
    </xdr:from>
    <xdr:to>
      <xdr:col>4</xdr:col>
      <xdr:colOff>128219</xdr:colOff>
      <xdr:row>94</xdr:row>
      <xdr:rowOff>77252</xdr:rowOff>
    </xdr:to>
    <xdr:sp macro="" textlink="">
      <xdr:nvSpPr>
        <xdr:cNvPr id="31" name="Down Arrow 30"/>
        <xdr:cNvSpPr/>
      </xdr:nvSpPr>
      <xdr:spPr>
        <a:xfrm rot="1977179">
          <a:off x="10243374" y="17106668"/>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2628954</xdr:colOff>
      <xdr:row>87</xdr:row>
      <xdr:rowOff>95250</xdr:rowOff>
    </xdr:from>
    <xdr:to>
      <xdr:col>4</xdr:col>
      <xdr:colOff>348875</xdr:colOff>
      <xdr:row>89</xdr:row>
      <xdr:rowOff>134380</xdr:rowOff>
    </xdr:to>
    <xdr:sp macro="" textlink="">
      <xdr:nvSpPr>
        <xdr:cNvPr id="32" name="Rectangle 31"/>
        <xdr:cNvSpPr/>
      </xdr:nvSpPr>
      <xdr:spPr>
        <a:xfrm>
          <a:off x="10544229"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D</a:t>
          </a:r>
        </a:p>
      </xdr:txBody>
    </xdr:sp>
    <xdr:clientData/>
  </xdr:twoCellAnchor>
  <xdr:twoCellAnchor>
    <xdr:from>
      <xdr:col>6</xdr:col>
      <xdr:colOff>565749</xdr:colOff>
      <xdr:row>89</xdr:row>
      <xdr:rowOff>183061</xdr:rowOff>
    </xdr:from>
    <xdr:to>
      <xdr:col>7</xdr:col>
      <xdr:colOff>394694</xdr:colOff>
      <xdr:row>94</xdr:row>
      <xdr:rowOff>108145</xdr:rowOff>
    </xdr:to>
    <xdr:sp macro="" textlink="">
      <xdr:nvSpPr>
        <xdr:cNvPr id="33" name="Down Arrow 32"/>
        <xdr:cNvSpPr/>
      </xdr:nvSpPr>
      <xdr:spPr>
        <a:xfrm rot="1977179">
          <a:off x="12338649" y="17137561"/>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257001</xdr:colOff>
      <xdr:row>87</xdr:row>
      <xdr:rowOff>95250</xdr:rowOff>
    </xdr:from>
    <xdr:to>
      <xdr:col>8</xdr:col>
      <xdr:colOff>5747</xdr:colOff>
      <xdr:row>89</xdr:row>
      <xdr:rowOff>134380</xdr:rowOff>
    </xdr:to>
    <xdr:sp macro="" textlink="">
      <xdr:nvSpPr>
        <xdr:cNvPr id="34" name="Rectangle 33"/>
        <xdr:cNvSpPr/>
      </xdr:nvSpPr>
      <xdr:spPr>
        <a:xfrm>
          <a:off x="12639501"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E</a:t>
          </a:r>
        </a:p>
      </xdr:txBody>
    </xdr:sp>
    <xdr:clientData/>
  </xdr:twoCellAnchor>
  <xdr:twoCellAnchor>
    <xdr:from>
      <xdr:col>2</xdr:col>
      <xdr:colOff>553828</xdr:colOff>
      <xdr:row>117</xdr:row>
      <xdr:rowOff>111692</xdr:rowOff>
    </xdr:from>
    <xdr:to>
      <xdr:col>2</xdr:col>
      <xdr:colOff>992373</xdr:colOff>
      <xdr:row>122</xdr:row>
      <xdr:rowOff>36776</xdr:rowOff>
    </xdr:to>
    <xdr:sp macro="" textlink="">
      <xdr:nvSpPr>
        <xdr:cNvPr id="35" name="Down Arrow 34"/>
        <xdr:cNvSpPr/>
      </xdr:nvSpPr>
      <xdr:spPr>
        <a:xfrm rot="1977179">
          <a:off x="5830678" y="22400192"/>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2</xdr:col>
      <xdr:colOff>978505</xdr:colOff>
      <xdr:row>115</xdr:row>
      <xdr:rowOff>85667</xdr:rowOff>
    </xdr:from>
    <xdr:to>
      <xdr:col>2</xdr:col>
      <xdr:colOff>1336851</xdr:colOff>
      <xdr:row>117</xdr:row>
      <xdr:rowOff>124797</xdr:rowOff>
    </xdr:to>
    <xdr:sp macro="" textlink="">
      <xdr:nvSpPr>
        <xdr:cNvPr id="36" name="Rectangle 35"/>
        <xdr:cNvSpPr/>
      </xdr:nvSpPr>
      <xdr:spPr>
        <a:xfrm>
          <a:off x="6255355" y="21993167"/>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G</a:t>
          </a:r>
        </a:p>
      </xdr:txBody>
    </xdr:sp>
    <xdr:clientData/>
  </xdr:twoCellAnchor>
  <xdr:twoCellAnchor>
    <xdr:from>
      <xdr:col>3</xdr:col>
      <xdr:colOff>1334737</xdr:colOff>
      <xdr:row>117</xdr:row>
      <xdr:rowOff>92700</xdr:rowOff>
    </xdr:from>
    <xdr:to>
      <xdr:col>3</xdr:col>
      <xdr:colOff>1773282</xdr:colOff>
      <xdr:row>122</xdr:row>
      <xdr:rowOff>17784</xdr:rowOff>
    </xdr:to>
    <xdr:sp macro="" textlink="">
      <xdr:nvSpPr>
        <xdr:cNvPr id="37" name="Down Arrow 36"/>
        <xdr:cNvSpPr/>
      </xdr:nvSpPr>
      <xdr:spPr>
        <a:xfrm rot="1977179">
          <a:off x="9250012" y="22381200"/>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3</xdr:col>
      <xdr:colOff>1740364</xdr:colOff>
      <xdr:row>115</xdr:row>
      <xdr:rowOff>66675</xdr:rowOff>
    </xdr:from>
    <xdr:to>
      <xdr:col>3</xdr:col>
      <xdr:colOff>2098710</xdr:colOff>
      <xdr:row>117</xdr:row>
      <xdr:rowOff>105805</xdr:rowOff>
    </xdr:to>
    <xdr:sp macro="" textlink="">
      <xdr:nvSpPr>
        <xdr:cNvPr id="38" name="Rectangle 37"/>
        <xdr:cNvSpPr/>
      </xdr:nvSpPr>
      <xdr:spPr>
        <a:xfrm>
          <a:off x="9655639" y="21974175"/>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H</a:t>
          </a:r>
        </a:p>
      </xdr:txBody>
    </xdr:sp>
    <xdr:clientData/>
  </xdr:twoCellAnchor>
  <xdr:twoCellAnchor>
    <xdr:from>
      <xdr:col>7</xdr:col>
      <xdr:colOff>437443</xdr:colOff>
      <xdr:row>117</xdr:row>
      <xdr:rowOff>132405</xdr:rowOff>
    </xdr:from>
    <xdr:to>
      <xdr:col>8</xdr:col>
      <xdr:colOff>266388</xdr:colOff>
      <xdr:row>122</xdr:row>
      <xdr:rowOff>57489</xdr:rowOff>
    </xdr:to>
    <xdr:sp macro="" textlink="">
      <xdr:nvSpPr>
        <xdr:cNvPr id="39" name="Down Arrow 38"/>
        <xdr:cNvSpPr/>
      </xdr:nvSpPr>
      <xdr:spPr>
        <a:xfrm rot="1977179">
          <a:off x="12819943" y="22420905"/>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233471</xdr:colOff>
      <xdr:row>115</xdr:row>
      <xdr:rowOff>90932</xdr:rowOff>
    </xdr:from>
    <xdr:to>
      <xdr:col>8</xdr:col>
      <xdr:colOff>591817</xdr:colOff>
      <xdr:row>117</xdr:row>
      <xdr:rowOff>130062</xdr:rowOff>
    </xdr:to>
    <xdr:sp macro="" textlink="">
      <xdr:nvSpPr>
        <xdr:cNvPr id="40" name="Rectangle 39"/>
        <xdr:cNvSpPr/>
      </xdr:nvSpPr>
      <xdr:spPr>
        <a:xfrm>
          <a:off x="13225571" y="21998432"/>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I</a:t>
          </a:r>
        </a:p>
      </xdr:txBody>
    </xdr:sp>
    <xdr:clientData/>
  </xdr:twoCellAnchor>
  <xdr:twoCellAnchor editAs="oneCell">
    <xdr:from>
      <xdr:col>1</xdr:col>
      <xdr:colOff>1790700</xdr:colOff>
      <xdr:row>122</xdr:row>
      <xdr:rowOff>71732</xdr:rowOff>
    </xdr:from>
    <xdr:to>
      <xdr:col>11</xdr:col>
      <xdr:colOff>123824</xdr:colOff>
      <xdr:row>128</xdr:row>
      <xdr:rowOff>71645</xdr:rowOff>
    </xdr:to>
    <xdr:pic>
      <xdr:nvPicPr>
        <xdr:cNvPr id="41" name="tabl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29125" y="23312732"/>
          <a:ext cx="10515599" cy="1142913"/>
        </a:xfrm>
        <a:prstGeom prst="rect">
          <a:avLst/>
        </a:prstGeom>
      </xdr:spPr>
    </xdr:pic>
    <xdr:clientData/>
  </xdr:twoCellAnchor>
  <xdr:twoCellAnchor>
    <xdr:from>
      <xdr:col>0</xdr:col>
      <xdr:colOff>0</xdr:colOff>
      <xdr:row>146</xdr:row>
      <xdr:rowOff>104775</xdr:rowOff>
    </xdr:from>
    <xdr:to>
      <xdr:col>0</xdr:col>
      <xdr:colOff>0</xdr:colOff>
      <xdr:row>149</xdr:row>
      <xdr:rowOff>47625</xdr:rowOff>
    </xdr:to>
    <xdr:cxnSp macro="">
      <xdr:nvCxnSpPr>
        <xdr:cNvPr id="42" name="Straight Connector 41"/>
        <xdr:cNvCxnSpPr/>
      </xdr:nvCxnSpPr>
      <xdr:spPr>
        <a:xfrm>
          <a:off x="0" y="27917775"/>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1504951</xdr:colOff>
      <xdr:row>95</xdr:row>
      <xdr:rowOff>123826</xdr:rowOff>
    </xdr:from>
    <xdr:to>
      <xdr:col>10</xdr:col>
      <xdr:colOff>238125</xdr:colOff>
      <xdr:row>107</xdr:row>
      <xdr:rowOff>156481</xdr:rowOff>
    </xdr:to>
    <xdr:pic>
      <xdr:nvPicPr>
        <xdr:cNvPr id="43" name="Picture 4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6" y="18221326"/>
          <a:ext cx="10306049" cy="2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87</xdr:row>
      <xdr:rowOff>104775</xdr:rowOff>
    </xdr:from>
    <xdr:to>
      <xdr:col>10</xdr:col>
      <xdr:colOff>434546</xdr:colOff>
      <xdr:row>89</xdr:row>
      <xdr:rowOff>143905</xdr:rowOff>
    </xdr:to>
    <xdr:sp macro="" textlink="">
      <xdr:nvSpPr>
        <xdr:cNvPr id="44" name="Rectangle 43"/>
        <xdr:cNvSpPr/>
      </xdr:nvSpPr>
      <xdr:spPr>
        <a:xfrm>
          <a:off x="14287500" y="16678275"/>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F</a:t>
          </a:r>
        </a:p>
      </xdr:txBody>
    </xdr:sp>
    <xdr:clientData/>
  </xdr:twoCellAnchor>
  <xdr:twoCellAnchor>
    <xdr:from>
      <xdr:col>9</xdr:col>
      <xdr:colOff>361950</xdr:colOff>
      <xdr:row>90</xdr:row>
      <xdr:rowOff>9525</xdr:rowOff>
    </xdr:from>
    <xdr:to>
      <xdr:col>10</xdr:col>
      <xdr:colOff>190895</xdr:colOff>
      <xdr:row>94</xdr:row>
      <xdr:rowOff>125109</xdr:rowOff>
    </xdr:to>
    <xdr:sp macro="" textlink="">
      <xdr:nvSpPr>
        <xdr:cNvPr id="45" name="Down Arrow 44"/>
        <xdr:cNvSpPr/>
      </xdr:nvSpPr>
      <xdr:spPr>
        <a:xfrm rot="1977179">
          <a:off x="13963650" y="1715452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0</xdr:col>
      <xdr:colOff>1552575</xdr:colOff>
      <xdr:row>166</xdr:row>
      <xdr:rowOff>184768</xdr:rowOff>
    </xdr:from>
    <xdr:to>
      <xdr:col>3</xdr:col>
      <xdr:colOff>752475</xdr:colOff>
      <xdr:row>186</xdr:row>
      <xdr:rowOff>114300</xdr:rowOff>
    </xdr:to>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31807768"/>
          <a:ext cx="7115175" cy="373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xdr:row>
      <xdr:rowOff>0</xdr:rowOff>
    </xdr:from>
    <xdr:to>
      <xdr:col>5</xdr:col>
      <xdr:colOff>447675</xdr:colOff>
      <xdr:row>206</xdr:row>
      <xdr:rowOff>9525</xdr:rowOff>
    </xdr:to>
    <xdr:sp macro="" textlink="">
      <xdr:nvSpPr>
        <xdr:cNvPr id="47" name="TextBox 46"/>
        <xdr:cNvSpPr txBox="1"/>
      </xdr:nvSpPr>
      <xdr:spPr>
        <a:xfrm>
          <a:off x="123825" y="36385500"/>
          <a:ext cx="11487150" cy="28670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It is important</a:t>
          </a:r>
          <a:r>
            <a:rPr lang="en-US" sz="1600" b="1" baseline="0">
              <a:solidFill>
                <a:schemeClr val="dk1"/>
              </a:solidFill>
              <a:effectLst/>
              <a:latin typeface="+mn-lt"/>
              <a:ea typeface="+mn-ea"/>
              <a:cs typeface="+mn-cs"/>
            </a:rPr>
            <a:t> to note:</a:t>
          </a:r>
        </a:p>
        <a:p>
          <a:endParaRPr lang="en-US" sz="2400">
            <a:effectLst/>
          </a:endParaRPr>
        </a:p>
        <a:p>
          <a:r>
            <a:rPr lang="en-US" sz="1400">
              <a:solidFill>
                <a:schemeClr val="dk1"/>
              </a:solidFill>
              <a:effectLst/>
              <a:latin typeface="+mn-lt"/>
              <a:ea typeface="+mn-ea"/>
              <a:cs typeface="+mn-cs"/>
            </a:rPr>
            <a:t>This Excel tool is designed to provide insights into the expected Zika virus risk by</a:t>
          </a:r>
          <a:r>
            <a:rPr lang="en-US" sz="1400" baseline="0">
              <a:solidFill>
                <a:schemeClr val="dk1"/>
              </a:solidFill>
              <a:effectLst/>
              <a:latin typeface="+mn-lt"/>
              <a:ea typeface="+mn-ea"/>
              <a:cs typeface="+mn-cs"/>
            </a:rPr>
            <a:t> month.  It is important to note that e</a:t>
          </a:r>
          <a:r>
            <a:rPr lang="en-US" sz="1400">
              <a:solidFill>
                <a:schemeClr val="dk1"/>
              </a:solidFill>
              <a:effectLst/>
              <a:latin typeface="+mn-lt"/>
              <a:ea typeface="+mn-ea"/>
              <a:cs typeface="+mn-cs"/>
            </a:rPr>
            <a:t>ach data source used</a:t>
          </a:r>
          <a:r>
            <a:rPr lang="en-US" sz="1400" baseline="0">
              <a:solidFill>
                <a:schemeClr val="dk1"/>
              </a:solidFill>
              <a:effectLst/>
              <a:latin typeface="+mn-lt"/>
              <a:ea typeface="+mn-ea"/>
              <a:cs typeface="+mn-cs"/>
            </a:rPr>
            <a:t> in this analysis </a:t>
          </a:r>
          <a:r>
            <a:rPr lang="en-US" sz="1400">
              <a:solidFill>
                <a:schemeClr val="dk1"/>
              </a:solidFill>
              <a:effectLst/>
              <a:latin typeface="+mn-lt"/>
              <a:ea typeface="+mn-ea"/>
              <a:cs typeface="+mn-cs"/>
            </a:rPr>
            <a:t>has the potential for errors which should be considered when determining risk. For example, habitat suitability</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models for each vector may not be accurate for all areas, and only</a:t>
          </a:r>
          <a:r>
            <a:rPr lang="en-US" sz="1400" baseline="0">
              <a:solidFill>
                <a:schemeClr val="dk1"/>
              </a:solidFill>
              <a:effectLst/>
              <a:latin typeface="+mn-lt"/>
              <a:ea typeface="+mn-ea"/>
              <a:cs typeface="+mn-cs"/>
            </a:rPr>
            <a:t> predict</a:t>
          </a:r>
          <a:r>
            <a:rPr lang="en-US" sz="1400">
              <a:solidFill>
                <a:schemeClr val="dk1"/>
              </a:solidFill>
              <a:effectLst/>
              <a:latin typeface="+mn-lt"/>
              <a:ea typeface="+mn-ea"/>
              <a:cs typeface="+mn-cs"/>
            </a:rPr>
            <a:t> average yearly suitability (based</a:t>
          </a:r>
          <a:r>
            <a:rPr lang="en-US" sz="1400" baseline="0">
              <a:solidFill>
                <a:schemeClr val="dk1"/>
              </a:solidFill>
              <a:effectLst/>
              <a:latin typeface="+mn-lt"/>
              <a:ea typeface="+mn-ea"/>
              <a:cs typeface="+mn-cs"/>
            </a:rPr>
            <a:t> on maximum temperature)</a:t>
          </a:r>
          <a:r>
            <a:rPr lang="en-US" sz="1400">
              <a:solidFill>
                <a:schemeClr val="dk1"/>
              </a:solidFill>
              <a:effectLst/>
              <a:latin typeface="+mn-lt"/>
              <a:ea typeface="+mn-ea"/>
              <a:cs typeface="+mn-cs"/>
            </a:rPr>
            <a:t>. Temperature threshold data refers to the average maximum day-time</a:t>
          </a:r>
          <a:r>
            <a:rPr lang="en-US" sz="1400" baseline="0">
              <a:solidFill>
                <a:schemeClr val="dk1"/>
              </a:solidFill>
              <a:effectLst/>
              <a:latin typeface="+mn-lt"/>
              <a:ea typeface="+mn-ea"/>
              <a:cs typeface="+mn-cs"/>
            </a:rPr>
            <a:t> air temperature (1 km spatial resolution ) for the month.</a:t>
          </a:r>
          <a:r>
            <a:rPr lang="en-US" sz="1400">
              <a:solidFill>
                <a:schemeClr val="dk1"/>
              </a:solidFill>
              <a:effectLst/>
              <a:latin typeface="+mn-lt"/>
              <a:ea typeface="+mn-ea"/>
              <a:cs typeface="+mn-cs"/>
            </a:rPr>
            <a:t> Vectors can also seek microclimates (e.g. indoors) that may be warmer than the outside temperature. The advice given here does not include precipitation, anthropogenic factors, interspecific competition etc. that can also</a:t>
          </a:r>
          <a:r>
            <a:rPr lang="en-US" sz="1400" baseline="0">
              <a:solidFill>
                <a:schemeClr val="dk1"/>
              </a:solidFill>
              <a:effectLst/>
              <a:latin typeface="+mn-lt"/>
              <a:ea typeface="+mn-ea"/>
              <a:cs typeface="+mn-cs"/>
            </a:rPr>
            <a:t> modify risk. </a:t>
          </a:r>
          <a:r>
            <a:rPr lang="en-US" sz="1400">
              <a:solidFill>
                <a:schemeClr val="dk1"/>
              </a:solidFill>
              <a:effectLst/>
              <a:latin typeface="+mn-lt"/>
              <a:ea typeface="+mn-ea"/>
              <a:cs typeface="+mn-cs"/>
            </a:rPr>
            <a:t>It is recommended that a level of caution be taken when interpreting the data provided here. It is wise</a:t>
          </a:r>
          <a:r>
            <a:rPr lang="en-US" sz="1400" baseline="0">
              <a:solidFill>
                <a:schemeClr val="dk1"/>
              </a:solidFill>
              <a:effectLst/>
              <a:latin typeface="+mn-lt"/>
              <a:ea typeface="+mn-ea"/>
              <a:cs typeface="+mn-cs"/>
            </a:rPr>
            <a:t> to n</a:t>
          </a:r>
          <a:r>
            <a:rPr lang="en-US" sz="1400">
              <a:solidFill>
                <a:schemeClr val="dk1"/>
              </a:solidFill>
              <a:effectLst/>
              <a:latin typeface="+mn-lt"/>
              <a:ea typeface="+mn-ea"/>
              <a:cs typeface="+mn-cs"/>
            </a:rPr>
            <a:t>ote what is going on in surrounding facilities and any reputable information from other sources before acting on any recommendations given here. It is further reccomended that the</a:t>
          </a:r>
          <a:r>
            <a:rPr lang="en-US" sz="1400" baseline="0">
              <a:solidFill>
                <a:schemeClr val="dk1"/>
              </a:solidFill>
              <a:effectLst/>
              <a:latin typeface="+mn-lt"/>
              <a:ea typeface="+mn-ea"/>
              <a:cs typeface="+mn-cs"/>
            </a:rPr>
            <a:t> analysis provided here </a:t>
          </a:r>
          <a:r>
            <a:rPr lang="en-US" sz="1400">
              <a:solidFill>
                <a:schemeClr val="dk1"/>
              </a:solidFill>
              <a:effectLst/>
              <a:latin typeface="+mn-lt"/>
              <a:ea typeface="+mn-ea"/>
              <a:cs typeface="+mn-cs"/>
            </a:rPr>
            <a:t>should</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be viewed in conjunction</a:t>
          </a:r>
          <a:r>
            <a:rPr lang="en-US" sz="1400" baseline="0">
              <a:solidFill>
                <a:schemeClr val="dk1"/>
              </a:solidFill>
              <a:effectLst/>
              <a:latin typeface="+mn-lt"/>
              <a:ea typeface="+mn-ea"/>
              <a:cs typeface="+mn-cs"/>
            </a:rPr>
            <a:t> with the near-real time Excel vector hazard tool which uses near-real time temperature, to gain further insights into where thermal conditions will support vector activity.</a:t>
          </a:r>
          <a:endParaRPr lang="en-US" sz="1400">
            <a:effectLst/>
          </a:endParaRPr>
        </a:p>
        <a:p>
          <a:endParaRPr lang="en-US" sz="1100" baseline="0"/>
        </a:p>
        <a:p>
          <a:r>
            <a:rPr lang="en-US" sz="1100" baseline="0"/>
            <a:t> </a:t>
          </a:r>
          <a:endParaRPr lang="en-US" sz="1100"/>
        </a:p>
      </xdr:txBody>
    </xdr:sp>
    <xdr:clientData/>
  </xdr:twoCellAnchor>
  <xdr:twoCellAnchor editAs="oneCell">
    <xdr:from>
      <xdr:col>0</xdr:col>
      <xdr:colOff>95251</xdr:colOff>
      <xdr:row>16</xdr:row>
      <xdr:rowOff>38100</xdr:rowOff>
    </xdr:from>
    <xdr:to>
      <xdr:col>1</xdr:col>
      <xdr:colOff>790576</xdr:colOff>
      <xdr:row>27</xdr:row>
      <xdr:rowOff>0</xdr:rowOff>
    </xdr:to>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1" y="3086100"/>
          <a:ext cx="333375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414335</xdr:colOff>
      <xdr:row>150</xdr:row>
      <xdr:rowOff>123824</xdr:rowOff>
    </xdr:from>
    <xdr:to>
      <xdr:col>3</xdr:col>
      <xdr:colOff>276224</xdr:colOff>
      <xdr:row>176</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316</xdr:row>
      <xdr:rowOff>561976</xdr:rowOff>
    </xdr:from>
    <xdr:to>
      <xdr:col>2</xdr:col>
      <xdr:colOff>1495425</xdr:colOff>
      <xdr:row>340</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419101</xdr:colOff>
      <xdr:row>432</xdr:row>
      <xdr:rowOff>28576</xdr:rowOff>
    </xdr:from>
    <xdr:to>
      <xdr:col>2</xdr:col>
      <xdr:colOff>1562101</xdr:colOff>
      <xdr:row>454</xdr:row>
      <xdr:rowOff>123825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459</xdr:row>
      <xdr:rowOff>171450</xdr:rowOff>
    </xdr:from>
    <xdr:to>
      <xdr:col>2</xdr:col>
      <xdr:colOff>1785938</xdr:colOff>
      <xdr:row>482</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485776</xdr:colOff>
      <xdr:row>502</xdr:row>
      <xdr:rowOff>66675</xdr:rowOff>
    </xdr:from>
    <xdr:to>
      <xdr:col>2</xdr:col>
      <xdr:colOff>1628776</xdr:colOff>
      <xdr:row>522</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428626</xdr:colOff>
      <xdr:row>116</xdr:row>
      <xdr:rowOff>38101</xdr:rowOff>
    </xdr:from>
    <xdr:to>
      <xdr:col>2</xdr:col>
      <xdr:colOff>1762125</xdr:colOff>
      <xdr:row>142</xdr:row>
      <xdr:rowOff>142876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533401</xdr:colOff>
      <xdr:row>86</xdr:row>
      <xdr:rowOff>9525</xdr:rowOff>
    </xdr:from>
    <xdr:to>
      <xdr:col>2</xdr:col>
      <xdr:colOff>2028825</xdr:colOff>
      <xdr:row>111</xdr:row>
      <xdr:rowOff>85725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58</xdr:row>
      <xdr:rowOff>19051</xdr:rowOff>
    </xdr:from>
    <xdr:to>
      <xdr:col>2</xdr:col>
      <xdr:colOff>1524000</xdr:colOff>
      <xdr:row>82</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31</xdr:row>
      <xdr:rowOff>180976</xdr:rowOff>
    </xdr:from>
    <xdr:to>
      <xdr:col>3</xdr:col>
      <xdr:colOff>419100</xdr:colOff>
      <xdr:row>53</xdr:row>
      <xdr:rowOff>47625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352425</xdr:colOff>
      <xdr:row>256</xdr:row>
      <xdr:rowOff>66676</xdr:rowOff>
    </xdr:from>
    <xdr:to>
      <xdr:col>2</xdr:col>
      <xdr:colOff>2085975</xdr:colOff>
      <xdr:row>279</xdr:row>
      <xdr:rowOff>152401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371476</xdr:colOff>
      <xdr:row>526</xdr:row>
      <xdr:rowOff>9526</xdr:rowOff>
    </xdr:from>
    <xdr:to>
      <xdr:col>2</xdr:col>
      <xdr:colOff>1343026</xdr:colOff>
      <xdr:row>551</xdr:row>
      <xdr:rowOff>95250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285749</xdr:colOff>
      <xdr:row>702</xdr:row>
      <xdr:rowOff>66676</xdr:rowOff>
    </xdr:from>
    <xdr:to>
      <xdr:col>3</xdr:col>
      <xdr:colOff>561974</xdr:colOff>
      <xdr:row>728</xdr:row>
      <xdr:rowOff>57150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466725</xdr:colOff>
      <xdr:row>917</xdr:row>
      <xdr:rowOff>1</xdr:rowOff>
    </xdr:from>
    <xdr:to>
      <xdr:col>3</xdr:col>
      <xdr:colOff>466725</xdr:colOff>
      <xdr:row>939</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333376</xdr:colOff>
      <xdr:row>972</xdr:row>
      <xdr:rowOff>9526</xdr:rowOff>
    </xdr:from>
    <xdr:to>
      <xdr:col>3</xdr:col>
      <xdr:colOff>438150</xdr:colOff>
      <xdr:row>994</xdr:row>
      <xdr:rowOff>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19051</xdr:colOff>
      <xdr:row>1033</xdr:row>
      <xdr:rowOff>9526</xdr:rowOff>
    </xdr:from>
    <xdr:to>
      <xdr:col>2</xdr:col>
      <xdr:colOff>1333500</xdr:colOff>
      <xdr:row>1062</xdr:row>
      <xdr:rowOff>66675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390525</xdr:colOff>
      <xdr:row>1103</xdr:row>
      <xdr:rowOff>1</xdr:rowOff>
    </xdr:from>
    <xdr:to>
      <xdr:col>2</xdr:col>
      <xdr:colOff>2200275</xdr:colOff>
      <xdr:row>1126</xdr:row>
      <xdr:rowOff>47626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447675</xdr:colOff>
      <xdr:row>1242</xdr:row>
      <xdr:rowOff>161926</xdr:rowOff>
    </xdr:from>
    <xdr:to>
      <xdr:col>3</xdr:col>
      <xdr:colOff>371475</xdr:colOff>
      <xdr:row>1267</xdr:row>
      <xdr:rowOff>95250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400050</xdr:colOff>
      <xdr:row>1356</xdr:row>
      <xdr:rowOff>581026</xdr:rowOff>
    </xdr:from>
    <xdr:to>
      <xdr:col>3</xdr:col>
      <xdr:colOff>133350</xdr:colOff>
      <xdr:row>1378</xdr:row>
      <xdr:rowOff>180975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352425</xdr:colOff>
      <xdr:row>1409</xdr:row>
      <xdr:rowOff>19050</xdr:rowOff>
    </xdr:from>
    <xdr:to>
      <xdr:col>3</xdr:col>
      <xdr:colOff>304800</xdr:colOff>
      <xdr:row>1434</xdr:row>
      <xdr:rowOff>200025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276225</xdr:colOff>
      <xdr:row>1457</xdr:row>
      <xdr:rowOff>47626</xdr:rowOff>
    </xdr:from>
    <xdr:to>
      <xdr:col>2</xdr:col>
      <xdr:colOff>1685925</xdr:colOff>
      <xdr:row>1481</xdr:row>
      <xdr:rowOff>161925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381000</xdr:colOff>
      <xdr:row>1710</xdr:row>
      <xdr:rowOff>0</xdr:rowOff>
    </xdr:from>
    <xdr:to>
      <xdr:col>2</xdr:col>
      <xdr:colOff>2209800</xdr:colOff>
      <xdr:row>1734</xdr:row>
      <xdr:rowOff>95250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361949</xdr:colOff>
      <xdr:row>943</xdr:row>
      <xdr:rowOff>0</xdr:rowOff>
    </xdr:from>
    <xdr:to>
      <xdr:col>3</xdr:col>
      <xdr:colOff>581024</xdr:colOff>
      <xdr:row>962</xdr:row>
      <xdr:rowOff>152400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304800</xdr:colOff>
      <xdr:row>1128</xdr:row>
      <xdr:rowOff>66676</xdr:rowOff>
    </xdr:from>
    <xdr:to>
      <xdr:col>2</xdr:col>
      <xdr:colOff>1657350</xdr:colOff>
      <xdr:row>1155</xdr:row>
      <xdr:rowOff>133351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428625</xdr:colOff>
      <xdr:row>1330</xdr:row>
      <xdr:rowOff>66675</xdr:rowOff>
    </xdr:from>
    <xdr:to>
      <xdr:col>3</xdr:col>
      <xdr:colOff>161925</xdr:colOff>
      <xdr:row>1354</xdr:row>
      <xdr:rowOff>38100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400050</xdr:colOff>
      <xdr:row>287</xdr:row>
      <xdr:rowOff>0</xdr:rowOff>
    </xdr:from>
    <xdr:to>
      <xdr:col>2</xdr:col>
      <xdr:colOff>2190750</xdr:colOff>
      <xdr:row>311</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466726</xdr:colOff>
      <xdr:row>345</xdr:row>
      <xdr:rowOff>0</xdr:rowOff>
    </xdr:from>
    <xdr:to>
      <xdr:col>2</xdr:col>
      <xdr:colOff>695326</xdr:colOff>
      <xdr:row>371</xdr:row>
      <xdr:rowOff>152400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447675</xdr:colOff>
      <xdr:row>376</xdr:row>
      <xdr:rowOff>590549</xdr:rowOff>
    </xdr:from>
    <xdr:to>
      <xdr:col>2</xdr:col>
      <xdr:colOff>1752600</xdr:colOff>
      <xdr:row>404</xdr:row>
      <xdr:rowOff>123824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619125</xdr:colOff>
      <xdr:row>556</xdr:row>
      <xdr:rowOff>542925</xdr:rowOff>
    </xdr:from>
    <xdr:to>
      <xdr:col>2</xdr:col>
      <xdr:colOff>952500</xdr:colOff>
      <xdr:row>584</xdr:row>
      <xdr:rowOff>152400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561975</xdr:colOff>
      <xdr:row>589</xdr:row>
      <xdr:rowOff>19050</xdr:rowOff>
    </xdr:from>
    <xdr:to>
      <xdr:col>2</xdr:col>
      <xdr:colOff>981075</xdr:colOff>
      <xdr:row>613</xdr:row>
      <xdr:rowOff>114300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314324</xdr:colOff>
      <xdr:row>616</xdr:row>
      <xdr:rowOff>9525</xdr:rowOff>
    </xdr:from>
    <xdr:to>
      <xdr:col>3</xdr:col>
      <xdr:colOff>533399</xdr:colOff>
      <xdr:row>638</xdr:row>
      <xdr:rowOff>123825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419100</xdr:colOff>
      <xdr:row>645</xdr:row>
      <xdr:rowOff>95250</xdr:rowOff>
    </xdr:from>
    <xdr:to>
      <xdr:col>3</xdr:col>
      <xdr:colOff>638175</xdr:colOff>
      <xdr:row>668</xdr:row>
      <xdr:rowOff>57150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674</xdr:row>
      <xdr:rowOff>19050</xdr:rowOff>
    </xdr:from>
    <xdr:to>
      <xdr:col>3</xdr:col>
      <xdr:colOff>457200</xdr:colOff>
      <xdr:row>697</xdr:row>
      <xdr:rowOff>114300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352424</xdr:colOff>
      <xdr:row>733</xdr:row>
      <xdr:rowOff>85725</xdr:rowOff>
    </xdr:from>
    <xdr:to>
      <xdr:col>3</xdr:col>
      <xdr:colOff>552449</xdr:colOff>
      <xdr:row>756</xdr:row>
      <xdr:rowOff>152400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419100</xdr:colOff>
      <xdr:row>763</xdr:row>
      <xdr:rowOff>581025</xdr:rowOff>
    </xdr:from>
    <xdr:to>
      <xdr:col>2</xdr:col>
      <xdr:colOff>2047875</xdr:colOff>
      <xdr:row>788</xdr:row>
      <xdr:rowOff>142875</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447675</xdr:colOff>
      <xdr:row>792</xdr:row>
      <xdr:rowOff>581025</xdr:rowOff>
    </xdr:from>
    <xdr:to>
      <xdr:col>3</xdr:col>
      <xdr:colOff>447675</xdr:colOff>
      <xdr:row>817</xdr:row>
      <xdr:rowOff>104775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822</xdr:row>
      <xdr:rowOff>38100</xdr:rowOff>
    </xdr:from>
    <xdr:to>
      <xdr:col>3</xdr:col>
      <xdr:colOff>409575</xdr:colOff>
      <xdr:row>850</xdr:row>
      <xdr:rowOff>28575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447675</xdr:colOff>
      <xdr:row>854</xdr:row>
      <xdr:rowOff>47625</xdr:rowOff>
    </xdr:from>
    <xdr:to>
      <xdr:col>3</xdr:col>
      <xdr:colOff>447675</xdr:colOff>
      <xdr:row>878</xdr:row>
      <xdr:rowOff>142875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523875</xdr:colOff>
      <xdr:row>883</xdr:row>
      <xdr:rowOff>161925</xdr:rowOff>
    </xdr:from>
    <xdr:to>
      <xdr:col>2</xdr:col>
      <xdr:colOff>2114550</xdr:colOff>
      <xdr:row>912</xdr:row>
      <xdr:rowOff>180975</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200025</xdr:colOff>
      <xdr:row>1001</xdr:row>
      <xdr:rowOff>47625</xdr:rowOff>
    </xdr:from>
    <xdr:to>
      <xdr:col>3</xdr:col>
      <xdr:colOff>742950</xdr:colOff>
      <xdr:row>1023</xdr:row>
      <xdr:rowOff>142875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695325</xdr:colOff>
      <xdr:row>1069</xdr:row>
      <xdr:rowOff>571500</xdr:rowOff>
    </xdr:from>
    <xdr:to>
      <xdr:col>2</xdr:col>
      <xdr:colOff>1352550</xdr:colOff>
      <xdr:row>1101</xdr:row>
      <xdr:rowOff>28575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257175</xdr:colOff>
      <xdr:row>1160</xdr:row>
      <xdr:rowOff>38100</xdr:rowOff>
    </xdr:from>
    <xdr:to>
      <xdr:col>3</xdr:col>
      <xdr:colOff>304800</xdr:colOff>
      <xdr:row>1185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352426</xdr:colOff>
      <xdr:row>1188</xdr:row>
      <xdr:rowOff>9526</xdr:rowOff>
    </xdr:from>
    <xdr:to>
      <xdr:col>2</xdr:col>
      <xdr:colOff>2162176</xdr:colOff>
      <xdr:row>1212</xdr:row>
      <xdr:rowOff>104775</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161925</xdr:colOff>
      <xdr:row>1216</xdr:row>
      <xdr:rowOff>0</xdr:rowOff>
    </xdr:from>
    <xdr:to>
      <xdr:col>3</xdr:col>
      <xdr:colOff>571500</xdr:colOff>
      <xdr:row>1234</xdr:row>
      <xdr:rowOff>85725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323850</xdr:colOff>
      <xdr:row>1272</xdr:row>
      <xdr:rowOff>57150</xdr:rowOff>
    </xdr:from>
    <xdr:to>
      <xdr:col>3</xdr:col>
      <xdr:colOff>628650</xdr:colOff>
      <xdr:row>1292</xdr:row>
      <xdr:rowOff>123825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371475</xdr:colOff>
      <xdr:row>1298</xdr:row>
      <xdr:rowOff>28574</xdr:rowOff>
    </xdr:from>
    <xdr:to>
      <xdr:col>2</xdr:col>
      <xdr:colOff>1685925</xdr:colOff>
      <xdr:row>1324</xdr:row>
      <xdr:rowOff>152400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238125</xdr:colOff>
      <xdr:row>1384</xdr:row>
      <xdr:rowOff>581025</xdr:rowOff>
    </xdr:from>
    <xdr:to>
      <xdr:col>3</xdr:col>
      <xdr:colOff>666750</xdr:colOff>
      <xdr:row>1399</xdr:row>
      <xdr:rowOff>152400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438151</xdr:colOff>
      <xdr:row>1486</xdr:row>
      <xdr:rowOff>47625</xdr:rowOff>
    </xdr:from>
    <xdr:to>
      <xdr:col>3</xdr:col>
      <xdr:colOff>628651</xdr:colOff>
      <xdr:row>1505</xdr:row>
      <xdr:rowOff>9525</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704850</xdr:colOff>
      <xdr:row>1531</xdr:row>
      <xdr:rowOff>542926</xdr:rowOff>
    </xdr:from>
    <xdr:to>
      <xdr:col>2</xdr:col>
      <xdr:colOff>1562100</xdr:colOff>
      <xdr:row>1558</xdr:row>
      <xdr:rowOff>95251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238125</xdr:colOff>
      <xdr:row>1564</xdr:row>
      <xdr:rowOff>76200</xdr:rowOff>
    </xdr:from>
    <xdr:to>
      <xdr:col>3</xdr:col>
      <xdr:colOff>257174</xdr:colOff>
      <xdr:row>1584</xdr:row>
      <xdr:rowOff>190500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371475</xdr:colOff>
      <xdr:row>1597</xdr:row>
      <xdr:rowOff>581024</xdr:rowOff>
    </xdr:from>
    <xdr:to>
      <xdr:col>3</xdr:col>
      <xdr:colOff>104775</xdr:colOff>
      <xdr:row>1625</xdr:row>
      <xdr:rowOff>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342900</xdr:colOff>
      <xdr:row>1630</xdr:row>
      <xdr:rowOff>38099</xdr:rowOff>
    </xdr:from>
    <xdr:to>
      <xdr:col>3</xdr:col>
      <xdr:colOff>533400</xdr:colOff>
      <xdr:row>1653</xdr:row>
      <xdr:rowOff>19049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342900</xdr:colOff>
      <xdr:row>1655</xdr:row>
      <xdr:rowOff>571500</xdr:rowOff>
    </xdr:from>
    <xdr:to>
      <xdr:col>3</xdr:col>
      <xdr:colOff>76200</xdr:colOff>
      <xdr:row>1678</xdr:row>
      <xdr:rowOff>142875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161925</xdr:colOff>
      <xdr:row>1682</xdr:row>
      <xdr:rowOff>123826</xdr:rowOff>
    </xdr:from>
    <xdr:to>
      <xdr:col>2</xdr:col>
      <xdr:colOff>2271713</xdr:colOff>
      <xdr:row>1702</xdr:row>
      <xdr:rowOff>114300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561975</xdr:colOff>
      <xdr:row>1</xdr:row>
      <xdr:rowOff>142876</xdr:rowOff>
    </xdr:from>
    <xdr:to>
      <xdr:col>4</xdr:col>
      <xdr:colOff>2619375</xdr:colOff>
      <xdr:row>27</xdr:row>
      <xdr:rowOff>47626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abSelected="1" zoomScaleNormal="100" workbookViewId="0">
      <selection sqref="A1:D2"/>
    </sheetView>
  </sheetViews>
  <sheetFormatPr defaultRowHeight="15" x14ac:dyDescent="0.25"/>
  <cols>
    <col min="1" max="4" width="39.5703125" style="1" customWidth="1"/>
    <col min="5" max="16384" width="9.140625" style="1"/>
  </cols>
  <sheetData>
    <row r="1" spans="1:4" x14ac:dyDescent="0.25">
      <c r="A1" s="78" t="s">
        <v>1797</v>
      </c>
      <c r="B1" s="78"/>
      <c r="C1" s="78"/>
      <c r="D1" s="78"/>
    </row>
    <row r="2" spans="1:4" x14ac:dyDescent="0.25">
      <c r="A2" s="78"/>
      <c r="B2" s="78"/>
      <c r="C2" s="78"/>
      <c r="D2" s="78"/>
    </row>
    <row r="29" spans="2:2" x14ac:dyDescent="0.25">
      <c r="B29" s="1" t="s">
        <v>1771</v>
      </c>
    </row>
  </sheetData>
  <mergeCells count="1">
    <mergeCell ref="A1:D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66"/>
  <sheetViews>
    <sheetView workbookViewId="0">
      <selection sqref="A1:H1"/>
    </sheetView>
  </sheetViews>
  <sheetFormatPr defaultRowHeight="15" x14ac:dyDescent="0.25"/>
  <cols>
    <col min="1" max="1" width="20.7109375" customWidth="1"/>
    <col min="2" max="2" width="13.5703125" customWidth="1"/>
    <col min="3" max="3" width="11.42578125" style="21" customWidth="1"/>
    <col min="4" max="4" width="18.28515625" customWidth="1"/>
    <col min="5" max="5" width="16.85546875" style="21" customWidth="1"/>
    <col min="6" max="7" width="17.42578125" customWidth="1"/>
    <col min="8" max="8" width="15.42578125" customWidth="1"/>
    <col min="9" max="9" width="16.42578125" customWidth="1"/>
    <col min="41" max="41" width="24.5703125" style="21" customWidth="1"/>
  </cols>
  <sheetData>
    <row r="1" spans="1:41" ht="88.5" customHeight="1" thickBot="1" x14ac:dyDescent="0.3">
      <c r="A1" s="79" t="s">
        <v>1799</v>
      </c>
      <c r="B1" s="80"/>
      <c r="C1" s="80"/>
      <c r="D1" s="80"/>
      <c r="E1" s="80"/>
      <c r="F1" s="80"/>
      <c r="G1" s="80"/>
      <c r="H1" s="80"/>
      <c r="J1" s="61"/>
      <c r="K1" s="61"/>
      <c r="L1" s="61"/>
      <c r="M1" s="61"/>
    </row>
    <row r="2" spans="1:41" s="61" customFormat="1" ht="77.25" customHeight="1" thickTop="1" thickBot="1" x14ac:dyDescent="0.3">
      <c r="A2" s="62" t="s">
        <v>8</v>
      </c>
      <c r="B2" s="63" t="s">
        <v>1699</v>
      </c>
      <c r="C2" s="63" t="s">
        <v>1700</v>
      </c>
      <c r="D2" s="63" t="s">
        <v>1701</v>
      </c>
      <c r="E2" s="63" t="s">
        <v>1702</v>
      </c>
      <c r="F2" s="63" t="s">
        <v>1703</v>
      </c>
      <c r="G2" s="63" t="s">
        <v>1704</v>
      </c>
      <c r="H2" s="64" t="s">
        <v>1705</v>
      </c>
      <c r="J2"/>
      <c r="K2"/>
      <c r="L2"/>
      <c r="M2"/>
      <c r="AM2" s="65" t="s">
        <v>1706</v>
      </c>
      <c r="AN2" s="66" t="s">
        <v>1707</v>
      </c>
    </row>
    <row r="3" spans="1:41" ht="15.75" thickTop="1" x14ac:dyDescent="0.25">
      <c r="A3" s="67" t="s">
        <v>74</v>
      </c>
      <c r="B3" s="68">
        <f>COUNT(Sheet1!BA32:BA51)</f>
        <v>20</v>
      </c>
      <c r="C3" s="68">
        <f>ROUNDUP(AVERAGE(Sheet1!BA32:BA51),2)</f>
        <v>1</v>
      </c>
      <c r="D3" s="69">
        <f>COUNTIF(Sheet1!BA32:BA51,4)</f>
        <v>0</v>
      </c>
      <c r="E3" s="68">
        <f>SUM(Sheet1!G32:G51)</f>
        <v>3</v>
      </c>
      <c r="F3" s="68">
        <f>SUM(Sheet1!I32:I51)</f>
        <v>0</v>
      </c>
      <c r="G3" s="70">
        <f>SUM(Sheet1!BF32:BF51)</f>
        <v>357044</v>
      </c>
      <c r="H3" s="71">
        <f>SUM(Sheet1!BI32:BI51)</f>
        <v>0</v>
      </c>
      <c r="AM3" s="67" t="s">
        <v>75</v>
      </c>
      <c r="AN3" s="68" t="s">
        <v>1708</v>
      </c>
      <c r="AO3"/>
    </row>
    <row r="4" spans="1:41" x14ac:dyDescent="0.25">
      <c r="A4" s="67" t="s">
        <v>37</v>
      </c>
      <c r="B4" s="72">
        <f>COUNT(Sheet1!BA59:BA72)</f>
        <v>14</v>
      </c>
      <c r="C4" s="54">
        <f>ROUNDUP(AVERAGE(Sheet1!BA59:BA72),2)</f>
        <v>3.4299999999999997</v>
      </c>
      <c r="D4" s="73">
        <f>COUNTIF(Sheet1!BA59:BA72,4)</f>
        <v>6</v>
      </c>
      <c r="E4" s="72">
        <f>SUM(Sheet1!G59:G72)</f>
        <v>14</v>
      </c>
      <c r="F4" s="72">
        <f>SUM(Sheet1!I59:I72)</f>
        <v>14</v>
      </c>
      <c r="G4" s="70">
        <f>SUM(Sheet1!BF59:BF72)</f>
        <v>553648</v>
      </c>
      <c r="H4" s="71">
        <f>SUM(Sheet1!BI59:BI72)</f>
        <v>141157</v>
      </c>
      <c r="AM4" s="67" t="s">
        <v>38</v>
      </c>
      <c r="AN4" s="72" t="s">
        <v>1709</v>
      </c>
      <c r="AO4"/>
    </row>
    <row r="5" spans="1:41" x14ac:dyDescent="0.25">
      <c r="A5" s="67" t="s">
        <v>262</v>
      </c>
      <c r="B5" s="72">
        <f>COUNT(Sheet1!BA87:BA90)</f>
        <v>4</v>
      </c>
      <c r="C5" s="54">
        <f>ROUNDUP(AVERAGE(Sheet1!BA87:BA90),2)</f>
        <v>3</v>
      </c>
      <c r="D5" s="72">
        <f>COUNTIF(Sheet1!BA87:BA90,4)</f>
        <v>0</v>
      </c>
      <c r="E5" s="72">
        <f>SUM(Sheet1!G87:G90)</f>
        <v>4</v>
      </c>
      <c r="F5" s="72">
        <f>SUM(Sheet1!I87:I90)</f>
        <v>4</v>
      </c>
      <c r="G5" s="70">
        <f>SUM(Sheet1!BF87:BF90)</f>
        <v>187622</v>
      </c>
      <c r="H5" s="71">
        <f>SUM(Sheet1!BI87:BI90)</f>
        <v>0</v>
      </c>
      <c r="AM5" s="67" t="s">
        <v>263</v>
      </c>
      <c r="AN5" s="72" t="s">
        <v>1710</v>
      </c>
      <c r="AO5"/>
    </row>
    <row r="6" spans="1:41" x14ac:dyDescent="0.25">
      <c r="A6" s="67" t="s">
        <v>63</v>
      </c>
      <c r="B6" s="72">
        <f>COUNT(Sheet1!BA117:BA127)</f>
        <v>11</v>
      </c>
      <c r="C6" s="72">
        <f>ROUNDUP(AVERAGE(Sheet1!BA117:BA127),2)</f>
        <v>2</v>
      </c>
      <c r="D6" s="72">
        <f>COUNTIF(Sheet1!BA117:BA127,4)</f>
        <v>0</v>
      </c>
      <c r="E6" s="72">
        <f>SUM(Sheet1!G117:G127)</f>
        <v>7</v>
      </c>
      <c r="F6" s="72">
        <f>SUM(Sheet1!I117:I127)</f>
        <v>11</v>
      </c>
      <c r="G6" s="70">
        <f>SUM(Sheet1!BF117:BF127)</f>
        <v>556120</v>
      </c>
      <c r="H6" s="71">
        <f>SUM(Sheet1!BI117:BI127)</f>
        <v>0</v>
      </c>
      <c r="AM6" s="67" t="s">
        <v>64</v>
      </c>
      <c r="AN6" s="72" t="s">
        <v>1711</v>
      </c>
      <c r="AO6"/>
    </row>
    <row r="7" spans="1:41" x14ac:dyDescent="0.25">
      <c r="A7" s="67" t="s">
        <v>70</v>
      </c>
      <c r="B7" s="72">
        <f>COUNT(Sheet1!BA150:BA249)</f>
        <v>100</v>
      </c>
      <c r="C7" s="72">
        <f>ROUNDUP(AVERAGE(Sheet1!BA150:BA249),2)</f>
        <v>2.31</v>
      </c>
      <c r="D7" s="72">
        <f>COUNTIF(Sheet1!BA150:BA249,4)</f>
        <v>0</v>
      </c>
      <c r="E7" s="72">
        <f>SUM(Sheet1!G150:G249)</f>
        <v>93</v>
      </c>
      <c r="F7" s="72">
        <f>SUM(Sheet1!I150:I249)</f>
        <v>99</v>
      </c>
      <c r="G7" s="70">
        <f>SUM(Sheet1!BF150:BF249)</f>
        <v>6655724</v>
      </c>
      <c r="H7" s="71">
        <f>SUM(Sheet1!BI150:BI249)</f>
        <v>0</v>
      </c>
      <c r="AM7" s="67" t="s">
        <v>71</v>
      </c>
      <c r="AN7" s="72" t="s">
        <v>1712</v>
      </c>
      <c r="AO7"/>
    </row>
    <row r="8" spans="1:41" x14ac:dyDescent="0.25">
      <c r="A8" s="67" t="s">
        <v>93</v>
      </c>
      <c r="B8" s="72">
        <f>COUNT(Sheet1!BA257:BA265)</f>
        <v>9</v>
      </c>
      <c r="C8" s="72">
        <f>ROUNDUP(AVERAGE(Sheet1!BA257:BA265),2)</f>
        <v>2</v>
      </c>
      <c r="D8" s="72">
        <f>COUNTIF(Sheet1!BA257:BA265,4)</f>
        <v>0</v>
      </c>
      <c r="E8" s="72">
        <f>SUM(Sheet1!G257:G265)</f>
        <v>9</v>
      </c>
      <c r="F8" s="72">
        <f>SUM(Sheet1!I257:I265)</f>
        <v>9</v>
      </c>
      <c r="G8" s="70">
        <f>SUM(Sheet1!BF257:BF265)</f>
        <v>386446</v>
      </c>
      <c r="H8" s="71">
        <f>SUM(Sheet1!BI257:BI265)</f>
        <v>0</v>
      </c>
      <c r="AM8" s="67" t="s">
        <v>94</v>
      </c>
      <c r="AN8" s="72" t="s">
        <v>1713</v>
      </c>
      <c r="AO8"/>
    </row>
    <row r="9" spans="1:41" x14ac:dyDescent="0.25">
      <c r="A9" s="67" t="s">
        <v>199</v>
      </c>
      <c r="B9" s="72">
        <f>COUNT(Sheet1!BA288:BA297)</f>
        <v>10</v>
      </c>
      <c r="C9" s="72">
        <f>ROUNDUP(AVERAGE(Sheet1!BA288:BA297),2)</f>
        <v>3</v>
      </c>
      <c r="D9" s="72">
        <f>COUNTIF(Sheet1!BA288:BA297,4)</f>
        <v>0</v>
      </c>
      <c r="E9" s="72">
        <f>SUM(Sheet1!G288:G297)</f>
        <v>10</v>
      </c>
      <c r="F9" s="72">
        <f>SUM(Sheet1!I288:I297)</f>
        <v>10</v>
      </c>
      <c r="G9" s="70">
        <f>SUM(Sheet1!BF288:BF297)</f>
        <v>212038</v>
      </c>
      <c r="H9" s="71">
        <f>SUM(Sheet1!BI288:BI297)</f>
        <v>0</v>
      </c>
      <c r="AM9" s="67" t="s">
        <v>200</v>
      </c>
      <c r="AN9" s="72" t="s">
        <v>1714</v>
      </c>
      <c r="AO9"/>
    </row>
    <row r="10" spans="1:41" x14ac:dyDescent="0.25">
      <c r="A10" s="67" t="s">
        <v>87</v>
      </c>
      <c r="B10" s="72">
        <f>COUNT(Sheet1!BA318:BA325)</f>
        <v>8</v>
      </c>
      <c r="C10" s="72">
        <f>ROUNDUP(AVERAGE(Sheet1!BA318:BA325),2)</f>
        <v>3.25</v>
      </c>
      <c r="D10" s="72">
        <f>COUNTIF(Sheet1!BA318:BA325,4)</f>
        <v>2</v>
      </c>
      <c r="E10" s="72">
        <f>SUM(Sheet1!G318:G325)</f>
        <v>8</v>
      </c>
      <c r="F10" s="72">
        <f>SUM(Sheet1!I318:I325)</f>
        <v>8</v>
      </c>
      <c r="G10" s="70">
        <f>SUM(Sheet1!BF318:BF325)</f>
        <v>842772</v>
      </c>
      <c r="H10" s="71">
        <f>SUM(Sheet1!BI318:BI325)</f>
        <v>48935</v>
      </c>
      <c r="AM10" s="67" t="s">
        <v>88</v>
      </c>
      <c r="AN10" s="72" t="s">
        <v>1715</v>
      </c>
      <c r="AO10"/>
    </row>
    <row r="11" spans="1:41" x14ac:dyDescent="0.25">
      <c r="A11" s="67" t="s">
        <v>174</v>
      </c>
      <c r="B11" s="72">
        <f>COUNT(Sheet1!BA346:BA347)</f>
        <v>2</v>
      </c>
      <c r="C11" s="72">
        <f>ROUNDUP(AVERAGE(Sheet1!BA346:BA347),2)</f>
        <v>3</v>
      </c>
      <c r="D11" s="72">
        <f>COUNTIF(Sheet1!BA346:BA347,4)</f>
        <v>0</v>
      </c>
      <c r="E11" s="72">
        <f>SUM(Sheet1!G346:G347)</f>
        <v>2</v>
      </c>
      <c r="F11" s="72">
        <f>SUM(Sheet1!I346:I347)</f>
        <v>2</v>
      </c>
      <c r="G11" s="70">
        <f>SUM(Sheet1!BF346:BF347)</f>
        <v>52946</v>
      </c>
      <c r="H11" s="71">
        <f>SUM(Sheet1!BI346:BI347)</f>
        <v>0</v>
      </c>
      <c r="AM11" s="67" t="s">
        <v>175</v>
      </c>
      <c r="AN11" s="72" t="s">
        <v>1716</v>
      </c>
      <c r="AO11"/>
    </row>
    <row r="12" spans="1:41" x14ac:dyDescent="0.25">
      <c r="A12" s="67" t="s">
        <v>53</v>
      </c>
      <c r="B12" s="72">
        <f>COUNT(Sheet1!BA378:BA425)</f>
        <v>48</v>
      </c>
      <c r="C12" s="72">
        <f>ROUNDUP(AVERAGE(Sheet1!BA378:BA425),2)</f>
        <v>3.71</v>
      </c>
      <c r="D12" s="72">
        <f>COUNTIF(Sheet1!BA378:BA425,4)</f>
        <v>36</v>
      </c>
      <c r="E12" s="72">
        <f>SUM(Sheet1!G378:G425)</f>
        <v>48</v>
      </c>
      <c r="F12" s="72">
        <f>SUM(Sheet1!I378:I425)</f>
        <v>48</v>
      </c>
      <c r="G12" s="70">
        <f>SUM(Sheet1!BF378:BF425)</f>
        <v>1373859</v>
      </c>
      <c r="H12" s="71">
        <f>SUM(Sheet1!BI378:BI425)</f>
        <v>1125032</v>
      </c>
      <c r="AM12" s="67" t="s">
        <v>54</v>
      </c>
      <c r="AN12" s="72" t="s">
        <v>1717</v>
      </c>
      <c r="AO12"/>
    </row>
    <row r="13" spans="1:41" x14ac:dyDescent="0.25">
      <c r="A13" s="67" t="s">
        <v>253</v>
      </c>
      <c r="B13" s="72">
        <f>COUNT(Sheet1!BA433:BA448)</f>
        <v>16</v>
      </c>
      <c r="C13" s="72">
        <f>ROUNDUP(AVERAGE(Sheet1!BA433:BA448),2)</f>
        <v>3.57</v>
      </c>
      <c r="D13" s="72">
        <f>COUNTIF(Sheet1!BA433:BA448,4)</f>
        <v>9</v>
      </c>
      <c r="E13" s="72">
        <f>SUM(Sheet1!G433:G448)</f>
        <v>16</v>
      </c>
      <c r="F13" s="72">
        <f>SUM(Sheet1!I433:I448)</f>
        <v>16</v>
      </c>
      <c r="G13" s="70">
        <f>SUM(Sheet1!BF433:BF448)</f>
        <v>1021113</v>
      </c>
      <c r="H13" s="71">
        <f>SUM(Sheet1!BI433:BI448)</f>
        <v>445166</v>
      </c>
      <c r="AM13" s="67" t="s">
        <v>254</v>
      </c>
      <c r="AN13" s="72" t="s">
        <v>1718</v>
      </c>
      <c r="AO13"/>
    </row>
    <row r="14" spans="1:41" x14ac:dyDescent="0.25">
      <c r="A14" s="67" t="s">
        <v>17</v>
      </c>
      <c r="B14" s="72">
        <f>COUNT(Sheet1!BA460:BA495)</f>
        <v>36</v>
      </c>
      <c r="C14" s="72">
        <f>ROUNDUP(AVERAGE(Sheet1!BA460:BA495),2)</f>
        <v>3.23</v>
      </c>
      <c r="D14" s="72">
        <f>COUNTIF(Sheet1!BA460:BA495,4)</f>
        <v>16</v>
      </c>
      <c r="E14" s="72">
        <f>SUM(Sheet1!G460:G495)</f>
        <v>36</v>
      </c>
      <c r="F14" s="72">
        <f>SUM(Sheet1!I460:I495)</f>
        <v>36</v>
      </c>
      <c r="G14" s="70">
        <f>SUM(Sheet1!BF460:BF495)</f>
        <v>980370</v>
      </c>
      <c r="H14" s="71">
        <f>SUM(Sheet1!BI460:BI495)</f>
        <v>247918</v>
      </c>
      <c r="AM14" s="67" t="s">
        <v>18</v>
      </c>
      <c r="AN14" s="72" t="s">
        <v>1719</v>
      </c>
      <c r="AO14"/>
    </row>
    <row r="15" spans="1:41" x14ac:dyDescent="0.25">
      <c r="A15" s="67" t="s">
        <v>247</v>
      </c>
      <c r="B15" s="72">
        <f>COUNT(Sheet1!BA503:BA504)</f>
        <v>2</v>
      </c>
      <c r="C15" s="72">
        <f>ROUNDUP(AVERAGE(Sheet1!BA503:BA504),2)</f>
        <v>3</v>
      </c>
      <c r="D15" s="72">
        <f>COUNTIF(Sheet1!BA503:BA504,4)</f>
        <v>0</v>
      </c>
      <c r="E15" s="72">
        <f>SUM(Sheet1!G503:G504)</f>
        <v>2</v>
      </c>
      <c r="F15" s="72">
        <f>SUM(Sheet1!I503:I504)</f>
        <v>2</v>
      </c>
      <c r="G15" s="70">
        <f>SUM(Sheet1!BF503:BF504)</f>
        <v>266567</v>
      </c>
      <c r="H15" s="71">
        <f>SUM(Sheet1!BI503:BI504)</f>
        <v>0</v>
      </c>
      <c r="AM15" s="67" t="s">
        <v>248</v>
      </c>
      <c r="AN15" s="72" t="s">
        <v>1720</v>
      </c>
      <c r="AO15"/>
    </row>
    <row r="16" spans="1:41" x14ac:dyDescent="0.25">
      <c r="A16" s="67" t="s">
        <v>67</v>
      </c>
      <c r="B16" s="72">
        <f>COUNT(Sheet1!BA527:BA531)</f>
        <v>5</v>
      </c>
      <c r="C16" s="72">
        <f>ROUNDUP(AVERAGE(Sheet1!BA527:BA531),2)</f>
        <v>2</v>
      </c>
      <c r="D16" s="72">
        <f>COUNTIF(Sheet1!BA527:BA531,4)</f>
        <v>0</v>
      </c>
      <c r="E16" s="72">
        <f>SUM(Sheet1!G527:G531)</f>
        <v>5</v>
      </c>
      <c r="F16" s="72">
        <f>SUM(Sheet1!I527:I531)</f>
        <v>5</v>
      </c>
      <c r="G16" s="70">
        <f>SUM(Sheet1!BF527:BF531)</f>
        <v>79859</v>
      </c>
      <c r="H16" s="71">
        <f>SUM(Sheet1!BI527:BI531)</f>
        <v>0</v>
      </c>
      <c r="AM16" s="67" t="s">
        <v>68</v>
      </c>
      <c r="AN16" s="72" t="s">
        <v>1721</v>
      </c>
      <c r="AO16"/>
    </row>
    <row r="17" spans="1:41" x14ac:dyDescent="0.25">
      <c r="A17" s="67" t="s">
        <v>43</v>
      </c>
      <c r="B17" s="72">
        <f>COUNT(Sheet1!BA558:BA565)</f>
        <v>8</v>
      </c>
      <c r="C17" s="72">
        <f>ROUNDUP(AVERAGE(Sheet1!BA558:BA565),2)</f>
        <v>3</v>
      </c>
      <c r="D17" s="72">
        <f>COUNTIF(Sheet1!BA558:BA565,4)</f>
        <v>0</v>
      </c>
      <c r="E17" s="72">
        <f>SUM(Sheet1!G558:G565)</f>
        <v>8</v>
      </c>
      <c r="F17" s="72">
        <f>SUM(Sheet1!I558:I565)</f>
        <v>8</v>
      </c>
      <c r="G17" s="70">
        <f>SUM(Sheet1!BF558:BF565)</f>
        <v>679373</v>
      </c>
      <c r="H17" s="71">
        <f>SUM(Sheet1!BI558:BI565)</f>
        <v>0</v>
      </c>
      <c r="AM17" s="67" t="s">
        <v>44</v>
      </c>
      <c r="AN17" s="72" t="s">
        <v>1722</v>
      </c>
      <c r="AO17"/>
    </row>
    <row r="18" spans="1:41" x14ac:dyDescent="0.25">
      <c r="A18" s="67" t="s">
        <v>234</v>
      </c>
      <c r="B18" s="72">
        <f>COUNT(Sheet1!BA590:BA594)</f>
        <v>5</v>
      </c>
      <c r="C18" s="72">
        <f>ROUNDUP(AVERAGE(Sheet1!BA590:BA594),2)</f>
        <v>3</v>
      </c>
      <c r="D18" s="72">
        <f>COUNTIF(Sheet1!BA590:BA594,4)</f>
        <v>0</v>
      </c>
      <c r="E18" s="72">
        <f>SUM(Sheet1!G590:G594)</f>
        <v>5</v>
      </c>
      <c r="F18" s="72">
        <f>SUM(Sheet1!I590:I594)</f>
        <v>5</v>
      </c>
      <c r="G18" s="70">
        <f>SUM(Sheet1!BF590:BF594)</f>
        <v>42509</v>
      </c>
      <c r="H18" s="71">
        <f>SUM(Sheet1!BI590:BI594)</f>
        <v>0</v>
      </c>
      <c r="AM18" s="67" t="s">
        <v>235</v>
      </c>
      <c r="AN18" s="72" t="s">
        <v>1723</v>
      </c>
      <c r="AO18"/>
    </row>
    <row r="19" spans="1:41" x14ac:dyDescent="0.25">
      <c r="A19" s="67" t="s">
        <v>373</v>
      </c>
      <c r="B19" s="72">
        <f>COUNT(Sheet1!BA617:BA620)</f>
        <v>4</v>
      </c>
      <c r="C19" s="72">
        <f>ROUNDUP(AVERAGE(Sheet1!BA617:BA620),2)</f>
        <v>3</v>
      </c>
      <c r="D19" s="72">
        <f>COUNTIF(Sheet1!BA617:BA620,4)</f>
        <v>0</v>
      </c>
      <c r="E19" s="72">
        <f>SUM(Sheet1!G617:G620)</f>
        <v>4</v>
      </c>
      <c r="F19" s="72">
        <f>SUM(Sheet1!I617:I620)</f>
        <v>4</v>
      </c>
      <c r="G19" s="70">
        <f>SUM(Sheet1!BF617:BF620)</f>
        <v>184053</v>
      </c>
      <c r="H19" s="71">
        <f>SUM(Sheet1!BI617:BI620)</f>
        <v>0</v>
      </c>
      <c r="AM19" s="67" t="s">
        <v>374</v>
      </c>
      <c r="AN19" s="72" t="s">
        <v>1724</v>
      </c>
      <c r="AO19"/>
    </row>
    <row r="20" spans="1:41" x14ac:dyDescent="0.25">
      <c r="A20" s="67" t="s">
        <v>80</v>
      </c>
      <c r="B20" s="72">
        <f>COUNT(Sheet1!BA646:BA649)</f>
        <v>4</v>
      </c>
      <c r="C20" s="72">
        <f>ROUNDUP(AVERAGE(Sheet1!BA646:BA649),2)</f>
        <v>3</v>
      </c>
      <c r="D20" s="72">
        <f>COUNTIF(Sheet1!BA646:BA649,4)</f>
        <v>0</v>
      </c>
      <c r="E20" s="72">
        <f>SUM(Sheet1!G646:G649)</f>
        <v>4</v>
      </c>
      <c r="F20" s="72">
        <f>SUM(Sheet1!I646:I649)</f>
        <v>4</v>
      </c>
      <c r="G20" s="70">
        <f>SUM(Sheet1!BF646:BF649)</f>
        <v>131384</v>
      </c>
      <c r="H20" s="71">
        <f>SUM(Sheet1!BI646:BI649)</f>
        <v>0</v>
      </c>
      <c r="AM20" s="67" t="s">
        <v>81</v>
      </c>
      <c r="AN20" s="72" t="s">
        <v>1725</v>
      </c>
      <c r="AO20"/>
    </row>
    <row r="21" spans="1:41" x14ac:dyDescent="0.25">
      <c r="A21" s="67" t="s">
        <v>60</v>
      </c>
      <c r="B21" s="72">
        <f>COUNT(Sheet1!BA675:BA687)</f>
        <v>13</v>
      </c>
      <c r="C21" s="72">
        <f>ROUNDUP(AVERAGE(Sheet1!BA675:BA687),2)</f>
        <v>3.8499999999999996</v>
      </c>
      <c r="D21" s="72">
        <f>COUNTIF(Sheet1!BA675:BA687,4)</f>
        <v>12</v>
      </c>
      <c r="E21" s="72">
        <f>SUM(Sheet1!G675:G687)</f>
        <v>13</v>
      </c>
      <c r="F21" s="72">
        <f>SUM(Sheet1!I675:I687)</f>
        <v>13</v>
      </c>
      <c r="G21" s="70">
        <f>SUM(Sheet1!BF675:BF687)</f>
        <v>463001</v>
      </c>
      <c r="H21" s="71">
        <f>SUM(Sheet1!BI675:BI687)</f>
        <v>462586</v>
      </c>
      <c r="AM21" s="67" t="s">
        <v>61</v>
      </c>
      <c r="AN21" s="72" t="s">
        <v>1726</v>
      </c>
      <c r="AO21"/>
    </row>
    <row r="22" spans="1:41" x14ac:dyDescent="0.25">
      <c r="A22" s="67" t="s">
        <v>142</v>
      </c>
      <c r="B22" s="72">
        <f>COUNT(Sheet1!BA703:BA707)</f>
        <v>5</v>
      </c>
      <c r="C22" s="72">
        <f>ROUNDUP(AVERAGE(Sheet1!BA703:BA707),2)</f>
        <v>3</v>
      </c>
      <c r="D22" s="72">
        <f>COUNTIF(Sheet1!BA703:BA707,4)</f>
        <v>0</v>
      </c>
      <c r="E22" s="72">
        <f>SUM(Sheet1!G703:G707)</f>
        <v>5</v>
      </c>
      <c r="F22" s="72">
        <f>SUM(Sheet1!I703:I707)</f>
        <v>5</v>
      </c>
      <c r="G22" s="70">
        <f>SUM(Sheet1!BF703:BF707)</f>
        <v>934200</v>
      </c>
      <c r="H22" s="71">
        <f>SUM(Sheet1!BI703:BI707)</f>
        <v>0</v>
      </c>
      <c r="AM22" s="67" t="s">
        <v>143</v>
      </c>
      <c r="AN22" s="72" t="s">
        <v>1727</v>
      </c>
      <c r="AO22"/>
    </row>
    <row r="23" spans="1:41" x14ac:dyDescent="0.25">
      <c r="A23" s="67" t="s">
        <v>6</v>
      </c>
      <c r="B23" s="72">
        <f>COUNT(Sheet1!BA734:BA757)</f>
        <v>24</v>
      </c>
      <c r="C23" s="72">
        <f>ROUNDUP(AVERAGE(Sheet1!BA734:BA757),2)</f>
        <v>3.05</v>
      </c>
      <c r="D23" s="72">
        <f>COUNTIF(Sheet1!BA734:BA757,4)</f>
        <v>1</v>
      </c>
      <c r="E23" s="72">
        <f>SUM(Sheet1!G734:G757)</f>
        <v>24</v>
      </c>
      <c r="F23" s="72">
        <f>SUM(Sheet1!I734:I757)</f>
        <v>24</v>
      </c>
      <c r="G23" s="70">
        <f>SUM(Sheet1!BF734:BF757)</f>
        <v>1431865</v>
      </c>
      <c r="H23" s="71">
        <f>SUM(Sheet1!BI734:BI757)</f>
        <v>108964</v>
      </c>
      <c r="AM23" s="67" t="s">
        <v>7</v>
      </c>
      <c r="AN23" s="72" t="s">
        <v>1728</v>
      </c>
      <c r="AO23"/>
    </row>
    <row r="24" spans="1:41" x14ac:dyDescent="0.25">
      <c r="A24" s="67" t="s">
        <v>57</v>
      </c>
      <c r="B24" s="72">
        <f>COUNT(Sheet1!BA765:BA775)</f>
        <v>11</v>
      </c>
      <c r="C24" s="72">
        <f>ROUNDUP(AVERAGE(Sheet1!BA765:BA775),2)</f>
        <v>2.0999999999999996</v>
      </c>
      <c r="D24" s="72">
        <f>COUNTIF(Sheet1!BA765:BA775,4)</f>
        <v>0</v>
      </c>
      <c r="E24" s="72">
        <f>SUM(Sheet1!G765:G775)</f>
        <v>11</v>
      </c>
      <c r="F24" s="72">
        <f>SUM(Sheet1!I765:I775)</f>
        <v>11</v>
      </c>
      <c r="G24" s="70">
        <f>SUM(Sheet1!BF765:BF775)</f>
        <v>181450</v>
      </c>
      <c r="H24" s="71">
        <f>SUM(Sheet1!BI765:BI775)</f>
        <v>0</v>
      </c>
      <c r="AM24" s="67" t="s">
        <v>58</v>
      </c>
      <c r="AN24" s="72" t="s">
        <v>1729</v>
      </c>
      <c r="AO24"/>
    </row>
    <row r="25" spans="1:41" x14ac:dyDescent="0.25">
      <c r="A25" s="67" t="s">
        <v>149</v>
      </c>
      <c r="B25" s="72">
        <f>COUNT(Sheet1!BA794:BA810)</f>
        <v>17</v>
      </c>
      <c r="C25" s="72">
        <f>ROUNDUP(AVERAGE(Sheet1!BA794:BA810),2)</f>
        <v>2.2999999999999998</v>
      </c>
      <c r="D25" s="72">
        <f>COUNTIF(Sheet1!BA794:BA810,4)</f>
        <v>0</v>
      </c>
      <c r="E25" s="72">
        <f>SUM(Sheet1!G794:G810)</f>
        <v>17</v>
      </c>
      <c r="F25" s="72">
        <f>SUM(Sheet1!I794:I810)</f>
        <v>17</v>
      </c>
      <c r="G25" s="70">
        <f>SUM(Sheet1!BF794:BF810)</f>
        <v>543424</v>
      </c>
      <c r="H25" s="71">
        <f>SUM(Sheet1!BI794:BI810)</f>
        <v>0</v>
      </c>
      <c r="AM25" s="67" t="s">
        <v>150</v>
      </c>
      <c r="AN25" s="72" t="s">
        <v>1730</v>
      </c>
      <c r="AO25"/>
    </row>
    <row r="26" spans="1:41" x14ac:dyDescent="0.25">
      <c r="A26" s="67" t="s">
        <v>282</v>
      </c>
      <c r="B26" s="72">
        <f>COUNT(Sheet1!BA823:BA826)</f>
        <v>4</v>
      </c>
      <c r="C26" s="72">
        <f>ROUNDUP(AVERAGE(Sheet1!BA823:BA826),2)</f>
        <v>2.75</v>
      </c>
      <c r="D26" s="72">
        <f>COUNTIF(Sheet1!BA823:BA826,4)</f>
        <v>0</v>
      </c>
      <c r="E26" s="72">
        <f>SUM(Sheet1!G823:G826)</f>
        <v>4</v>
      </c>
      <c r="F26" s="72">
        <f>SUM(Sheet1!I823:I826)</f>
        <v>4</v>
      </c>
      <c r="G26" s="70">
        <f>SUM(Sheet1!BF823:BF826)</f>
        <v>268573</v>
      </c>
      <c r="H26" s="71">
        <f>SUM(Sheet1!BI823:BI826)</f>
        <v>0</v>
      </c>
      <c r="AM26" s="67" t="s">
        <v>283</v>
      </c>
      <c r="AN26" s="72" t="s">
        <v>1731</v>
      </c>
      <c r="AO26"/>
    </row>
    <row r="27" spans="1:41" x14ac:dyDescent="0.25">
      <c r="A27" s="67" t="s">
        <v>240</v>
      </c>
      <c r="B27" s="72">
        <f>COUNT(Sheet1!BA855:BA863)</f>
        <v>9</v>
      </c>
      <c r="C27" s="72">
        <f>ROUNDUP(AVERAGE(Sheet1!BA855:BA863),2)</f>
        <v>3</v>
      </c>
      <c r="D27" s="72">
        <f>COUNTIF(Sheet1!BA855:BA863,4)</f>
        <v>0</v>
      </c>
      <c r="E27" s="72">
        <f>SUM(Sheet1!G855:G863)</f>
        <v>9</v>
      </c>
      <c r="F27" s="72">
        <f>SUM(Sheet1!I855:I863)</f>
        <v>9</v>
      </c>
      <c r="G27" s="70">
        <f>SUM(Sheet1!BF855:BF863)</f>
        <v>268571</v>
      </c>
      <c r="H27" s="71">
        <f>SUM(Sheet1!BI855:BI863)</f>
        <v>0</v>
      </c>
      <c r="AM27" s="67" t="s">
        <v>241</v>
      </c>
      <c r="AN27" s="72" t="s">
        <v>1732</v>
      </c>
      <c r="AO27"/>
    </row>
    <row r="28" spans="1:41" x14ac:dyDescent="0.25">
      <c r="A28" s="67" t="s">
        <v>40</v>
      </c>
      <c r="B28" s="72">
        <f>COUNT(Sheet1!BA884:BA897)</f>
        <v>14</v>
      </c>
      <c r="C28" s="72">
        <f>ROUNDUP(AVERAGE(Sheet1!BA884:BA897),2)</f>
        <v>3.36</v>
      </c>
      <c r="D28" s="72">
        <f>COUNTIF(Sheet1!BA884:BA897,4)</f>
        <v>6</v>
      </c>
      <c r="E28" s="72">
        <f>SUM(Sheet1!G884:G897)</f>
        <v>14</v>
      </c>
      <c r="F28" s="72">
        <f>SUM(Sheet1!I884:I897)</f>
        <v>14</v>
      </c>
      <c r="G28" s="70">
        <f>SUM(Sheet1!BF884:BF897)</f>
        <v>214682</v>
      </c>
      <c r="H28" s="71">
        <f>SUM(Sheet1!BI884:BI897)</f>
        <v>103296</v>
      </c>
      <c r="AM28" s="67" t="s">
        <v>41</v>
      </c>
      <c r="AN28" s="72" t="s">
        <v>1733</v>
      </c>
      <c r="AO28"/>
    </row>
    <row r="29" spans="1:41" x14ac:dyDescent="0.25">
      <c r="A29" s="67" t="s">
        <v>328</v>
      </c>
      <c r="B29" s="72">
        <f>COUNT(Sheet1!BA918:BA921)</f>
        <v>4</v>
      </c>
      <c r="C29" s="72">
        <f>ROUNDUP(AVERAGE(Sheet1!BA918:BA921),2)</f>
        <v>2</v>
      </c>
      <c r="D29" s="72">
        <f>COUNTIF(Sheet1!BA918:BA921,4)</f>
        <v>0</v>
      </c>
      <c r="E29" s="72">
        <f>SUM(Sheet1!G918:G921)</f>
        <v>4</v>
      </c>
      <c r="F29" s="72">
        <f>SUM(Sheet1!I918:I921)</f>
        <v>4</v>
      </c>
      <c r="G29" s="70">
        <f>SUM(Sheet1!BF918:BF921)</f>
        <v>76224</v>
      </c>
      <c r="H29" s="71">
        <f>SUM(Sheet1!BI918:BI921)</f>
        <v>0</v>
      </c>
      <c r="AM29" s="67" t="s">
        <v>329</v>
      </c>
      <c r="AN29" s="72" t="s">
        <v>1734</v>
      </c>
      <c r="AO29"/>
    </row>
    <row r="30" spans="1:41" x14ac:dyDescent="0.25">
      <c r="A30" s="67" t="s">
        <v>116</v>
      </c>
      <c r="B30" s="72">
        <f>COUNT(Sheet1!BA943:BA965)</f>
        <v>23</v>
      </c>
      <c r="C30" s="72">
        <f>ROUNDUP(AVERAGE(Sheet1!BA943:BA965),2)</f>
        <v>2.8299999999999996</v>
      </c>
      <c r="D30" s="72">
        <f>COUNTIF(Sheet1!BA943:BA965,4)</f>
        <v>1</v>
      </c>
      <c r="E30" s="72">
        <f>SUM(Sheet1!G943:G965)</f>
        <v>23</v>
      </c>
      <c r="F30" s="72">
        <f>SUM(Sheet1!I943:I965)</f>
        <v>23</v>
      </c>
      <c r="G30" s="70">
        <f>SUM(Sheet1!BF943:BF965)</f>
        <v>519794</v>
      </c>
      <c r="H30" s="71">
        <f>SUM(Sheet1!BI943:BI965)</f>
        <v>52125</v>
      </c>
      <c r="AM30" s="67" t="s">
        <v>117</v>
      </c>
      <c r="AN30" s="72" t="s">
        <v>1735</v>
      </c>
      <c r="AO30"/>
    </row>
    <row r="31" spans="1:41" x14ac:dyDescent="0.25">
      <c r="A31" s="67" t="s">
        <v>107</v>
      </c>
      <c r="B31" s="72">
        <f>COUNT(Sheet1!BA973:BA977)</f>
        <v>5</v>
      </c>
      <c r="C31" s="72">
        <f>ROUNDUP(AVERAGE(Sheet1!BA973:BA977),2)</f>
        <v>2</v>
      </c>
      <c r="D31" s="72">
        <f>COUNTIF(Sheet1!BA973:BA977,4)</f>
        <v>0</v>
      </c>
      <c r="E31" s="72">
        <f>SUM(Sheet1!G973:G977)</f>
        <v>5</v>
      </c>
      <c r="F31" s="72">
        <f>SUM(Sheet1!I973:I977)</f>
        <v>5</v>
      </c>
      <c r="G31" s="70">
        <f>SUM(Sheet1!BF973:BF977)</f>
        <v>57949</v>
      </c>
      <c r="H31" s="71">
        <f>SUM(Sheet1!BI973:BI977)</f>
        <v>0</v>
      </c>
      <c r="AM31" s="67" t="s">
        <v>108</v>
      </c>
      <c r="AN31" s="72" t="s">
        <v>1736</v>
      </c>
      <c r="AO31"/>
    </row>
    <row r="32" spans="1:41" x14ac:dyDescent="0.25">
      <c r="A32" s="67" t="s">
        <v>231</v>
      </c>
      <c r="B32" s="72">
        <f>COUNT(Sheet1!BA1002:BA1006)</f>
        <v>5</v>
      </c>
      <c r="C32" s="72">
        <f>ROUNDUP(AVERAGE(Sheet1!BA1002:BA1006),2)</f>
        <v>3</v>
      </c>
      <c r="D32" s="72">
        <f>COUNTIF(Sheet1!BA1002:BA1006,4)</f>
        <v>0</v>
      </c>
      <c r="E32" s="72">
        <f>SUM(Sheet1!G1002:G1006)</f>
        <v>5</v>
      </c>
      <c r="F32" s="72">
        <f>SUM(Sheet1!I1002:I1006)</f>
        <v>5</v>
      </c>
      <c r="G32" s="70">
        <f>SUM(Sheet1!BF1002:BF1006)</f>
        <v>64527</v>
      </c>
      <c r="H32" s="71">
        <f>SUM(Sheet1!BI1002:BI1006)</f>
        <v>0</v>
      </c>
      <c r="AM32" s="67" t="s">
        <v>232</v>
      </c>
      <c r="AN32" s="72" t="s">
        <v>1737</v>
      </c>
      <c r="AO32"/>
    </row>
    <row r="33" spans="1:41" x14ac:dyDescent="0.25">
      <c r="A33" s="67" t="s">
        <v>703</v>
      </c>
      <c r="B33" s="72">
        <f>COUNT(Sheet1!BA1034:BA1036)</f>
        <v>3</v>
      </c>
      <c r="C33" s="72">
        <f>ROUNDUP(AVERAGE(Sheet1!BA1034:BA1036),2)</f>
        <v>2.67</v>
      </c>
      <c r="D33" s="72">
        <f>COUNTIF(Sheet1!BA1034:BA1036,4)</f>
        <v>0</v>
      </c>
      <c r="E33" s="72">
        <f>SUM(Sheet1!G1034:G1036)</f>
        <v>3</v>
      </c>
      <c r="F33" s="72">
        <f>SUM(Sheet1!I1034:I1036)</f>
        <v>3</v>
      </c>
      <c r="G33" s="70">
        <f>SUM(Sheet1!BF1034:BF1036)</f>
        <v>67884</v>
      </c>
      <c r="H33" s="71">
        <f>SUM(Sheet1!BI1034:BI1036)</f>
        <v>0</v>
      </c>
      <c r="AM33" s="67" t="s">
        <v>704</v>
      </c>
      <c r="AN33" s="72" t="s">
        <v>1738</v>
      </c>
      <c r="AO33"/>
    </row>
    <row r="34" spans="1:41" x14ac:dyDescent="0.25">
      <c r="A34" s="67" t="s">
        <v>137</v>
      </c>
      <c r="B34" s="72">
        <f>COUNT(Sheet1!BA1071:BA1085)</f>
        <v>15</v>
      </c>
      <c r="C34" s="72">
        <f>ROUNDUP(AVERAGE(Sheet1!BA1071:BA1085),2)</f>
        <v>2.7399999999999998</v>
      </c>
      <c r="D34" s="72">
        <f>COUNTIF(Sheet1!BA1071:BA1085,4)</f>
        <v>0</v>
      </c>
      <c r="E34" s="72">
        <f>SUM(Sheet1!G1071:G1085)</f>
        <v>15</v>
      </c>
      <c r="F34" s="72">
        <f>SUM(Sheet1!I1071:I1085)</f>
        <v>15</v>
      </c>
      <c r="G34" s="70">
        <f>SUM(Sheet1!BF1071:BF1085)</f>
        <v>601431</v>
      </c>
      <c r="H34" s="71">
        <f>SUM(Sheet1!BI1071:BI1085)</f>
        <v>0</v>
      </c>
      <c r="AM34" s="67" t="s">
        <v>138</v>
      </c>
      <c r="AN34" s="72" t="s">
        <v>1739</v>
      </c>
      <c r="AO34"/>
    </row>
    <row r="35" spans="1:41" x14ac:dyDescent="0.25">
      <c r="A35" s="67" t="s">
        <v>84</v>
      </c>
      <c r="B35" s="72">
        <f>COUNT(Sheet1!BA1104:BA1110)</f>
        <v>7</v>
      </c>
      <c r="C35" s="72">
        <f>ROUNDUP(AVERAGE(Sheet1!BA1104:BA1110),2)</f>
        <v>2.2899999999999996</v>
      </c>
      <c r="D35" s="72">
        <f>COUNTIF(Sheet1!BA1104:BA1110,4)</f>
        <v>0</v>
      </c>
      <c r="E35" s="72">
        <f>SUM(Sheet1!G1104:G1110)</f>
        <v>7</v>
      </c>
      <c r="F35" s="72">
        <f>SUM(Sheet1!I1104:I1110)</f>
        <v>7</v>
      </c>
      <c r="G35" s="70">
        <f>SUM(Sheet1!BF1104:BF1110)</f>
        <v>719826</v>
      </c>
      <c r="H35" s="71">
        <f>SUM(Sheet1!BI1104:BI1110)</f>
        <v>0</v>
      </c>
      <c r="AM35" s="67" t="s">
        <v>85</v>
      </c>
      <c r="AN35" s="72" t="s">
        <v>1740</v>
      </c>
      <c r="AO35"/>
    </row>
    <row r="36" spans="1:41" x14ac:dyDescent="0.25">
      <c r="A36" s="67" t="s">
        <v>293</v>
      </c>
      <c r="B36" s="72">
        <f>COUNT(Sheet1!BA1129:BA1141)</f>
        <v>13</v>
      </c>
      <c r="C36" s="72">
        <f>ROUNDUP(AVERAGE(Sheet1!BA1129:BA1141),2)</f>
        <v>2</v>
      </c>
      <c r="D36" s="72">
        <f>COUNTIF(Sheet1!BA1129:BA1141,4)</f>
        <v>0</v>
      </c>
      <c r="E36" s="72">
        <f>SUM(Sheet1!G1129:G1141)</f>
        <v>13</v>
      </c>
      <c r="F36" s="72">
        <f>SUM(Sheet1!I1129:I1141)</f>
        <v>13</v>
      </c>
      <c r="G36" s="70">
        <f>SUM(Sheet1!BF1129:BF1141)</f>
        <v>366634</v>
      </c>
      <c r="H36" s="71">
        <f>SUM(Sheet1!BI1129:BI1141)</f>
        <v>0</v>
      </c>
      <c r="AM36" s="67" t="s">
        <v>294</v>
      </c>
      <c r="AN36" s="72" t="s">
        <v>1741</v>
      </c>
      <c r="AO36"/>
    </row>
    <row r="37" spans="1:41" x14ac:dyDescent="0.25">
      <c r="A37" s="67" t="s">
        <v>157</v>
      </c>
      <c r="B37" s="72">
        <f>COUNT(Sheet1!BA1161:BA1181)</f>
        <v>21</v>
      </c>
      <c r="C37" s="72">
        <f>ROUNDUP(AVERAGE(Sheet1!BA1161:BA1181),2)</f>
        <v>2.4299999999999997</v>
      </c>
      <c r="D37" s="72">
        <f>COUNTIF(Sheet1!BA1161:BA1181,4)</f>
        <v>0</v>
      </c>
      <c r="E37" s="72">
        <f>SUM(Sheet1!G1161:G1181)</f>
        <v>21</v>
      </c>
      <c r="F37" s="72">
        <f>SUM(Sheet1!I1161:I1181)</f>
        <v>21</v>
      </c>
      <c r="G37" s="70">
        <f>SUM(Sheet1!BF1161:BF1181)</f>
        <v>1478272</v>
      </c>
      <c r="H37" s="71">
        <f>SUM(Sheet1!BI1161:BI1181)</f>
        <v>0</v>
      </c>
      <c r="AM37" s="67" t="s">
        <v>158</v>
      </c>
      <c r="AN37" s="72" t="s">
        <v>1742</v>
      </c>
      <c r="AO37"/>
    </row>
    <row r="38" spans="1:41" x14ac:dyDescent="0.25">
      <c r="A38" s="67" t="s">
        <v>186</v>
      </c>
      <c r="B38" s="72">
        <f>COUNT(Sheet1!BA1189:BA1201)</f>
        <v>13</v>
      </c>
      <c r="C38" s="72">
        <f>ROUNDUP(AVERAGE(Sheet1!BA1189:BA1201),2)</f>
        <v>2.8499999999999996</v>
      </c>
      <c r="D38" s="72">
        <f>COUNTIF(Sheet1!BA1189:BA1201,4)</f>
        <v>0</v>
      </c>
      <c r="E38" s="72">
        <f>SUM(Sheet1!G1189:G1201)</f>
        <v>13</v>
      </c>
      <c r="F38" s="72">
        <f>SUM(Sheet1!I1189:I1201)</f>
        <v>13</v>
      </c>
      <c r="G38" s="70">
        <f>SUM(Sheet1!BF1189:BF1201)</f>
        <v>520554</v>
      </c>
      <c r="H38" s="71">
        <f>SUM(Sheet1!BI1189:BI1201)</f>
        <v>0</v>
      </c>
      <c r="AM38" s="67" t="s">
        <v>187</v>
      </c>
      <c r="AN38" s="72" t="s">
        <v>1743</v>
      </c>
      <c r="AO38"/>
    </row>
    <row r="39" spans="1:41" x14ac:dyDescent="0.25">
      <c r="A39" s="67" t="s">
        <v>20</v>
      </c>
      <c r="B39" s="72">
        <f>COUNT(Sheet1!BA1217:BA1222)</f>
        <v>6</v>
      </c>
      <c r="C39" s="72">
        <f>ROUNDUP(AVERAGE(Sheet1!BA1217:BA1222),2)</f>
        <v>3</v>
      </c>
      <c r="D39" s="72">
        <f>COUNTIF(Sheet1!BA1217:BA1222,4)</f>
        <v>0</v>
      </c>
      <c r="E39" s="72">
        <f>SUM(Sheet1!G1217:G1222)</f>
        <v>6</v>
      </c>
      <c r="F39" s="72">
        <f>SUM(Sheet1!I1217:I1222)</f>
        <v>6</v>
      </c>
      <c r="G39" s="70">
        <f>SUM(Sheet1!BF1217:BF1222)</f>
        <v>269883</v>
      </c>
      <c r="H39" s="71">
        <f>SUM(Sheet1!BI1217:BI1222)</f>
        <v>0</v>
      </c>
      <c r="AM39" s="67" t="s">
        <v>21</v>
      </c>
      <c r="AN39" s="72" t="s">
        <v>1744</v>
      </c>
      <c r="AO39"/>
    </row>
    <row r="40" spans="1:41" x14ac:dyDescent="0.25">
      <c r="A40" s="67" t="s">
        <v>152</v>
      </c>
      <c r="B40" s="72">
        <f>COUNT(Sheet1!BA1243:BA1251)</f>
        <v>9</v>
      </c>
      <c r="C40" s="72">
        <f>ROUNDUP(AVERAGE(Sheet1!BA1243:BA1251),2)</f>
        <v>2</v>
      </c>
      <c r="D40" s="72">
        <f>COUNTIF(Sheet1!BA1243:BA1251,4)</f>
        <v>0</v>
      </c>
      <c r="E40" s="72">
        <f>SUM(Sheet1!G1243:G1251)</f>
        <v>9</v>
      </c>
      <c r="F40" s="72">
        <f>SUM(Sheet1!I1243:I1251)</f>
        <v>9</v>
      </c>
      <c r="G40" s="70">
        <f>SUM(Sheet1!BF1243:BF1251)</f>
        <v>272799</v>
      </c>
      <c r="H40" s="71">
        <f>SUM(Sheet1!BI1243:BI1251)</f>
        <v>0</v>
      </c>
      <c r="AM40" s="67" t="s">
        <v>153</v>
      </c>
      <c r="AN40" s="72" t="s">
        <v>1745</v>
      </c>
      <c r="AO40"/>
    </row>
    <row r="41" spans="1:41" x14ac:dyDescent="0.25">
      <c r="A41" s="67" t="s">
        <v>103</v>
      </c>
      <c r="B41" s="72">
        <f>COUNT(Sheet1!BA1273:BA1284)</f>
        <v>12</v>
      </c>
      <c r="C41" s="72">
        <f>ROUNDUP(AVERAGE(Sheet1!BA1273:BA1284),2)</f>
        <v>2.84</v>
      </c>
      <c r="D41" s="72">
        <f>COUNTIF(Sheet1!BA1273:BA1284,4)</f>
        <v>0</v>
      </c>
      <c r="E41" s="72">
        <f>SUM(Sheet1!G1273:G1284)</f>
        <v>12</v>
      </c>
      <c r="F41" s="72">
        <f>SUM(Sheet1!I1273:I1284)</f>
        <v>12</v>
      </c>
      <c r="G41" s="70">
        <f>SUM(Sheet1!BF1273:BF1284)</f>
        <v>1094177</v>
      </c>
      <c r="H41" s="71">
        <f>SUM(Sheet1!BI1273:BI1284)</f>
        <v>0</v>
      </c>
      <c r="AM41" s="67" t="s">
        <v>104</v>
      </c>
      <c r="AN41" s="72" t="s">
        <v>1746</v>
      </c>
      <c r="AO41"/>
    </row>
    <row r="42" spans="1:41" x14ac:dyDescent="0.25">
      <c r="A42" s="67" t="s">
        <v>250</v>
      </c>
      <c r="B42" s="72">
        <f>COUNT(Sheet1!BA1299:BA1302)</f>
        <v>4</v>
      </c>
      <c r="C42" s="72">
        <f>ROUNDUP(AVERAGE(Sheet1!BA1299:BA1302),2)</f>
        <v>2.75</v>
      </c>
      <c r="D42" s="72">
        <f>COUNTIF(Sheet1!BA1299:BA1302,4)</f>
        <v>0</v>
      </c>
      <c r="E42" s="72">
        <f>SUM(Sheet1!G1299:G1302)</f>
        <v>4</v>
      </c>
      <c r="F42" s="72">
        <f>SUM(Sheet1!I1299:I1302)</f>
        <v>4</v>
      </c>
      <c r="G42" s="70">
        <f>SUM(Sheet1!BF1299:BF1302)</f>
        <v>101393</v>
      </c>
      <c r="H42" s="71">
        <f>SUM(Sheet1!BI1299:BI1302)</f>
        <v>0</v>
      </c>
      <c r="AM42" s="67" t="s">
        <v>251</v>
      </c>
      <c r="AN42" s="72" t="s">
        <v>1747</v>
      </c>
      <c r="AO42"/>
    </row>
    <row r="43" spans="1:41" x14ac:dyDescent="0.25">
      <c r="A43" s="67" t="s">
        <v>113</v>
      </c>
      <c r="B43" s="72">
        <f>COUNT(Sheet1!BA1331:BA1346)</f>
        <v>16</v>
      </c>
      <c r="C43" s="72">
        <f>ROUNDUP(AVERAGE(Sheet1!BA1331:BA1346),2)</f>
        <v>3</v>
      </c>
      <c r="D43" s="72">
        <f>COUNTIF(Sheet1!BA1331:BA1346,4)</f>
        <v>0</v>
      </c>
      <c r="E43" s="72">
        <f>SUM(Sheet1!G1331:G1346)</f>
        <v>16</v>
      </c>
      <c r="F43" s="72">
        <f>SUM(Sheet1!I1331:I1346)</f>
        <v>16</v>
      </c>
      <c r="G43" s="70">
        <f>SUM(Sheet1!BF1331:BF1346)</f>
        <v>552348</v>
      </c>
      <c r="H43" s="71">
        <f>SUM(Sheet1!BI1331:BI1346)</f>
        <v>0</v>
      </c>
      <c r="AM43" s="67" t="s">
        <v>114</v>
      </c>
      <c r="AN43" s="72" t="s">
        <v>1748</v>
      </c>
      <c r="AO43"/>
    </row>
    <row r="44" spans="1:41" x14ac:dyDescent="0.25">
      <c r="A44" s="67" t="s">
        <v>278</v>
      </c>
      <c r="B44" s="72">
        <f>COUNT(Sheet1!BA1358:BA1365)</f>
        <v>8</v>
      </c>
      <c r="C44" s="72">
        <f>ROUNDUP(AVERAGE(Sheet1!BA1358:BA1365),2)</f>
        <v>2.13</v>
      </c>
      <c r="D44" s="72">
        <f>COUNTIF(Sheet1!BA1358:BA1365,4)</f>
        <v>0</v>
      </c>
      <c r="E44" s="72">
        <f>SUM(Sheet1!G1358:G1365)</f>
        <v>8</v>
      </c>
      <c r="F44" s="72">
        <f>SUM(Sheet1!I1358:I1365)</f>
        <v>8</v>
      </c>
      <c r="G44" s="70">
        <f>SUM(Sheet1!BF1358:BF1365)</f>
        <v>88684</v>
      </c>
      <c r="H44" s="71">
        <f>SUM(Sheet1!BI1358:BI1365)</f>
        <v>0</v>
      </c>
      <c r="AM44" s="67" t="s">
        <v>279</v>
      </c>
      <c r="AN44" s="72" t="s">
        <v>1749</v>
      </c>
      <c r="AO44"/>
    </row>
    <row r="45" spans="1:41" x14ac:dyDescent="0.25">
      <c r="A45" s="67" t="s">
        <v>50</v>
      </c>
      <c r="B45" s="72">
        <f>COUNT(Sheet1!BA1386:BA1390)</f>
        <v>5</v>
      </c>
      <c r="C45" s="72">
        <f>ROUNDUP(AVERAGE(Sheet1!BA1386:BA1390),2)</f>
        <v>3</v>
      </c>
      <c r="D45" s="72">
        <f>COUNTIF(Sheet1!BA1386:BA1390,4)</f>
        <v>0</v>
      </c>
      <c r="E45" s="72">
        <f>SUM(Sheet1!G1386:G1390)</f>
        <v>5</v>
      </c>
      <c r="F45" s="72">
        <f>SUM(Sheet1!I1386:I1390)</f>
        <v>5</v>
      </c>
      <c r="G45" s="70">
        <f>SUM(Sheet1!BF1386:BF1390)</f>
        <v>226443</v>
      </c>
      <c r="H45" s="71">
        <f>SUM(Sheet1!BI1386:BI1390)</f>
        <v>0</v>
      </c>
      <c r="AM45" s="67" t="s">
        <v>51</v>
      </c>
      <c r="AN45" s="72" t="s">
        <v>1750</v>
      </c>
      <c r="AO45"/>
    </row>
    <row r="46" spans="1:41" x14ac:dyDescent="0.25">
      <c r="A46" s="67" t="s">
        <v>14</v>
      </c>
      <c r="B46" s="72">
        <f>COUNT(Sheet1!BA1410:BA1450)</f>
        <v>41</v>
      </c>
      <c r="C46" s="72">
        <f>ROUNDUP(AVERAGE(Sheet1!BA1410:BA1450),2)</f>
        <v>3.13</v>
      </c>
      <c r="D46" s="72">
        <f>COUNTIF(Sheet1!BA1410:BA1450,4)</f>
        <v>11</v>
      </c>
      <c r="E46" s="72">
        <f>SUM(Sheet1!G1410:G1450)</f>
        <v>41</v>
      </c>
      <c r="F46" s="72">
        <f>SUM(Sheet1!I1410:I1450)</f>
        <v>41</v>
      </c>
      <c r="G46" s="70">
        <f>SUM(Sheet1!BF1410:BF1450)</f>
        <v>1821427</v>
      </c>
      <c r="H46" s="71">
        <f>SUM(Sheet1!BI1410:BI1450)</f>
        <v>1215230</v>
      </c>
      <c r="AM46" s="67" t="s">
        <v>15</v>
      </c>
      <c r="AN46" s="72" t="s">
        <v>1751</v>
      </c>
      <c r="AO46"/>
    </row>
    <row r="47" spans="1:41" x14ac:dyDescent="0.25">
      <c r="A47" s="67" t="s">
        <v>307</v>
      </c>
      <c r="B47" s="72">
        <f>COUNT(Sheet1!BA1458:BA1468)</f>
        <v>11</v>
      </c>
      <c r="C47" s="72">
        <f>ROUNDUP(AVERAGE(Sheet1!BA1458:BA1468),2)</f>
        <v>2.19</v>
      </c>
      <c r="D47" s="72">
        <f>COUNTIF(Sheet1!BA1458:BA1468,4)</f>
        <v>0</v>
      </c>
      <c r="E47" s="72">
        <f>SUM(Sheet1!G1458:G1468)</f>
        <v>11</v>
      </c>
      <c r="F47" s="72">
        <f>SUM(Sheet1!I1458:I1468)</f>
        <v>11</v>
      </c>
      <c r="G47" s="70">
        <f>SUM(Sheet1!BF1458:BF1468)</f>
        <v>483520</v>
      </c>
      <c r="H47" s="71">
        <f>SUM(Sheet1!BI1458:BI1468)</f>
        <v>0</v>
      </c>
      <c r="AM47" s="67" t="s">
        <v>308</v>
      </c>
      <c r="AN47" s="72" t="s">
        <v>1752</v>
      </c>
      <c r="AO47"/>
    </row>
    <row r="48" spans="1:41" x14ac:dyDescent="0.25">
      <c r="A48" s="67" t="s">
        <v>11</v>
      </c>
      <c r="B48" s="72">
        <f>COUNT(Sheet1!BA1487:BA1525)</f>
        <v>39</v>
      </c>
      <c r="C48" s="72">
        <f>ROUNDUP(AVERAGE(Sheet1!BA1487:BA1525),2)</f>
        <v>3.2899999999999996</v>
      </c>
      <c r="D48" s="72">
        <f>COUNTIF(Sheet1!BA1487:BA1525,4)</f>
        <v>11</v>
      </c>
      <c r="E48" s="72">
        <f>SUM(Sheet1!G1487:G1525)</f>
        <v>39</v>
      </c>
      <c r="F48" s="72">
        <f>SUM(Sheet1!I1487:I1525)</f>
        <v>39</v>
      </c>
      <c r="G48" s="70">
        <f>SUM(Sheet1!BF1487:BF1525)</f>
        <v>1993024</v>
      </c>
      <c r="H48" s="71">
        <f>SUM(Sheet1!BI1487:BI1525)</f>
        <v>409066</v>
      </c>
      <c r="AM48" s="67" t="s">
        <v>12</v>
      </c>
      <c r="AN48" s="72" t="s">
        <v>1753</v>
      </c>
      <c r="AO48"/>
    </row>
    <row r="49" spans="1:41" x14ac:dyDescent="0.25">
      <c r="A49" s="67" t="s">
        <v>96</v>
      </c>
      <c r="B49" s="72">
        <f>COUNT(Sheet1!BA1533:BA1535)</f>
        <v>3</v>
      </c>
      <c r="C49" s="72">
        <f>ROUNDUP(AVERAGE(Sheet1!BA1533:BA1535),2)</f>
        <v>1.67</v>
      </c>
      <c r="D49" s="72">
        <f>COUNTIF(Sheet1!BA1533:BA1535,4)</f>
        <v>0</v>
      </c>
      <c r="E49" s="72">
        <f>SUM(Sheet1!G1533:G1535)</f>
        <v>3</v>
      </c>
      <c r="F49" s="72">
        <f>SUM(Sheet1!I1533:I1535)</f>
        <v>2</v>
      </c>
      <c r="G49" s="70">
        <f>SUM(Sheet1!BF1533:BF1535)</f>
        <v>108281</v>
      </c>
      <c r="H49" s="71">
        <f>SUM(Sheet1!BI1533:BI1535)</f>
        <v>0</v>
      </c>
      <c r="AM49" s="67" t="s">
        <v>97</v>
      </c>
      <c r="AN49" s="72" t="s">
        <v>1754</v>
      </c>
      <c r="AO49"/>
    </row>
    <row r="50" spans="1:41" x14ac:dyDescent="0.25">
      <c r="A50" s="67" t="s">
        <v>128</v>
      </c>
      <c r="B50" s="72">
        <f>COUNT(Sheet1!BA1565:BA1591)</f>
        <v>27</v>
      </c>
      <c r="C50" s="72">
        <f>ROUNDUP(AVERAGE(Sheet1!BA1565:BA1591),2)</f>
        <v>2</v>
      </c>
      <c r="D50" s="72">
        <f>COUNTIF(Sheet1!BA1565:BA1591,4)</f>
        <v>0</v>
      </c>
      <c r="E50" s="72">
        <f>SUM(Sheet1!G1565:G1591)</f>
        <v>27</v>
      </c>
      <c r="F50" s="72">
        <f>SUM(Sheet1!I1565:I1591)</f>
        <v>27</v>
      </c>
      <c r="G50" s="70">
        <f>SUM(Sheet1!BF1565:BF1591)</f>
        <v>1178220</v>
      </c>
      <c r="H50" s="71">
        <f>SUM(Sheet1!BI1565:BI1591)</f>
        <v>0</v>
      </c>
      <c r="AM50" s="67" t="s">
        <v>129</v>
      </c>
      <c r="AN50" s="72" t="s">
        <v>1755</v>
      </c>
      <c r="AO50"/>
    </row>
    <row r="51" spans="1:41" x14ac:dyDescent="0.25">
      <c r="A51" s="67" t="s">
        <v>180</v>
      </c>
      <c r="B51" s="72">
        <f>COUNT(Sheet1!BA1599:BA1606)</f>
        <v>8</v>
      </c>
      <c r="C51" s="72">
        <f>ROUNDUP(AVERAGE(Sheet1!BA1599:BA1606),2)</f>
        <v>2.38</v>
      </c>
      <c r="D51" s="72">
        <f>COUNTIF(Sheet1!BA1599:BA1606,4)</f>
        <v>0</v>
      </c>
      <c r="E51" s="72">
        <f>SUM(Sheet1!G1599:G1606)</f>
        <v>8</v>
      </c>
      <c r="F51" s="72">
        <f>SUM(Sheet1!I1599:I1606)</f>
        <v>8</v>
      </c>
      <c r="G51" s="70">
        <f>SUM(Sheet1!BF1599:BF1606)</f>
        <v>393666</v>
      </c>
      <c r="H51" s="71">
        <f>SUM(Sheet1!BI1599:BI1606)</f>
        <v>0</v>
      </c>
      <c r="AM51" s="67" t="s">
        <v>181</v>
      </c>
      <c r="AN51" s="72" t="s">
        <v>1756</v>
      </c>
      <c r="AO51"/>
    </row>
    <row r="52" spans="1:41" x14ac:dyDescent="0.25">
      <c r="A52" s="67" t="s">
        <v>244</v>
      </c>
      <c r="B52" s="72">
        <f>COUNT(Sheet1!BA1631:BA1633)</f>
        <v>3</v>
      </c>
      <c r="C52" s="72">
        <f>ROUNDUP(AVERAGE(Sheet1!BA1631:BA1633),2)</f>
        <v>3</v>
      </c>
      <c r="D52" s="72">
        <f>COUNTIF(Sheet1!BA1631:BA1633,4)</f>
        <v>0</v>
      </c>
      <c r="E52" s="72">
        <f>SUM(Sheet1!G1631:G1633)</f>
        <v>3</v>
      </c>
      <c r="F52" s="72">
        <f>SUM(Sheet1!I1631:I1633)</f>
        <v>3</v>
      </c>
      <c r="G52" s="70">
        <f>SUM(Sheet1!BF1631:BF1633)</f>
        <v>64013</v>
      </c>
      <c r="H52" s="71">
        <f>SUM(Sheet1!BI1631:BI1633)</f>
        <v>0</v>
      </c>
      <c r="AM52" s="67" t="s">
        <v>245</v>
      </c>
      <c r="AN52" s="72" t="s">
        <v>1757</v>
      </c>
      <c r="AO52"/>
    </row>
    <row r="53" spans="1:41" x14ac:dyDescent="0.25">
      <c r="A53" s="67" t="s">
        <v>23</v>
      </c>
      <c r="B53" s="72">
        <f>COUNT(Sheet1!BA1657:BA1661)</f>
        <v>5</v>
      </c>
      <c r="C53" s="72">
        <f>ROUNDUP(AVERAGE(Sheet1!BA1657:BA1661),2)</f>
        <v>2</v>
      </c>
      <c r="D53" s="72">
        <f>COUNTIF(Sheet1!BA1657:BA1661,4)</f>
        <v>0</v>
      </c>
      <c r="E53" s="72">
        <f>SUM(Sheet1!G1657:G1661)</f>
        <v>5</v>
      </c>
      <c r="F53" s="72">
        <f>SUM(Sheet1!I1657:I1661)</f>
        <v>5</v>
      </c>
      <c r="G53" s="70">
        <f>SUM(Sheet1!BF1657:BF1661)</f>
        <v>63464</v>
      </c>
      <c r="H53" s="71">
        <f>SUM(Sheet1!BI1657:BI1661)</f>
        <v>0</v>
      </c>
      <c r="AM53" s="67" t="s">
        <v>24</v>
      </c>
      <c r="AN53" s="72" t="s">
        <v>1758</v>
      </c>
      <c r="AO53"/>
    </row>
    <row r="54" spans="1:41" x14ac:dyDescent="0.25">
      <c r="A54" s="67" t="s">
        <v>26</v>
      </c>
      <c r="B54" s="72">
        <f>COUNT(Sheet1!BA1683:BA1699)</f>
        <v>17</v>
      </c>
      <c r="C54" s="72">
        <f>ROUNDUP(AVERAGE(Sheet1!BA1683:BA1699),2)</f>
        <v>2.9499999999999997</v>
      </c>
      <c r="D54" s="72">
        <f>COUNTIF(Sheet1!BA1683:BA1699,4)</f>
        <v>0</v>
      </c>
      <c r="E54" s="72">
        <f>SUM(Sheet1!G1683:G1699)</f>
        <v>17</v>
      </c>
      <c r="F54" s="72">
        <f>SUM(Sheet1!I1683:I1699)</f>
        <v>17</v>
      </c>
      <c r="G54" s="70">
        <f>SUM(Sheet1!BF1683:BF1699)</f>
        <v>177022</v>
      </c>
      <c r="H54" s="71">
        <f>SUM(Sheet1!BI1683:BI1699)</f>
        <v>0</v>
      </c>
      <c r="AM54" s="67" t="s">
        <v>27</v>
      </c>
      <c r="AN54" s="72" t="s">
        <v>1759</v>
      </c>
      <c r="AO54"/>
    </row>
    <row r="55" spans="1:41" x14ac:dyDescent="0.25">
      <c r="A55" s="67" t="s">
        <v>46</v>
      </c>
      <c r="B55" s="72">
        <f>COUNT(Sheet1!BA1711:BA1717)</f>
        <v>7</v>
      </c>
      <c r="C55" s="72">
        <f>ROUNDUP(AVERAGE(Sheet1!BA1711:BA1717),2)</f>
        <v>3.4299999999999997</v>
      </c>
      <c r="D55" s="72">
        <f>COUNTIF(Sheet1!BA1711:BA1717,4)</f>
        <v>3</v>
      </c>
      <c r="E55" s="72">
        <f>SUM(Sheet1!G1711:G1717)</f>
        <v>7</v>
      </c>
      <c r="F55" s="72">
        <f>SUM(Sheet1!I1711:I1717)</f>
        <v>7</v>
      </c>
      <c r="G55" s="70">
        <f>SUM(Sheet1!BF1711:BF1717)</f>
        <v>580946</v>
      </c>
      <c r="H55" s="71">
        <f>SUM(Sheet1!BI1711:BI1717)</f>
        <v>187030</v>
      </c>
      <c r="AM55" s="67" t="s">
        <v>47</v>
      </c>
      <c r="AN55" s="72" t="s">
        <v>1760</v>
      </c>
      <c r="AO55"/>
    </row>
    <row r="56" spans="1:41" ht="15.75" thickBot="1" x14ac:dyDescent="0.3">
      <c r="A56" s="31" t="s">
        <v>1761</v>
      </c>
      <c r="B56" s="74">
        <f>SUM(B3:B55)</f>
        <v>733</v>
      </c>
      <c r="C56" s="74"/>
      <c r="D56" s="74">
        <f>SUM(D3:D55)</f>
        <v>114</v>
      </c>
      <c r="E56" s="75">
        <f t="shared" ref="E56:F56" si="0">SUM(E3:E55)</f>
        <v>705</v>
      </c>
      <c r="F56" s="75">
        <f t="shared" si="0"/>
        <v>711</v>
      </c>
      <c r="G56" s="76">
        <f>SUM(G3:G55)</f>
        <v>32811618</v>
      </c>
      <c r="H56" s="77">
        <f>SUM(H3:H55)</f>
        <v>4546505</v>
      </c>
      <c r="AM56" s="31"/>
      <c r="AN56" s="74"/>
      <c r="AO56"/>
    </row>
    <row r="57" spans="1:41" ht="15.75" thickTop="1" x14ac:dyDescent="0.25"/>
    <row r="58" spans="1:41" ht="17.25" x14ac:dyDescent="0.25">
      <c r="A58" s="10" t="s">
        <v>1762</v>
      </c>
      <c r="B58" s="21"/>
      <c r="C58"/>
      <c r="D58" s="21"/>
      <c r="E58"/>
      <c r="AN58" s="21"/>
      <c r="AO58"/>
    </row>
    <row r="59" spans="1:41" ht="17.25" x14ac:dyDescent="0.25">
      <c r="A59" s="10" t="s">
        <v>1763</v>
      </c>
      <c r="C59"/>
      <c r="E59"/>
      <c r="AH59" s="21"/>
      <c r="AO59"/>
    </row>
    <row r="60" spans="1:41" x14ac:dyDescent="0.25">
      <c r="A60" s="10" t="s">
        <v>1764</v>
      </c>
      <c r="C60"/>
      <c r="E60"/>
      <c r="AH60" s="21"/>
      <c r="AO60"/>
    </row>
    <row r="61" spans="1:41" ht="17.25" x14ac:dyDescent="0.25">
      <c r="A61" s="10" t="s">
        <v>1765</v>
      </c>
      <c r="C61"/>
      <c r="E61"/>
      <c r="AH61" s="21"/>
      <c r="AO61"/>
    </row>
    <row r="62" spans="1:41" ht="17.25" x14ac:dyDescent="0.25">
      <c r="A62" s="10" t="s">
        <v>1766</v>
      </c>
      <c r="C62"/>
      <c r="E62"/>
      <c r="AH62" s="21"/>
      <c r="AO62"/>
    </row>
    <row r="63" spans="1:41" ht="17.25" x14ac:dyDescent="0.25">
      <c r="A63" s="10" t="s">
        <v>1767</v>
      </c>
      <c r="C63"/>
      <c r="E63"/>
      <c r="AH63" s="21"/>
      <c r="AO63"/>
    </row>
    <row r="64" spans="1:41" ht="17.25" x14ac:dyDescent="0.25">
      <c r="A64" s="10" t="s">
        <v>1768</v>
      </c>
      <c r="C64"/>
      <c r="E64"/>
      <c r="AH64" s="21"/>
      <c r="AO64"/>
    </row>
    <row r="65" spans="1:41" ht="17.25" x14ac:dyDescent="0.25">
      <c r="A65" s="10" t="s">
        <v>1769</v>
      </c>
      <c r="C65"/>
      <c r="E65"/>
      <c r="AH65" s="21"/>
      <c r="AO65"/>
    </row>
    <row r="66" spans="1:41" ht="17.25" x14ac:dyDescent="0.25">
      <c r="A66" s="10" t="s">
        <v>1770</v>
      </c>
      <c r="B66" s="21"/>
      <c r="C66"/>
      <c r="D66" s="21"/>
      <c r="E66"/>
      <c r="AN66" s="21"/>
      <c r="AO66"/>
    </row>
  </sheetData>
  <mergeCells count="1">
    <mergeCell ref="A1:H1"/>
  </mergeCells>
  <pageMargins left="0.7" right="0.7" top="0.75" bottom="0.75" header="0.3" footer="0.3"/>
  <pageSetup paperSize="9"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1" id="{922230B6-F573-4B96-876D-10644A60B959}">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H3:H55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I1718"/>
  <sheetViews>
    <sheetView zoomScaleNormal="100" workbookViewId="0">
      <pane ySplit="13035" topLeftCell="A1710"/>
      <selection activeCell="I1" sqref="I1:I1048576"/>
      <selection pane="bottomLeft" activeCell="G1711" sqref="G1711"/>
    </sheetView>
  </sheetViews>
  <sheetFormatPr defaultRowHeight="15" x14ac:dyDescent="0.25"/>
  <cols>
    <col min="1" max="1" width="10.7109375" style="5" customWidth="1"/>
    <col min="2" max="2" width="41.85546875" customWidth="1"/>
    <col min="3" max="3" width="34.28515625" customWidth="1"/>
    <col min="4" max="4" width="17.5703125" customWidth="1"/>
    <col min="5" max="5" width="48.42578125" style="7" customWidth="1"/>
    <col min="6" max="6" width="21.42578125" style="7" customWidth="1"/>
    <col min="7" max="9" width="34.42578125" customWidth="1"/>
    <col min="10" max="10" width="35.85546875" customWidth="1"/>
    <col min="11" max="11" width="17.7109375" style="21" customWidth="1"/>
    <col min="12" max="13" width="95.7109375" style="48" customWidth="1"/>
    <col min="14" max="14" width="107.7109375" customWidth="1"/>
    <col min="15" max="15" width="16.7109375" customWidth="1"/>
    <col min="49" max="49" width="17.7109375" customWidth="1"/>
    <col min="51" max="51" width="25.5703125" customWidth="1"/>
    <col min="54" max="54" width="54.5703125" customWidth="1"/>
    <col min="58" max="59" width="22.5703125" style="56" customWidth="1"/>
  </cols>
  <sheetData>
    <row r="1" spans="1:61" s="24" customFormat="1" ht="60" customHeight="1" x14ac:dyDescent="0.25">
      <c r="A1" s="82" t="s">
        <v>1798</v>
      </c>
      <c r="B1" s="82"/>
      <c r="C1" s="82"/>
      <c r="D1" s="82"/>
      <c r="E1" s="82"/>
      <c r="F1"/>
      <c r="K1" s="55"/>
      <c r="L1" s="48"/>
      <c r="M1" s="48"/>
      <c r="BF1" s="56"/>
      <c r="BG1" s="56"/>
    </row>
    <row r="2" spans="1:61" x14ac:dyDescent="0.25">
      <c r="A2"/>
      <c r="B2" s="10"/>
      <c r="E2"/>
      <c r="F2"/>
      <c r="G2" s="7"/>
      <c r="K2" s="48"/>
    </row>
    <row r="3" spans="1:61" x14ac:dyDescent="0.25">
      <c r="A3"/>
      <c r="B3" s="5"/>
      <c r="E3"/>
      <c r="F3"/>
      <c r="G3" s="7"/>
      <c r="K3" s="48"/>
      <c r="AW3" s="10" t="s">
        <v>1796</v>
      </c>
      <c r="AX3" s="5"/>
      <c r="AY3" t="s">
        <v>926</v>
      </c>
      <c r="AZ3" s="44"/>
      <c r="BA3" s="21">
        <v>2</v>
      </c>
      <c r="BB3">
        <v>1</v>
      </c>
      <c r="BC3">
        <v>0</v>
      </c>
      <c r="BD3">
        <v>0</v>
      </c>
      <c r="BI3" s="44"/>
    </row>
    <row r="4" spans="1:61" ht="18.75" x14ac:dyDescent="0.3">
      <c r="A4"/>
      <c r="B4" s="5"/>
      <c r="E4" s="53"/>
      <c r="F4"/>
      <c r="G4" s="7"/>
      <c r="K4" s="48"/>
      <c r="AW4" t="s">
        <v>1783</v>
      </c>
      <c r="AX4" s="5"/>
      <c r="AY4" t="s">
        <v>926</v>
      </c>
      <c r="AZ4" s="44"/>
      <c r="BA4" s="21" t="s">
        <v>927</v>
      </c>
      <c r="BB4">
        <v>1</v>
      </c>
      <c r="BC4">
        <v>1</v>
      </c>
      <c r="BD4" t="s">
        <v>928</v>
      </c>
      <c r="BI4" s="44"/>
    </row>
    <row r="5" spans="1:61" ht="23.25" customHeight="1" x14ac:dyDescent="0.35">
      <c r="A5"/>
      <c r="B5" s="5"/>
      <c r="E5"/>
      <c r="F5" s="81" t="s">
        <v>866</v>
      </c>
      <c r="G5" s="81"/>
      <c r="H5" s="81"/>
      <c r="K5" s="48"/>
      <c r="AW5" t="s">
        <v>1784</v>
      </c>
      <c r="AX5" s="5"/>
      <c r="AY5" s="10" t="s">
        <v>926</v>
      </c>
      <c r="AZ5" s="44"/>
      <c r="BA5" s="21" t="s">
        <v>929</v>
      </c>
      <c r="BB5">
        <v>1</v>
      </c>
      <c r="BC5">
        <v>1</v>
      </c>
      <c r="BD5" t="s">
        <v>930</v>
      </c>
      <c r="BI5" s="44"/>
    </row>
    <row r="6" spans="1:61" x14ac:dyDescent="0.25">
      <c r="A6"/>
      <c r="B6" s="5"/>
      <c r="E6"/>
      <c r="F6"/>
      <c r="G6" s="7"/>
      <c r="K6" s="48"/>
      <c r="AW6" s="10" t="s">
        <v>1785</v>
      </c>
      <c r="AX6" s="5"/>
      <c r="AY6" s="10" t="s">
        <v>931</v>
      </c>
      <c r="AZ6" s="18"/>
      <c r="BA6" s="45" t="s">
        <v>932</v>
      </c>
      <c r="BB6">
        <v>2</v>
      </c>
      <c r="BC6">
        <v>2</v>
      </c>
      <c r="BD6" s="10" t="s">
        <v>933</v>
      </c>
      <c r="BE6" s="10"/>
      <c r="BI6" s="18"/>
    </row>
    <row r="7" spans="1:61" x14ac:dyDescent="0.25">
      <c r="A7"/>
      <c r="B7" s="5"/>
      <c r="E7"/>
      <c r="F7" s="22" t="s">
        <v>37</v>
      </c>
      <c r="G7" s="23" t="s">
        <v>60</v>
      </c>
      <c r="H7" s="22" t="s">
        <v>20</v>
      </c>
      <c r="K7" s="48"/>
      <c r="AW7" t="s">
        <v>1786</v>
      </c>
      <c r="AX7" s="5"/>
      <c r="AY7" s="10" t="s">
        <v>934</v>
      </c>
      <c r="AZ7" s="42"/>
      <c r="BA7" s="45" t="s">
        <v>935</v>
      </c>
      <c r="BB7">
        <v>3</v>
      </c>
      <c r="BC7">
        <v>2</v>
      </c>
      <c r="BD7" t="s">
        <v>936</v>
      </c>
      <c r="BI7" s="42"/>
    </row>
    <row r="8" spans="1:61" x14ac:dyDescent="0.25">
      <c r="A8"/>
      <c r="B8" s="5"/>
      <c r="E8"/>
      <c r="F8" s="22" t="s">
        <v>74</v>
      </c>
      <c r="G8" s="23" t="s">
        <v>57</v>
      </c>
      <c r="H8" s="22" t="s">
        <v>152</v>
      </c>
      <c r="K8" s="48"/>
      <c r="AW8" t="s">
        <v>1787</v>
      </c>
      <c r="AX8" s="5"/>
      <c r="AY8" s="10" t="s">
        <v>937</v>
      </c>
      <c r="AZ8" s="26"/>
      <c r="BA8" s="45" t="s">
        <v>938</v>
      </c>
      <c r="BB8">
        <v>4</v>
      </c>
      <c r="BC8">
        <v>2</v>
      </c>
      <c r="BD8">
        <v>42</v>
      </c>
      <c r="BI8" s="26"/>
    </row>
    <row r="9" spans="1:61" x14ac:dyDescent="0.25">
      <c r="A9"/>
      <c r="B9" s="5"/>
      <c r="E9"/>
      <c r="F9" s="22" t="s">
        <v>262</v>
      </c>
      <c r="G9" s="23" t="s">
        <v>6</v>
      </c>
      <c r="H9" s="22" t="s">
        <v>103</v>
      </c>
    </row>
    <row r="10" spans="1:61" x14ac:dyDescent="0.25">
      <c r="A10"/>
      <c r="B10" s="5"/>
      <c r="E10"/>
      <c r="F10" s="22" t="s">
        <v>63</v>
      </c>
      <c r="G10" s="23" t="s">
        <v>142</v>
      </c>
      <c r="H10" s="22" t="s">
        <v>250</v>
      </c>
    </row>
    <row r="11" spans="1:61" x14ac:dyDescent="0.25">
      <c r="A11"/>
      <c r="B11" s="5"/>
      <c r="E11"/>
      <c r="F11" s="36" t="s">
        <v>70</v>
      </c>
      <c r="G11" s="23" t="s">
        <v>149</v>
      </c>
      <c r="H11" s="22" t="s">
        <v>113</v>
      </c>
    </row>
    <row r="12" spans="1:61" x14ac:dyDescent="0.25">
      <c r="A12"/>
      <c r="B12" s="5"/>
      <c r="E12"/>
      <c r="F12" s="22" t="s">
        <v>93</v>
      </c>
      <c r="G12" s="23" t="s">
        <v>282</v>
      </c>
      <c r="H12" s="22" t="s">
        <v>278</v>
      </c>
    </row>
    <row r="13" spans="1:61" x14ac:dyDescent="0.25">
      <c r="A13"/>
      <c r="B13" s="5"/>
      <c r="E13"/>
      <c r="F13" s="22" t="s">
        <v>199</v>
      </c>
      <c r="G13" s="23" t="s">
        <v>40</v>
      </c>
      <c r="H13" s="22" t="s">
        <v>50</v>
      </c>
    </row>
    <row r="14" spans="1:61" x14ac:dyDescent="0.25">
      <c r="A14"/>
      <c r="B14" s="5"/>
      <c r="E14"/>
      <c r="F14" s="22" t="s">
        <v>174</v>
      </c>
      <c r="G14" s="23" t="s">
        <v>240</v>
      </c>
      <c r="H14" s="22" t="s">
        <v>14</v>
      </c>
    </row>
    <row r="15" spans="1:61" x14ac:dyDescent="0.25">
      <c r="A15"/>
      <c r="B15" s="5"/>
      <c r="E15"/>
      <c r="F15" s="22" t="s">
        <v>87</v>
      </c>
      <c r="G15" s="23" t="s">
        <v>328</v>
      </c>
      <c r="H15" s="22" t="s">
        <v>307</v>
      </c>
    </row>
    <row r="16" spans="1:61" x14ac:dyDescent="0.25">
      <c r="A16"/>
      <c r="B16" s="5"/>
      <c r="E16"/>
      <c r="F16" s="22" t="s">
        <v>53</v>
      </c>
      <c r="G16" s="22" t="s">
        <v>116</v>
      </c>
      <c r="H16" s="22" t="s">
        <v>96</v>
      </c>
    </row>
    <row r="17" spans="1:61" x14ac:dyDescent="0.25">
      <c r="A17"/>
      <c r="B17" s="5"/>
      <c r="E17"/>
      <c r="F17" s="22" t="s">
        <v>253</v>
      </c>
      <c r="G17" s="22" t="s">
        <v>107</v>
      </c>
      <c r="H17" s="22" t="s">
        <v>11</v>
      </c>
    </row>
    <row r="18" spans="1:61" x14ac:dyDescent="0.25">
      <c r="A18"/>
      <c r="B18" s="5"/>
      <c r="E18"/>
      <c r="F18" s="22" t="s">
        <v>17</v>
      </c>
      <c r="G18" s="22" t="s">
        <v>231</v>
      </c>
      <c r="H18" s="22" t="s">
        <v>128</v>
      </c>
    </row>
    <row r="19" spans="1:61" x14ac:dyDescent="0.25">
      <c r="A19"/>
      <c r="B19" s="5"/>
      <c r="E19"/>
      <c r="F19" s="22" t="s">
        <v>67</v>
      </c>
      <c r="G19" s="22" t="s">
        <v>293</v>
      </c>
      <c r="H19" s="22" t="s">
        <v>244</v>
      </c>
    </row>
    <row r="20" spans="1:61" x14ac:dyDescent="0.25">
      <c r="A20"/>
      <c r="B20" s="5"/>
      <c r="E20"/>
      <c r="F20" s="22" t="s">
        <v>43</v>
      </c>
      <c r="G20" s="22" t="s">
        <v>703</v>
      </c>
      <c r="H20" s="22" t="s">
        <v>180</v>
      </c>
    </row>
    <row r="21" spans="1:61" x14ac:dyDescent="0.25">
      <c r="A21"/>
      <c r="B21" s="20"/>
      <c r="F21" s="22" t="s">
        <v>234</v>
      </c>
      <c r="G21" s="22" t="s">
        <v>137</v>
      </c>
      <c r="H21" s="22" t="s">
        <v>23</v>
      </c>
    </row>
    <row r="22" spans="1:61" x14ac:dyDescent="0.25">
      <c r="A22"/>
      <c r="B22" s="5"/>
      <c r="E22"/>
      <c r="F22" s="22" t="s">
        <v>247</v>
      </c>
      <c r="G22" s="22" t="s">
        <v>84</v>
      </c>
      <c r="H22" s="21"/>
    </row>
    <row r="23" spans="1:61" x14ac:dyDescent="0.25">
      <c r="A23"/>
      <c r="B23" s="87"/>
      <c r="C23" s="87"/>
      <c r="D23" s="87"/>
      <c r="E23" s="87"/>
      <c r="F23" s="22" t="s">
        <v>373</v>
      </c>
      <c r="G23" s="22" t="s">
        <v>157</v>
      </c>
      <c r="H23" s="22" t="s">
        <v>26</v>
      </c>
      <c r="BD23" s="10"/>
      <c r="BE23" s="10"/>
    </row>
    <row r="24" spans="1:61" x14ac:dyDescent="0.25">
      <c r="A24"/>
      <c r="B24" s="87"/>
      <c r="C24" s="87"/>
      <c r="D24" s="87"/>
      <c r="E24" s="87"/>
      <c r="F24" s="22" t="s">
        <v>80</v>
      </c>
      <c r="G24" s="22" t="s">
        <v>186</v>
      </c>
      <c r="H24" s="22" t="s">
        <v>46</v>
      </c>
    </row>
    <row r="25" spans="1:61" x14ac:dyDescent="0.25">
      <c r="A25"/>
      <c r="B25" s="87"/>
      <c r="C25" s="87"/>
      <c r="D25" s="87"/>
      <c r="E25" s="87"/>
      <c r="F25" s="40"/>
    </row>
    <row r="26" spans="1:61" x14ac:dyDescent="0.25">
      <c r="A26"/>
      <c r="B26" s="87"/>
      <c r="C26" s="87"/>
      <c r="D26" s="87"/>
      <c r="E26" s="87"/>
      <c r="F26" s="38"/>
    </row>
    <row r="27" spans="1:61" s="2" customFormat="1" x14ac:dyDescent="0.25">
      <c r="A27" s="5"/>
      <c r="B27" s="83"/>
      <c r="C27" s="84"/>
      <c r="D27" s="84"/>
      <c r="E27" s="84"/>
      <c r="F27" s="39"/>
      <c r="G27" s="7"/>
      <c r="H27"/>
      <c r="I27"/>
      <c r="J27"/>
      <c r="K27" s="3"/>
      <c r="L27" s="48"/>
      <c r="M27" s="48"/>
      <c r="N27"/>
      <c r="BF27" s="56"/>
      <c r="BG27" s="56"/>
    </row>
    <row r="28" spans="1:61" s="2" customFormat="1" x14ac:dyDescent="0.25">
      <c r="A28" s="5"/>
      <c r="B28" s="85"/>
      <c r="C28" s="85"/>
      <c r="D28" s="85"/>
      <c r="E28" s="85"/>
      <c r="F28" s="46"/>
      <c r="G28"/>
      <c r="H28"/>
      <c r="I28"/>
      <c r="J28"/>
      <c r="K28" s="3"/>
      <c r="L28" s="48"/>
      <c r="M28" s="48"/>
      <c r="N28"/>
      <c r="BF28" s="56"/>
      <c r="BG28" s="56"/>
    </row>
    <row r="29" spans="1:61" s="2" customFormat="1" x14ac:dyDescent="0.25">
      <c r="A29" s="5"/>
      <c r="B29" s="86"/>
      <c r="C29" s="86"/>
      <c r="D29" s="86"/>
      <c r="E29" s="86"/>
      <c r="F29" s="7"/>
      <c r="G29"/>
      <c r="H29"/>
      <c r="I29"/>
      <c r="J29"/>
      <c r="K29" s="3"/>
      <c r="L29" s="48"/>
      <c r="M29" s="48"/>
      <c r="N29"/>
      <c r="BF29" s="56"/>
      <c r="BG29" s="56"/>
    </row>
    <row r="30" spans="1:61" s="2" customFormat="1" ht="15.75" thickBot="1" x14ac:dyDescent="0.3">
      <c r="A30" s="5"/>
      <c r="B30" s="20"/>
      <c r="C30"/>
      <c r="D30"/>
      <c r="E30" s="7"/>
      <c r="F30" s="7"/>
      <c r="G30"/>
      <c r="H30"/>
      <c r="I30"/>
      <c r="J30"/>
      <c r="K30" s="3"/>
      <c r="L30" s="48"/>
      <c r="M30" s="48"/>
      <c r="N30"/>
      <c r="BF30" s="56"/>
      <c r="BG30" s="56"/>
    </row>
    <row r="31" spans="1:61" s="2" customFormat="1" ht="61.5" thickTop="1" thickBot="1" x14ac:dyDescent="0.3">
      <c r="A31" s="17" t="s">
        <v>74</v>
      </c>
      <c r="E31" s="8"/>
      <c r="F31" s="16" t="str">
        <f>Master!A$746</f>
        <v>Forecast Overall Zika Risk Code - "1" (Blue) = low risk, "4" (Red) = high risk</v>
      </c>
      <c r="G31" s="16" t="str">
        <f>Master!B$745</f>
        <v>Was temp. suitable during period for Aedes aegypti/albopictus? (Red Yes, Green No)</v>
      </c>
      <c r="H31" s="16" t="str">
        <f>Master!C$745</f>
        <v>If suitable temp.  what is annual % suitability for Aedes aegypti or albopictus? (More red more suitable)</v>
      </c>
      <c r="I31" s="16" t="str">
        <f>Master!B$744</f>
        <v>Was temp. suitable during period for Zika replication in mosquito? (Red Yes, Green No)</v>
      </c>
      <c r="J31" s="16" t="str">
        <f>Master!C$744</f>
        <v>If suitable temp. what is annual % suitability for Zika? (More red more suitable)</v>
      </c>
      <c r="K31" s="47" t="str">
        <f>Master!A$749</f>
        <v># people within 5km with Code 4 Zika level</v>
      </c>
      <c r="L31" s="47" t="str">
        <f>Master!A$748</f>
        <v>Description of conditions</v>
      </c>
      <c r="M31" s="47" t="str">
        <f>Master!B$748</f>
        <v>What it means for transmission</v>
      </c>
      <c r="N31" s="47" t="str">
        <f>Master!C$748</f>
        <v>What it means for entomologists</v>
      </c>
      <c r="AW31" s="2" t="s">
        <v>922</v>
      </c>
      <c r="AX31" s="41" t="s">
        <v>923</v>
      </c>
      <c r="AY31" s="42" t="s">
        <v>924</v>
      </c>
      <c r="AZ31" s="2" t="s">
        <v>925</v>
      </c>
      <c r="BA31" s="21"/>
      <c r="BB31" s="10" t="s">
        <v>939</v>
      </c>
      <c r="BC31"/>
      <c r="BF31" s="47" t="s">
        <v>949</v>
      </c>
      <c r="BG31" s="47" t="s">
        <v>949</v>
      </c>
      <c r="BH31" s="57" t="s">
        <v>950</v>
      </c>
      <c r="BI31" s="57" t="s">
        <v>951</v>
      </c>
    </row>
    <row r="32" spans="1:61" s="2" customFormat="1" ht="16.5" thickTop="1" thickBot="1" x14ac:dyDescent="0.3">
      <c r="A32" s="6"/>
      <c r="E32" s="8" t="s">
        <v>73</v>
      </c>
      <c r="F32" s="3">
        <f t="shared" ref="F32:F51" si="0">BA32</f>
        <v>1</v>
      </c>
      <c r="G32" s="3">
        <f>IF((Master!CL2&gt;=13)-(Master!CL2&gt;38),1,0)</f>
        <v>0</v>
      </c>
      <c r="H32" s="11">
        <f>IF($G32=1,ROUND(Master!AL2,2),0)</f>
        <v>0</v>
      </c>
      <c r="I32" s="3">
        <f>IF((Master!CL2&gt;=18)-(Master!CL2&gt;42),1,0)</f>
        <v>0</v>
      </c>
      <c r="J32" s="11">
        <f>IF($I32=1,ROUND(Master!DF2,2),0)</f>
        <v>0</v>
      </c>
      <c r="K32" s="3">
        <f t="shared" ref="K32:K51" si="1">BF32*BH32</f>
        <v>0</v>
      </c>
      <c r="L32" s="49" t="str">
        <f t="shared" ref="L32:L51" si="2">BB32</f>
        <v xml:space="preserve">Temp. not suitable for Pathogen and Vector. </v>
      </c>
      <c r="M32" s="49" t="str">
        <f t="shared" ref="M32:M51" si="3">BC32</f>
        <v>Preconditions do not exist for Transmission</v>
      </c>
      <c r="N32" s="6" t="str">
        <f>Master!DM2</f>
        <v>Too cold or becomes too hot for vectors - surveillance may not be necessary. When temp. suitable, model suggests vectors unlikely or low numbers.</v>
      </c>
      <c r="AW32" s="2">
        <f t="shared" ref="AW32:AW51" si="4">SUM(G32,I32)</f>
        <v>0</v>
      </c>
      <c r="AX32" s="43">
        <f t="shared" ref="AX32:AX51" si="5">IF(H32&lt;0.5,2,IF(H32&gt;=0.5,3))</f>
        <v>2</v>
      </c>
      <c r="AY32" s="21">
        <f t="shared" ref="AY32:AY51" si="6">IF(J32&lt;0.5,5,IF(J32&gt;=0.5,7))</f>
        <v>5</v>
      </c>
      <c r="AZ32" s="2">
        <f>AW32*AX32*AY32</f>
        <v>0</v>
      </c>
      <c r="BA32" s="5">
        <f t="shared" ref="BA32:BA51" si="7">IF(AZ32=0,BB$3,IF(AZ32=10,BB$4,IF(AZ32=14,BB$4,IF(AZ32=15,BB$5,IF(AZ32=20,BB$6,IF(AZ32=21,BB$5,IF(AZ32=28,BB$7,IF(AZ32=30,BB$7,IF(AZ32=42,BB$8,"")))))))))</f>
        <v>1</v>
      </c>
      <c r="BB32" s="5" t="str">
        <f t="shared" ref="BB32:BB51" si="8">IF(AZ32=0,AW$3,IF(AZ32=10,AW$4,IF(AZ32=14,AW$4,IF(AZ32=15,AW$5,IF(AZ32=20,AW$6,IF(AZ32=21,AW$5,IF(AZ32=28,AW$7,IF(AZ32=30,AW$7,IF(AZ32=42,AW$8,"")))))))))</f>
        <v xml:space="preserve">Temp. not suitable for Pathogen and Vector. </v>
      </c>
      <c r="BC32" s="5" t="str">
        <f t="shared" ref="BC32:BC51" si="9">IF(AZ32=0,AY$3,IF(AZ32=10,AY$4,IF(AZ32=14,AY$4,IF(AZ32=15,AY$5,IF(AZ32=20,AY$6,IF(AZ32=21,AY$5,IF(AZ32=28,AY$7,IF(AZ32=30,AY$7,IF(AZ32=42,AY$8,"")))))))))</f>
        <v>Preconditions do not exist for Transmission</v>
      </c>
      <c r="BF32" s="56">
        <f>Master!EN2</f>
        <v>7</v>
      </c>
      <c r="BG32" s="56" t="s">
        <v>952</v>
      </c>
      <c r="BH32" s="2">
        <f>IF(BA32=4,1,0)</f>
        <v>0</v>
      </c>
      <c r="BI32" s="2">
        <f>BF32*BH32</f>
        <v>0</v>
      </c>
    </row>
    <row r="33" spans="1:61" s="2" customFormat="1" ht="16.5" thickTop="1" thickBot="1" x14ac:dyDescent="0.3">
      <c r="A33" s="6"/>
      <c r="E33" s="8" t="s">
        <v>77</v>
      </c>
      <c r="F33" s="3">
        <f t="shared" si="0"/>
        <v>1</v>
      </c>
      <c r="G33" s="3">
        <f>IF((Master!CL3&gt;=13)-(Master!CL3&gt;38),1,0)</f>
        <v>0</v>
      </c>
      <c r="H33" s="11">
        <f>IF($G33=1,ROUND(Master!AL3,2),0)</f>
        <v>0</v>
      </c>
      <c r="I33" s="3">
        <f>IF((Master!CL3&gt;=18)-(Master!CL3&gt;42),1,0)</f>
        <v>0</v>
      </c>
      <c r="J33" s="11">
        <f>IF($I33=1,ROUND(Master!DF3,2),0)</f>
        <v>0</v>
      </c>
      <c r="K33" s="3">
        <f t="shared" si="1"/>
        <v>0</v>
      </c>
      <c r="L33" s="49" t="str">
        <f t="shared" si="2"/>
        <v xml:space="preserve">Temp. not suitable for Pathogen and Vector. </v>
      </c>
      <c r="M33" s="49" t="str">
        <f t="shared" si="3"/>
        <v>Preconditions do not exist for Transmission</v>
      </c>
      <c r="N33" s="6" t="str">
        <f>Master!DM3</f>
        <v>Too cold or becomes too hot for vectors - surveillance may not be necessary. When temp. suitable, model suggests vectors unlikely or low numbers.</v>
      </c>
      <c r="AW33" s="2">
        <f t="shared" si="4"/>
        <v>0</v>
      </c>
      <c r="AX33" s="2">
        <f t="shared" si="5"/>
        <v>2</v>
      </c>
      <c r="AY33" s="21">
        <f t="shared" si="6"/>
        <v>5</v>
      </c>
      <c r="AZ33" s="2">
        <f t="shared" ref="AZ33:AZ90" si="10">AW33*AX33*AY33</f>
        <v>0</v>
      </c>
      <c r="BA33" s="2">
        <f t="shared" si="7"/>
        <v>1</v>
      </c>
      <c r="BB33" s="2" t="str">
        <f t="shared" si="8"/>
        <v xml:space="preserve">Temp. not suitable for Pathogen and Vector. </v>
      </c>
      <c r="BC33" s="2" t="str">
        <f t="shared" si="9"/>
        <v>Preconditions do not exist for Transmission</v>
      </c>
      <c r="BF33" s="56">
        <f>Master!EN3</f>
        <v>0</v>
      </c>
      <c r="BG33" s="56" t="s">
        <v>953</v>
      </c>
      <c r="BH33" s="2">
        <f t="shared" ref="BH33:BH96" si="11">IF(BA33=4,1,0)</f>
        <v>0</v>
      </c>
      <c r="BI33" s="2">
        <f t="shared" ref="BI33:BI96" si="12">BF33*BH33</f>
        <v>0</v>
      </c>
    </row>
    <row r="34" spans="1:61" s="2" customFormat="1" ht="16.5" thickTop="1" thickBot="1" x14ac:dyDescent="0.3">
      <c r="A34" s="6"/>
      <c r="E34" s="8" t="s">
        <v>100</v>
      </c>
      <c r="F34" s="3">
        <f t="shared" si="0"/>
        <v>1</v>
      </c>
      <c r="G34" s="3">
        <f>IF((Master!CL4&gt;=13)-(Master!CL4&gt;38),1,0)</f>
        <v>0</v>
      </c>
      <c r="H34" s="11">
        <f>IF($G34=1,ROUND(Master!AL4,2),0)</f>
        <v>0</v>
      </c>
      <c r="I34" s="3">
        <f>IF((Master!CL4&gt;=18)-(Master!CL4&gt;42),1,0)</f>
        <v>0</v>
      </c>
      <c r="J34" s="11">
        <f>IF($I34=1,ROUND(Master!DF4,2),0)</f>
        <v>0</v>
      </c>
      <c r="K34" s="3">
        <f t="shared" si="1"/>
        <v>0</v>
      </c>
      <c r="L34" s="49" t="str">
        <f t="shared" si="2"/>
        <v xml:space="preserve">Temp. not suitable for Pathogen and Vector. </v>
      </c>
      <c r="M34" s="49" t="str">
        <f t="shared" si="3"/>
        <v>Preconditions do not exist for Transmission</v>
      </c>
      <c r="N34" s="6" t="str">
        <f>Master!DM4</f>
        <v>Too cold or becomes too hot for vectors - surveillance may not be necessary. When temp. suitable, model suggests vectors unlikely or low numbers.</v>
      </c>
      <c r="AW34" s="2">
        <f t="shared" si="4"/>
        <v>0</v>
      </c>
      <c r="AX34" s="2">
        <f t="shared" si="5"/>
        <v>2</v>
      </c>
      <c r="AY34" s="21">
        <f t="shared" si="6"/>
        <v>5</v>
      </c>
      <c r="AZ34" s="2">
        <f t="shared" si="10"/>
        <v>0</v>
      </c>
      <c r="BA34" s="2">
        <f t="shared" si="7"/>
        <v>1</v>
      </c>
      <c r="BB34" s="2" t="str">
        <f t="shared" si="8"/>
        <v xml:space="preserve">Temp. not suitable for Pathogen and Vector. </v>
      </c>
      <c r="BC34" s="2" t="str">
        <f t="shared" si="9"/>
        <v>Preconditions do not exist for Transmission</v>
      </c>
      <c r="BF34" s="56">
        <f>Master!EN4</f>
        <v>1</v>
      </c>
      <c r="BG34" s="56" t="s">
        <v>954</v>
      </c>
      <c r="BH34" s="2">
        <f t="shared" si="11"/>
        <v>0</v>
      </c>
      <c r="BI34" s="2">
        <f t="shared" si="12"/>
        <v>0</v>
      </c>
    </row>
    <row r="35" spans="1:61" s="2" customFormat="1" ht="16.5" thickTop="1" thickBot="1" x14ac:dyDescent="0.3">
      <c r="A35" s="6"/>
      <c r="E35" s="8" t="s">
        <v>101</v>
      </c>
      <c r="F35" s="3">
        <f t="shared" si="0"/>
        <v>1</v>
      </c>
      <c r="G35" s="3">
        <f>IF((Master!CL5&gt;=13)-(Master!CL5&gt;38),1,0)</f>
        <v>0</v>
      </c>
      <c r="H35" s="11">
        <f>IF($G35=1,ROUND(Master!AL5,2),0)</f>
        <v>0</v>
      </c>
      <c r="I35" s="3">
        <f>IF((Master!CL5&gt;=18)-(Master!CL5&gt;42),1,0)</f>
        <v>0</v>
      </c>
      <c r="J35" s="11">
        <f>IF($I35=1,ROUND(Master!DF5,2),0)</f>
        <v>0</v>
      </c>
      <c r="K35" s="3">
        <f t="shared" si="1"/>
        <v>0</v>
      </c>
      <c r="L35" s="49" t="str">
        <f t="shared" si="2"/>
        <v xml:space="preserve">Temp. not suitable for Pathogen and Vector. </v>
      </c>
      <c r="M35" s="49" t="str">
        <f t="shared" si="3"/>
        <v>Preconditions do not exist for Transmission</v>
      </c>
      <c r="N35" s="6" t="str">
        <f>Master!DM5</f>
        <v>Too cold or becomes too hot for vectors - surveillance may not be necessary. When temp. suitable, model suggests vectors unlikely or low numbers.</v>
      </c>
      <c r="AW35" s="2">
        <f t="shared" si="4"/>
        <v>0</v>
      </c>
      <c r="AX35" s="2">
        <f t="shared" si="5"/>
        <v>2</v>
      </c>
      <c r="AY35" s="21">
        <f t="shared" si="6"/>
        <v>5</v>
      </c>
      <c r="AZ35" s="2">
        <f t="shared" si="10"/>
        <v>0</v>
      </c>
      <c r="BA35" s="2">
        <f t="shared" si="7"/>
        <v>1</v>
      </c>
      <c r="BB35" s="2" t="str">
        <f t="shared" si="8"/>
        <v xml:space="preserve">Temp. not suitable for Pathogen and Vector. </v>
      </c>
      <c r="BC35" s="2" t="str">
        <f t="shared" si="9"/>
        <v>Preconditions do not exist for Transmission</v>
      </c>
      <c r="BF35" s="56">
        <f>Master!EN5</f>
        <v>2</v>
      </c>
      <c r="BG35" s="56" t="s">
        <v>955</v>
      </c>
      <c r="BH35" s="2">
        <f t="shared" si="11"/>
        <v>0</v>
      </c>
      <c r="BI35" s="2">
        <f t="shared" si="12"/>
        <v>0</v>
      </c>
    </row>
    <row r="36" spans="1:61" s="2" customFormat="1" ht="16.5" thickTop="1" thickBot="1" x14ac:dyDescent="0.3">
      <c r="A36" s="6"/>
      <c r="E36" s="8" t="s">
        <v>122</v>
      </c>
      <c r="F36" s="3">
        <f t="shared" si="0"/>
        <v>1</v>
      </c>
      <c r="G36" s="3">
        <f>IF((Master!CL6&gt;=13)-(Master!CL6&gt;38),1,0)</f>
        <v>0</v>
      </c>
      <c r="H36" s="11">
        <f>IF($G36=1,ROUND(Master!AL6,2),0)</f>
        <v>0</v>
      </c>
      <c r="I36" s="3">
        <f>IF((Master!CL6&gt;=18)-(Master!CL6&gt;42),1,0)</f>
        <v>0</v>
      </c>
      <c r="J36" s="11">
        <f>IF($I36=1,ROUND(Master!DF6,2),0)</f>
        <v>0</v>
      </c>
      <c r="K36" s="3">
        <f t="shared" si="1"/>
        <v>0</v>
      </c>
      <c r="L36" s="49" t="str">
        <f t="shared" si="2"/>
        <v xml:space="preserve">Temp. not suitable for Pathogen and Vector. </v>
      </c>
      <c r="M36" s="49" t="str">
        <f t="shared" si="3"/>
        <v>Preconditions do not exist for Transmission</v>
      </c>
      <c r="N36" s="6" t="str">
        <f>Master!DM6</f>
        <v>Too cold or becomes too hot for vectors - surveillance may not be necessary. When temp. suitable, model suggests vectors unlikely or low numbers.</v>
      </c>
      <c r="AW36" s="2">
        <f t="shared" si="4"/>
        <v>0</v>
      </c>
      <c r="AX36" s="2">
        <f t="shared" si="5"/>
        <v>2</v>
      </c>
      <c r="AY36" s="21">
        <f t="shared" si="6"/>
        <v>5</v>
      </c>
      <c r="AZ36" s="2">
        <f t="shared" si="10"/>
        <v>0</v>
      </c>
      <c r="BA36" s="2">
        <f t="shared" si="7"/>
        <v>1</v>
      </c>
      <c r="BB36" s="2" t="str">
        <f t="shared" si="8"/>
        <v xml:space="preserve">Temp. not suitable for Pathogen and Vector. </v>
      </c>
      <c r="BC36" s="2" t="str">
        <f t="shared" si="9"/>
        <v>Preconditions do not exist for Transmission</v>
      </c>
      <c r="BF36" s="56">
        <f>Master!EN6</f>
        <v>122</v>
      </c>
      <c r="BG36" s="56" t="s">
        <v>956</v>
      </c>
      <c r="BH36" s="2">
        <f t="shared" si="11"/>
        <v>0</v>
      </c>
      <c r="BI36" s="2">
        <f t="shared" si="12"/>
        <v>0</v>
      </c>
    </row>
    <row r="37" spans="1:61" s="2" customFormat="1" ht="16.5" thickTop="1" thickBot="1" x14ac:dyDescent="0.3">
      <c r="A37" s="6"/>
      <c r="E37" s="8" t="s">
        <v>130</v>
      </c>
      <c r="F37" s="3">
        <f t="shared" si="0"/>
        <v>1</v>
      </c>
      <c r="G37" s="3">
        <f>IF((Master!CL7&gt;=13)-(Master!CL7&gt;38),1,0)</f>
        <v>1</v>
      </c>
      <c r="H37" s="11">
        <f>IF($G37=1,ROUND(Master!AL7,2),0)</f>
        <v>0</v>
      </c>
      <c r="I37" s="3">
        <f>IF((Master!CL7&gt;=18)-(Master!CL7&gt;42),1,0)</f>
        <v>0</v>
      </c>
      <c r="J37" s="11">
        <f>IF($I37=1,ROUND(Master!DF7,2),0)</f>
        <v>0</v>
      </c>
      <c r="K37" s="3">
        <f t="shared" si="1"/>
        <v>0</v>
      </c>
      <c r="L37" s="49" t="str">
        <f t="shared" si="2"/>
        <v>Temp. suitable for Vector but not Pathogen. Model says not very suitable for Vector.</v>
      </c>
      <c r="M37" s="49" t="str">
        <f t="shared" si="3"/>
        <v>Preconditions do not exist for Transmission</v>
      </c>
      <c r="N37" s="6" t="str">
        <f>Master!DM7</f>
        <v>Temp. suitable for vectors - surveillance may be needed. When temp. suitable, model suggests vectors unlikely or low numbers.</v>
      </c>
      <c r="AW37" s="2">
        <f t="shared" si="4"/>
        <v>1</v>
      </c>
      <c r="AX37" s="2">
        <f t="shared" si="5"/>
        <v>2</v>
      </c>
      <c r="AY37" s="21">
        <f t="shared" si="6"/>
        <v>5</v>
      </c>
      <c r="AZ37" s="2">
        <f t="shared" si="10"/>
        <v>10</v>
      </c>
      <c r="BA37" s="2">
        <f t="shared" si="7"/>
        <v>1</v>
      </c>
      <c r="BB37" s="2" t="str">
        <f t="shared" si="8"/>
        <v>Temp. suitable for Vector but not Pathogen. Model says not very suitable for Vector.</v>
      </c>
      <c r="BC37" s="2" t="str">
        <f t="shared" si="9"/>
        <v>Preconditions do not exist for Transmission</v>
      </c>
      <c r="BF37" s="56">
        <f>Master!EN7</f>
        <v>8239</v>
      </c>
      <c r="BG37" s="56" t="s">
        <v>957</v>
      </c>
      <c r="BH37" s="2">
        <f t="shared" si="11"/>
        <v>0</v>
      </c>
      <c r="BI37" s="2">
        <f t="shared" si="12"/>
        <v>0</v>
      </c>
    </row>
    <row r="38" spans="1:61" s="2" customFormat="1" ht="16.5" thickTop="1" thickBot="1" x14ac:dyDescent="0.3">
      <c r="A38" s="6"/>
      <c r="E38" s="8" t="s">
        <v>182</v>
      </c>
      <c r="F38" s="3">
        <f t="shared" si="0"/>
        <v>1</v>
      </c>
      <c r="G38" s="3">
        <f>IF((Master!CL8&gt;=13)-(Master!CL8&gt;38),1,0)</f>
        <v>1</v>
      </c>
      <c r="H38" s="11">
        <f>IF($G38=1,ROUND(Master!AL8,2),0)</f>
        <v>0.03</v>
      </c>
      <c r="I38" s="3">
        <f>IF((Master!CL8&gt;=18)-(Master!CL8&gt;42),1,0)</f>
        <v>0</v>
      </c>
      <c r="J38" s="11">
        <f>IF($I38=1,ROUND(Master!DF8,2),0)</f>
        <v>0</v>
      </c>
      <c r="K38" s="3">
        <f t="shared" si="1"/>
        <v>0</v>
      </c>
      <c r="L38" s="49" t="str">
        <f t="shared" si="2"/>
        <v>Temp. suitable for Vector but not Pathogen. Model says not very suitable for Vector.</v>
      </c>
      <c r="M38" s="49" t="str">
        <f t="shared" si="3"/>
        <v>Preconditions do not exist for Transmission</v>
      </c>
      <c r="N38" s="6" t="str">
        <f>Master!DM8</f>
        <v>Temp. suitable for vectors - surveillance may be needed. When temp. suitable, model suggests vectors unlikely or low numbers.</v>
      </c>
      <c r="AW38" s="2">
        <f t="shared" si="4"/>
        <v>1</v>
      </c>
      <c r="AX38" s="2">
        <f t="shared" si="5"/>
        <v>2</v>
      </c>
      <c r="AY38" s="21">
        <f t="shared" si="6"/>
        <v>5</v>
      </c>
      <c r="AZ38" s="2">
        <f t="shared" si="10"/>
        <v>10</v>
      </c>
      <c r="BA38" s="2">
        <f t="shared" si="7"/>
        <v>1</v>
      </c>
      <c r="BB38" s="2" t="str">
        <f t="shared" si="8"/>
        <v>Temp. suitable for Vector but not Pathogen. Model says not very suitable for Vector.</v>
      </c>
      <c r="BC38" s="2" t="str">
        <f t="shared" si="9"/>
        <v>Preconditions do not exist for Transmission</v>
      </c>
      <c r="BF38" s="56">
        <f>Master!EN8</f>
        <v>9014</v>
      </c>
      <c r="BG38" s="56" t="s">
        <v>958</v>
      </c>
      <c r="BH38" s="2">
        <f t="shared" si="11"/>
        <v>0</v>
      </c>
      <c r="BI38" s="2">
        <f t="shared" si="12"/>
        <v>0</v>
      </c>
    </row>
    <row r="39" spans="1:61" s="2" customFormat="1" ht="16.5" thickTop="1" thickBot="1" x14ac:dyDescent="0.3">
      <c r="A39" s="6"/>
      <c r="E39" s="8" t="s">
        <v>183</v>
      </c>
      <c r="F39" s="3">
        <f t="shared" si="0"/>
        <v>1</v>
      </c>
      <c r="G39" s="3">
        <f>IF((Master!CL9&gt;=13)-(Master!CL9&gt;38),1,0)</f>
        <v>0</v>
      </c>
      <c r="H39" s="11">
        <f>IF($G39=1,ROUND(Master!AL9,2),0)</f>
        <v>0</v>
      </c>
      <c r="I39" s="3">
        <f>IF((Master!CL9&gt;=18)-(Master!CL9&gt;42),1,0)</f>
        <v>0</v>
      </c>
      <c r="J39" s="11">
        <f>IF($I39=1,ROUND(Master!DF9,2),0)</f>
        <v>0</v>
      </c>
      <c r="K39" s="3">
        <f t="shared" si="1"/>
        <v>0</v>
      </c>
      <c r="L39" s="49" t="str">
        <f t="shared" si="2"/>
        <v xml:space="preserve">Temp. not suitable for Pathogen and Vector. </v>
      </c>
      <c r="M39" s="49" t="str">
        <f t="shared" si="3"/>
        <v>Preconditions do not exist for Transmission</v>
      </c>
      <c r="N39" s="6" t="str">
        <f>Master!DM9</f>
        <v>Too cold or becomes too hot for vectors - surveillance may not be necessary. When temp. suitable, model suggests vectors unlikely or low numbers.</v>
      </c>
      <c r="AW39" s="2">
        <f t="shared" si="4"/>
        <v>0</v>
      </c>
      <c r="AX39" s="2">
        <f t="shared" si="5"/>
        <v>2</v>
      </c>
      <c r="AY39" s="21">
        <f t="shared" si="6"/>
        <v>5</v>
      </c>
      <c r="AZ39" s="2">
        <f t="shared" si="10"/>
        <v>0</v>
      </c>
      <c r="BA39" s="2">
        <f t="shared" si="7"/>
        <v>1</v>
      </c>
      <c r="BB39" s="2" t="str">
        <f t="shared" si="8"/>
        <v xml:space="preserve">Temp. not suitable for Pathogen and Vector. </v>
      </c>
      <c r="BC39" s="2" t="str">
        <f t="shared" si="9"/>
        <v>Preconditions do not exist for Transmission</v>
      </c>
      <c r="BF39" s="56">
        <f>Master!EN9</f>
        <v>3696</v>
      </c>
      <c r="BG39" s="56" t="s">
        <v>959</v>
      </c>
      <c r="BH39" s="2">
        <f t="shared" si="11"/>
        <v>0</v>
      </c>
      <c r="BI39" s="2">
        <f t="shared" si="12"/>
        <v>0</v>
      </c>
    </row>
    <row r="40" spans="1:61" s="2" customFormat="1" ht="16.5" thickTop="1" thickBot="1" x14ac:dyDescent="0.3">
      <c r="A40" s="6"/>
      <c r="E40" s="8" t="s">
        <v>313</v>
      </c>
      <c r="F40" s="3">
        <f t="shared" si="0"/>
        <v>1</v>
      </c>
      <c r="G40" s="3">
        <f>IF((Master!CL10&gt;=13)-(Master!CL10&gt;38),1,0)</f>
        <v>0</v>
      </c>
      <c r="H40" s="11">
        <f>IF($G40=1,ROUND(Master!AL10,2),0)</f>
        <v>0</v>
      </c>
      <c r="I40" s="3">
        <f>IF((Master!CL10&gt;=18)-(Master!CL10&gt;42),1,0)</f>
        <v>0</v>
      </c>
      <c r="J40" s="11">
        <f>IF($I40=1,ROUND(Master!DF10,2),0)</f>
        <v>0</v>
      </c>
      <c r="K40" s="3">
        <f t="shared" si="1"/>
        <v>0</v>
      </c>
      <c r="L40" s="49" t="str">
        <f t="shared" si="2"/>
        <v xml:space="preserve">Temp. not suitable for Pathogen and Vector. </v>
      </c>
      <c r="M40" s="49" t="str">
        <f t="shared" si="3"/>
        <v>Preconditions do not exist for Transmission</v>
      </c>
      <c r="N40" s="6" t="str">
        <f>Master!DM10</f>
        <v>Too cold or becomes too hot for vectors - surveillance may not be necessary. When temp. suitable, model suggests vectors unlikely or low numbers.</v>
      </c>
      <c r="AW40" s="2">
        <f t="shared" si="4"/>
        <v>0</v>
      </c>
      <c r="AX40" s="2">
        <f t="shared" si="5"/>
        <v>2</v>
      </c>
      <c r="AY40" s="21">
        <f t="shared" si="6"/>
        <v>5</v>
      </c>
      <c r="AZ40" s="2">
        <f t="shared" si="10"/>
        <v>0</v>
      </c>
      <c r="BA40" s="2">
        <f t="shared" si="7"/>
        <v>1</v>
      </c>
      <c r="BB40" s="2" t="str">
        <f t="shared" si="8"/>
        <v xml:space="preserve">Temp. not suitable for Pathogen and Vector. </v>
      </c>
      <c r="BC40" s="2" t="str">
        <f t="shared" si="9"/>
        <v>Preconditions do not exist for Transmission</v>
      </c>
      <c r="BF40" s="56">
        <f>Master!EN10</f>
        <v>2023</v>
      </c>
      <c r="BG40" s="56" t="s">
        <v>960</v>
      </c>
      <c r="BH40" s="2">
        <f t="shared" si="11"/>
        <v>0</v>
      </c>
      <c r="BI40" s="2">
        <f t="shared" si="12"/>
        <v>0</v>
      </c>
    </row>
    <row r="41" spans="1:61" s="2" customFormat="1" ht="16.5" thickTop="1" thickBot="1" x14ac:dyDescent="0.3">
      <c r="A41" s="6"/>
      <c r="E41" s="8" t="s">
        <v>323</v>
      </c>
      <c r="F41" s="3">
        <f t="shared" si="0"/>
        <v>1</v>
      </c>
      <c r="G41" s="3">
        <f>IF((Master!CL11&gt;=13)-(Master!CL11&gt;38),1,0)</f>
        <v>0</v>
      </c>
      <c r="H41" s="11">
        <f>IF($G41=1,ROUND(Master!AL11,2),0)</f>
        <v>0</v>
      </c>
      <c r="I41" s="3">
        <f>IF((Master!CL11&gt;=18)-(Master!CL11&gt;42),1,0)</f>
        <v>0</v>
      </c>
      <c r="J41" s="11">
        <f>IF($I41=1,ROUND(Master!DF11,2),0)</f>
        <v>0</v>
      </c>
      <c r="K41" s="3">
        <f t="shared" si="1"/>
        <v>0</v>
      </c>
      <c r="L41" s="49" t="str">
        <f t="shared" si="2"/>
        <v xml:space="preserve">Temp. not suitable for Pathogen and Vector. </v>
      </c>
      <c r="M41" s="49" t="str">
        <f t="shared" si="3"/>
        <v>Preconditions do not exist for Transmission</v>
      </c>
      <c r="N41" s="6" t="str">
        <f>Master!DM11</f>
        <v>Too cold or becomes too hot for vectors - surveillance may not be necessary. When temp. suitable, model suggests vectors unlikely or low numbers.</v>
      </c>
      <c r="AW41" s="2">
        <f t="shared" si="4"/>
        <v>0</v>
      </c>
      <c r="AX41" s="2">
        <f t="shared" si="5"/>
        <v>2</v>
      </c>
      <c r="AY41" s="21">
        <f t="shared" si="6"/>
        <v>5</v>
      </c>
      <c r="AZ41" s="2">
        <f t="shared" si="10"/>
        <v>0</v>
      </c>
      <c r="BA41" s="2">
        <f t="shared" si="7"/>
        <v>1</v>
      </c>
      <c r="BB41" s="2" t="str">
        <f t="shared" si="8"/>
        <v xml:space="preserve">Temp. not suitable for Pathogen and Vector. </v>
      </c>
      <c r="BC41" s="2" t="str">
        <f t="shared" si="9"/>
        <v>Preconditions do not exist for Transmission</v>
      </c>
      <c r="BF41" s="56">
        <f>Master!EN11</f>
        <v>178</v>
      </c>
      <c r="BG41" s="56" t="s">
        <v>961</v>
      </c>
      <c r="BH41" s="2">
        <f t="shared" si="11"/>
        <v>0</v>
      </c>
      <c r="BI41" s="2">
        <f t="shared" si="12"/>
        <v>0</v>
      </c>
    </row>
    <row r="42" spans="1:61" s="2" customFormat="1" ht="16.5" thickTop="1" thickBot="1" x14ac:dyDescent="0.3">
      <c r="A42" s="6"/>
      <c r="E42" s="8" t="s">
        <v>326</v>
      </c>
      <c r="F42" s="3">
        <f t="shared" si="0"/>
        <v>1</v>
      </c>
      <c r="G42" s="3">
        <f>IF((Master!CL12&gt;=13)-(Master!CL12&gt;38),1,0)</f>
        <v>0</v>
      </c>
      <c r="H42" s="11">
        <f>IF($G42=1,ROUND(Master!AL12,2),0)</f>
        <v>0</v>
      </c>
      <c r="I42" s="3">
        <f>IF((Master!CL12&gt;=18)-(Master!CL12&gt;42),1,0)</f>
        <v>0</v>
      </c>
      <c r="J42" s="11">
        <f>IF($I42=1,ROUND(Master!DF12,2),0)</f>
        <v>0</v>
      </c>
      <c r="K42" s="3">
        <f t="shared" si="1"/>
        <v>0</v>
      </c>
      <c r="L42" s="49" t="str">
        <f t="shared" si="2"/>
        <v xml:space="preserve">Temp. not suitable for Pathogen and Vector. </v>
      </c>
      <c r="M42" s="49" t="str">
        <f t="shared" si="3"/>
        <v>Preconditions do not exist for Transmission</v>
      </c>
      <c r="N42" s="6" t="str">
        <f>Master!DM12</f>
        <v>Too cold or becomes too hot for vectors - surveillance may not be necessary. When temp. suitable, model suggests vectors unlikely or low numbers.</v>
      </c>
      <c r="AW42" s="2">
        <f t="shared" si="4"/>
        <v>0</v>
      </c>
      <c r="AX42" s="2">
        <f t="shared" si="5"/>
        <v>2</v>
      </c>
      <c r="AY42" s="21">
        <f t="shared" si="6"/>
        <v>5</v>
      </c>
      <c r="AZ42" s="2">
        <f t="shared" si="10"/>
        <v>0</v>
      </c>
      <c r="BA42" s="2">
        <f t="shared" si="7"/>
        <v>1</v>
      </c>
      <c r="BB42" s="2" t="str">
        <f t="shared" si="8"/>
        <v xml:space="preserve">Temp. not suitable for Pathogen and Vector. </v>
      </c>
      <c r="BC42" s="2" t="str">
        <f t="shared" si="9"/>
        <v>Preconditions do not exist for Transmission</v>
      </c>
      <c r="BF42" s="56">
        <f>Master!EN12</f>
        <v>3406</v>
      </c>
      <c r="BG42" s="56" t="s">
        <v>962</v>
      </c>
      <c r="BH42" s="2">
        <f t="shared" si="11"/>
        <v>0</v>
      </c>
      <c r="BI42" s="2">
        <f t="shared" si="12"/>
        <v>0</v>
      </c>
    </row>
    <row r="43" spans="1:61" s="2" customFormat="1" ht="16.5" thickTop="1" thickBot="1" x14ac:dyDescent="0.3">
      <c r="A43" s="6"/>
      <c r="E43" s="8" t="s">
        <v>335</v>
      </c>
      <c r="F43" s="3">
        <f t="shared" si="0"/>
        <v>1</v>
      </c>
      <c r="G43" s="3">
        <f>IF((Master!CL13&gt;=13)-(Master!CL13&gt;38),1,0)</f>
        <v>0</v>
      </c>
      <c r="H43" s="11">
        <f>IF($G43=1,ROUND(Master!AL13,2),0)</f>
        <v>0</v>
      </c>
      <c r="I43" s="3">
        <f>IF((Master!CL13&gt;=18)-(Master!CL13&gt;42),1,0)</f>
        <v>0</v>
      </c>
      <c r="J43" s="11">
        <f>IF($I43=1,ROUND(Master!DF13,2),0)</f>
        <v>0</v>
      </c>
      <c r="K43" s="3">
        <f t="shared" si="1"/>
        <v>0</v>
      </c>
      <c r="L43" s="49" t="str">
        <f t="shared" si="2"/>
        <v xml:space="preserve">Temp. not suitable for Pathogen and Vector. </v>
      </c>
      <c r="M43" s="49" t="str">
        <f t="shared" si="3"/>
        <v>Preconditions do not exist for Transmission</v>
      </c>
      <c r="N43" s="6" t="str">
        <f>Master!DM13</f>
        <v>Too cold or becomes too hot for vectors - surveillance may not be necessary. When temp. suitable, model suggests vectors unlikely or low numbers.</v>
      </c>
      <c r="AW43" s="2">
        <f t="shared" si="4"/>
        <v>0</v>
      </c>
      <c r="AX43" s="2">
        <f t="shared" si="5"/>
        <v>2</v>
      </c>
      <c r="AY43" s="21">
        <f t="shared" si="6"/>
        <v>5</v>
      </c>
      <c r="AZ43" s="2">
        <f t="shared" si="10"/>
        <v>0</v>
      </c>
      <c r="BA43" s="2">
        <f t="shared" si="7"/>
        <v>1</v>
      </c>
      <c r="BB43" s="2" t="str">
        <f t="shared" si="8"/>
        <v xml:space="preserve">Temp. not suitable for Pathogen and Vector. </v>
      </c>
      <c r="BC43" s="2" t="str">
        <f t="shared" si="9"/>
        <v>Preconditions do not exist for Transmission</v>
      </c>
      <c r="BF43" s="56">
        <f>Master!EN13</f>
        <v>165997</v>
      </c>
      <c r="BG43" s="56" t="s">
        <v>963</v>
      </c>
      <c r="BH43" s="2">
        <f t="shared" si="11"/>
        <v>0</v>
      </c>
      <c r="BI43" s="2">
        <f t="shared" si="12"/>
        <v>0</v>
      </c>
    </row>
    <row r="44" spans="1:61" s="2" customFormat="1" ht="16.5" thickTop="1" thickBot="1" x14ac:dyDescent="0.3">
      <c r="A44" s="6"/>
      <c r="E44" s="8" t="s">
        <v>388</v>
      </c>
      <c r="F44" s="3">
        <f t="shared" si="0"/>
        <v>1</v>
      </c>
      <c r="G44" s="3">
        <f>IF((Master!CL14&gt;=13)-(Master!CL14&gt;38),1,0)</f>
        <v>1</v>
      </c>
      <c r="H44" s="11">
        <f>IF($G44=1,ROUND(Master!AL14,2),0)</f>
        <v>0.1</v>
      </c>
      <c r="I44" s="3">
        <f>IF((Master!CL14&gt;=18)-(Master!CL14&gt;42),1,0)</f>
        <v>0</v>
      </c>
      <c r="J44" s="11">
        <f>IF($I44=1,ROUND(Master!DF14,2),0)</f>
        <v>0</v>
      </c>
      <c r="K44" s="3">
        <f t="shared" si="1"/>
        <v>0</v>
      </c>
      <c r="L44" s="49" t="str">
        <f t="shared" si="2"/>
        <v>Temp. suitable for Vector but not Pathogen. Model says not very suitable for Vector.</v>
      </c>
      <c r="M44" s="49" t="str">
        <f t="shared" si="3"/>
        <v>Preconditions do not exist for Transmission</v>
      </c>
      <c r="N44" s="6" t="str">
        <f>Master!DM14</f>
        <v>Temp. suitable for vectors - surveillance may be needed. When temp. suitable, model suggests vectors unlikely or low numbers.</v>
      </c>
      <c r="AW44" s="2">
        <f t="shared" si="4"/>
        <v>1</v>
      </c>
      <c r="AX44" s="2">
        <f t="shared" si="5"/>
        <v>2</v>
      </c>
      <c r="AY44" s="21">
        <f t="shared" si="6"/>
        <v>5</v>
      </c>
      <c r="AZ44" s="2">
        <f t="shared" si="10"/>
        <v>10</v>
      </c>
      <c r="BA44" s="2">
        <f t="shared" si="7"/>
        <v>1</v>
      </c>
      <c r="BB44" s="2" t="str">
        <f t="shared" si="8"/>
        <v>Temp. suitable for Vector but not Pathogen. Model says not very suitable for Vector.</v>
      </c>
      <c r="BC44" s="2" t="str">
        <f t="shared" si="9"/>
        <v>Preconditions do not exist for Transmission</v>
      </c>
      <c r="BF44" s="56">
        <f>Master!EN14</f>
        <v>28872</v>
      </c>
      <c r="BG44" s="56" t="s">
        <v>964</v>
      </c>
      <c r="BH44" s="2">
        <f t="shared" si="11"/>
        <v>0</v>
      </c>
      <c r="BI44" s="2">
        <f t="shared" si="12"/>
        <v>0</v>
      </c>
    </row>
    <row r="45" spans="1:61" s="2" customFormat="1" ht="16.5" thickTop="1" thickBot="1" x14ac:dyDescent="0.3">
      <c r="A45" s="6"/>
      <c r="E45" s="8" t="s">
        <v>397</v>
      </c>
      <c r="F45" s="3">
        <f t="shared" si="0"/>
        <v>1</v>
      </c>
      <c r="G45" s="3">
        <f>IF((Master!CL15&gt;=13)-(Master!CL15&gt;38),1,0)</f>
        <v>0</v>
      </c>
      <c r="H45" s="11">
        <f>IF($G45=1,ROUND(Master!AL15,2),0)</f>
        <v>0</v>
      </c>
      <c r="I45" s="3">
        <f>IF((Master!CL15&gt;=18)-(Master!CL15&gt;42),1,0)</f>
        <v>0</v>
      </c>
      <c r="J45" s="11">
        <f>IF($I45=1,ROUND(Master!DF15,2),0)</f>
        <v>0</v>
      </c>
      <c r="K45" s="3">
        <f t="shared" si="1"/>
        <v>0</v>
      </c>
      <c r="L45" s="49" t="str">
        <f t="shared" si="2"/>
        <v xml:space="preserve">Temp. not suitable for Pathogen and Vector. </v>
      </c>
      <c r="M45" s="49" t="str">
        <f t="shared" si="3"/>
        <v>Preconditions do not exist for Transmission</v>
      </c>
      <c r="N45" s="6" t="str">
        <f>Master!DM15</f>
        <v>Too cold or becomes too hot for vectors - surveillance may not be necessary. When temp. suitable, model suggests vectors unlikely or low numbers.</v>
      </c>
      <c r="AW45" s="2">
        <f t="shared" si="4"/>
        <v>0</v>
      </c>
      <c r="AX45" s="2">
        <f t="shared" si="5"/>
        <v>2</v>
      </c>
      <c r="AY45" s="21">
        <f t="shared" si="6"/>
        <v>5</v>
      </c>
      <c r="AZ45" s="2">
        <f t="shared" si="10"/>
        <v>0</v>
      </c>
      <c r="BA45" s="2">
        <f t="shared" si="7"/>
        <v>1</v>
      </c>
      <c r="BB45" s="2" t="str">
        <f t="shared" si="8"/>
        <v xml:space="preserve">Temp. not suitable for Pathogen and Vector. </v>
      </c>
      <c r="BC45" s="2" t="str">
        <f t="shared" si="9"/>
        <v>Preconditions do not exist for Transmission</v>
      </c>
      <c r="BF45" s="56">
        <f>Master!EN15</f>
        <v>68463</v>
      </c>
      <c r="BG45" s="56" t="s">
        <v>965</v>
      </c>
      <c r="BH45" s="2">
        <f t="shared" si="11"/>
        <v>0</v>
      </c>
      <c r="BI45" s="2">
        <f t="shared" si="12"/>
        <v>0</v>
      </c>
    </row>
    <row r="46" spans="1:61" s="2" customFormat="1" ht="16.5" thickTop="1" thickBot="1" x14ac:dyDescent="0.3">
      <c r="A46" s="6"/>
      <c r="E46" s="8" t="s">
        <v>399</v>
      </c>
      <c r="F46" s="3">
        <f t="shared" si="0"/>
        <v>1</v>
      </c>
      <c r="G46" s="3">
        <f>IF((Master!CL16&gt;=13)-(Master!CL16&gt;38),1,0)</f>
        <v>0</v>
      </c>
      <c r="H46" s="11">
        <f>IF($G46=1,ROUND(Master!AL16,2),0)</f>
        <v>0</v>
      </c>
      <c r="I46" s="3">
        <f>IF((Master!CL16&gt;=18)-(Master!CL16&gt;42),1,0)</f>
        <v>0</v>
      </c>
      <c r="J46" s="11">
        <f>IF($I46=1,ROUND(Master!DF16,2),0)</f>
        <v>0</v>
      </c>
      <c r="K46" s="3">
        <f t="shared" si="1"/>
        <v>0</v>
      </c>
      <c r="L46" s="49" t="str">
        <f t="shared" si="2"/>
        <v xml:space="preserve">Temp. not suitable for Pathogen and Vector. </v>
      </c>
      <c r="M46" s="49" t="str">
        <f t="shared" si="3"/>
        <v>Preconditions do not exist for Transmission</v>
      </c>
      <c r="N46" s="6" t="str">
        <f>Master!DM16</f>
        <v>Too cold or becomes too hot for vectors - surveillance may not be necessary. When temp. suitable, model suggests vectors unlikely or low numbers.</v>
      </c>
      <c r="AW46" s="2">
        <f t="shared" si="4"/>
        <v>0</v>
      </c>
      <c r="AX46" s="2">
        <f t="shared" si="5"/>
        <v>2</v>
      </c>
      <c r="AY46" s="21">
        <f t="shared" si="6"/>
        <v>5</v>
      </c>
      <c r="AZ46" s="2">
        <f t="shared" si="10"/>
        <v>0</v>
      </c>
      <c r="BA46" s="2">
        <f t="shared" si="7"/>
        <v>1</v>
      </c>
      <c r="BB46" s="2" t="str">
        <f t="shared" si="8"/>
        <v xml:space="preserve">Temp. not suitable for Pathogen and Vector. </v>
      </c>
      <c r="BC46" s="2" t="str">
        <f t="shared" si="9"/>
        <v>Preconditions do not exist for Transmission</v>
      </c>
      <c r="BF46" s="56">
        <f>Master!EN16</f>
        <v>337</v>
      </c>
      <c r="BG46" s="56" t="s">
        <v>966</v>
      </c>
      <c r="BH46" s="2">
        <f t="shared" si="11"/>
        <v>0</v>
      </c>
      <c r="BI46" s="2">
        <f t="shared" si="12"/>
        <v>0</v>
      </c>
    </row>
    <row r="47" spans="1:61" s="2" customFormat="1" ht="16.5" thickTop="1" thickBot="1" x14ac:dyDescent="0.3">
      <c r="A47" s="6"/>
      <c r="E47" s="8" t="s">
        <v>401</v>
      </c>
      <c r="F47" s="3">
        <f t="shared" si="0"/>
        <v>1</v>
      </c>
      <c r="G47" s="3">
        <f>IF((Master!CL17&gt;=13)-(Master!CL17&gt;38),1,0)</f>
        <v>0</v>
      </c>
      <c r="H47" s="11">
        <f>IF($G47=1,ROUND(Master!AL17,2),0)</f>
        <v>0</v>
      </c>
      <c r="I47" s="3">
        <f>IF((Master!CL17&gt;=18)-(Master!CL17&gt;42),1,0)</f>
        <v>0</v>
      </c>
      <c r="J47" s="11">
        <f>IF($I47=1,ROUND(Master!DF17,2),0)</f>
        <v>0</v>
      </c>
      <c r="K47" s="3">
        <f t="shared" si="1"/>
        <v>0</v>
      </c>
      <c r="L47" s="49" t="str">
        <f t="shared" si="2"/>
        <v xml:space="preserve">Temp. not suitable for Pathogen and Vector. </v>
      </c>
      <c r="M47" s="49" t="str">
        <f t="shared" si="3"/>
        <v>Preconditions do not exist for Transmission</v>
      </c>
      <c r="N47" s="6" t="str">
        <f>Master!DM17</f>
        <v>Too cold or becomes too hot for vectors - surveillance may not be necessary. When temp. suitable, model suggests vectors unlikely or low numbers.</v>
      </c>
      <c r="AW47" s="2">
        <f t="shared" si="4"/>
        <v>0</v>
      </c>
      <c r="AX47" s="2">
        <f t="shared" si="5"/>
        <v>2</v>
      </c>
      <c r="AY47" s="21">
        <f t="shared" si="6"/>
        <v>5</v>
      </c>
      <c r="AZ47" s="2">
        <f t="shared" si="10"/>
        <v>0</v>
      </c>
      <c r="BA47" s="2">
        <f t="shared" si="7"/>
        <v>1</v>
      </c>
      <c r="BB47" s="2" t="str">
        <f t="shared" si="8"/>
        <v xml:space="preserve">Temp. not suitable for Pathogen and Vector. </v>
      </c>
      <c r="BC47" s="2" t="str">
        <f t="shared" si="9"/>
        <v>Preconditions do not exist for Transmission</v>
      </c>
      <c r="BF47" s="56">
        <f>Master!EN17</f>
        <v>12</v>
      </c>
      <c r="BG47" s="56" t="s">
        <v>967</v>
      </c>
      <c r="BH47" s="2">
        <f t="shared" si="11"/>
        <v>0</v>
      </c>
      <c r="BI47" s="2">
        <f t="shared" si="12"/>
        <v>0</v>
      </c>
    </row>
    <row r="48" spans="1:61" s="2" customFormat="1" ht="16.5" thickTop="1" thickBot="1" x14ac:dyDescent="0.3">
      <c r="A48" s="6"/>
      <c r="E48" s="8" t="s">
        <v>784</v>
      </c>
      <c r="F48" s="3">
        <f t="shared" si="0"/>
        <v>1</v>
      </c>
      <c r="G48" s="3">
        <f>IF((Master!CL18&gt;=13)-(Master!CL18&gt;38),1,0)</f>
        <v>0</v>
      </c>
      <c r="H48" s="11">
        <f>IF($G48=1,ROUND(Master!AL18,2),0)</f>
        <v>0</v>
      </c>
      <c r="I48" s="3">
        <f>IF((Master!CL18&gt;=18)-(Master!CL18&gt;42),1,0)</f>
        <v>0</v>
      </c>
      <c r="J48" s="11">
        <f>IF($I48=1,ROUND(Master!DF18,2),0)</f>
        <v>0</v>
      </c>
      <c r="K48" s="3">
        <f t="shared" si="1"/>
        <v>0</v>
      </c>
      <c r="L48" s="49" t="str">
        <f t="shared" si="2"/>
        <v xml:space="preserve">Temp. not suitable for Pathogen and Vector. </v>
      </c>
      <c r="M48" s="49" t="str">
        <f t="shared" si="3"/>
        <v>Preconditions do not exist for Transmission</v>
      </c>
      <c r="N48" s="6" t="str">
        <f>Master!DM18</f>
        <v>Too cold or becomes too hot for vectors - surveillance may not be necessary. When temp. suitable, model suggests vectors unlikely or low numbers.</v>
      </c>
      <c r="AW48" s="2">
        <f t="shared" si="4"/>
        <v>0</v>
      </c>
      <c r="AX48" s="2">
        <f t="shared" si="5"/>
        <v>2</v>
      </c>
      <c r="AY48" s="21">
        <f t="shared" si="6"/>
        <v>5</v>
      </c>
      <c r="AZ48" s="2">
        <f t="shared" si="10"/>
        <v>0</v>
      </c>
      <c r="BA48" s="2">
        <f t="shared" si="7"/>
        <v>1</v>
      </c>
      <c r="BB48" s="2" t="str">
        <f t="shared" si="8"/>
        <v xml:space="preserve">Temp. not suitable for Pathogen and Vector. </v>
      </c>
      <c r="BC48" s="2" t="str">
        <f t="shared" si="9"/>
        <v>Preconditions do not exist for Transmission</v>
      </c>
      <c r="BF48" s="56">
        <f>Master!EN18</f>
        <v>0</v>
      </c>
      <c r="BG48" s="56" t="s">
        <v>968</v>
      </c>
      <c r="BH48" s="2">
        <f t="shared" si="11"/>
        <v>0</v>
      </c>
      <c r="BI48" s="2">
        <f t="shared" si="12"/>
        <v>0</v>
      </c>
    </row>
    <row r="49" spans="1:61" s="2" customFormat="1" ht="16.5" thickTop="1" thickBot="1" x14ac:dyDescent="0.3">
      <c r="A49" s="6"/>
      <c r="E49" s="8" t="s">
        <v>793</v>
      </c>
      <c r="F49" s="3">
        <f t="shared" si="0"/>
        <v>1</v>
      </c>
      <c r="G49" s="3">
        <f>IF((Master!CL19&gt;=13)-(Master!CL19&gt;38),1,0)</f>
        <v>0</v>
      </c>
      <c r="H49" s="11">
        <f>IF($G49=1,ROUND(Master!AL19,2),0)</f>
        <v>0</v>
      </c>
      <c r="I49" s="3">
        <f>IF((Master!CL19&gt;=18)-(Master!CL19&gt;42),1,0)</f>
        <v>0</v>
      </c>
      <c r="J49" s="11">
        <f>IF($I49=1,ROUND(Master!DF19,2),0)</f>
        <v>0</v>
      </c>
      <c r="K49" s="3">
        <f t="shared" si="1"/>
        <v>0</v>
      </c>
      <c r="L49" s="49" t="str">
        <f t="shared" si="2"/>
        <v xml:space="preserve">Temp. not suitable for Pathogen and Vector. </v>
      </c>
      <c r="M49" s="49" t="str">
        <f t="shared" si="3"/>
        <v>Preconditions do not exist for Transmission</v>
      </c>
      <c r="N49" s="6" t="str">
        <f>Master!DM19</f>
        <v>Too cold or becomes too hot for vectors - surveillance may not be necessary. When temp. suitable, model suggests vectors unlikely or low numbers.</v>
      </c>
      <c r="AW49" s="2">
        <f t="shared" si="4"/>
        <v>0</v>
      </c>
      <c r="AX49" s="2">
        <f t="shared" si="5"/>
        <v>2</v>
      </c>
      <c r="AY49" s="21">
        <f t="shared" si="6"/>
        <v>5</v>
      </c>
      <c r="AZ49" s="2">
        <f t="shared" si="10"/>
        <v>0</v>
      </c>
      <c r="BA49" s="2">
        <f t="shared" si="7"/>
        <v>1</v>
      </c>
      <c r="BB49" s="2" t="str">
        <f t="shared" si="8"/>
        <v xml:space="preserve">Temp. not suitable for Pathogen and Vector. </v>
      </c>
      <c r="BC49" s="2" t="str">
        <f t="shared" si="9"/>
        <v>Preconditions do not exist for Transmission</v>
      </c>
      <c r="BF49" s="56">
        <f>Master!EN19</f>
        <v>0</v>
      </c>
      <c r="BG49" s="56" t="s">
        <v>969</v>
      </c>
      <c r="BH49" s="2">
        <f t="shared" si="11"/>
        <v>0</v>
      </c>
      <c r="BI49" s="2">
        <f t="shared" si="12"/>
        <v>0</v>
      </c>
    </row>
    <row r="50" spans="1:61" s="2" customFormat="1" ht="16.5" thickTop="1" thickBot="1" x14ac:dyDescent="0.3">
      <c r="A50" s="6"/>
      <c r="E50" s="8" t="s">
        <v>794</v>
      </c>
      <c r="F50" s="3">
        <f t="shared" si="0"/>
        <v>1</v>
      </c>
      <c r="G50" s="3">
        <f>IF((Master!CL20&gt;=13)-(Master!CL20&gt;38),1,0)</f>
        <v>0</v>
      </c>
      <c r="H50" s="11">
        <f>IF($G50=1,ROUND(Master!AL20,2),0)</f>
        <v>0</v>
      </c>
      <c r="I50" s="3">
        <f>IF((Master!CL20&gt;=18)-(Master!CL20&gt;42),1,0)</f>
        <v>0</v>
      </c>
      <c r="J50" s="11">
        <f>IF($I50=1,ROUND(Master!DF20,2),0)</f>
        <v>0</v>
      </c>
      <c r="K50" s="3">
        <f t="shared" si="1"/>
        <v>0</v>
      </c>
      <c r="L50" s="49" t="str">
        <f t="shared" si="2"/>
        <v xml:space="preserve">Temp. not suitable for Pathogen and Vector. </v>
      </c>
      <c r="M50" s="49" t="str">
        <f t="shared" si="3"/>
        <v>Preconditions do not exist for Transmission</v>
      </c>
      <c r="N50" s="6" t="str">
        <f>Master!DM20</f>
        <v>Too cold or becomes too hot for vectors - surveillance may not be necessary. When temp. suitable, model suggests vectors unlikely or low numbers.</v>
      </c>
      <c r="AW50" s="2">
        <f t="shared" si="4"/>
        <v>0</v>
      </c>
      <c r="AX50" s="2">
        <f t="shared" si="5"/>
        <v>2</v>
      </c>
      <c r="AY50" s="21">
        <f t="shared" si="6"/>
        <v>5</v>
      </c>
      <c r="AZ50" s="2">
        <f t="shared" si="10"/>
        <v>0</v>
      </c>
      <c r="BA50" s="2">
        <f t="shared" si="7"/>
        <v>1</v>
      </c>
      <c r="BB50" s="2" t="str">
        <f t="shared" si="8"/>
        <v xml:space="preserve">Temp. not suitable for Pathogen and Vector. </v>
      </c>
      <c r="BC50" s="2" t="str">
        <f t="shared" si="9"/>
        <v>Preconditions do not exist for Transmission</v>
      </c>
      <c r="BF50" s="56">
        <f>Master!EN20</f>
        <v>66670</v>
      </c>
      <c r="BG50" s="56" t="s">
        <v>970</v>
      </c>
      <c r="BH50" s="2">
        <f t="shared" si="11"/>
        <v>0</v>
      </c>
      <c r="BI50" s="2">
        <f t="shared" si="12"/>
        <v>0</v>
      </c>
    </row>
    <row r="51" spans="1:61" s="2" customFormat="1" ht="16.5" thickTop="1" thickBot="1" x14ac:dyDescent="0.3">
      <c r="A51" s="6"/>
      <c r="E51" s="8" t="s">
        <v>796</v>
      </c>
      <c r="F51" s="3">
        <f t="shared" si="0"/>
        <v>1</v>
      </c>
      <c r="G51" s="3">
        <f>IF((Master!CL21&gt;=13)-(Master!CL21&gt;38),1,0)</f>
        <v>0</v>
      </c>
      <c r="H51" s="11">
        <f>IF($G51=1,ROUND(Master!AL21,2),0)</f>
        <v>0</v>
      </c>
      <c r="I51" s="3">
        <f>IF((Master!CL21&gt;=18)-(Master!CL21&gt;42),1,0)</f>
        <v>0</v>
      </c>
      <c r="J51" s="11">
        <f>IF($I51=1,ROUND(Master!DF21,2),0)</f>
        <v>0</v>
      </c>
      <c r="K51" s="3">
        <f t="shared" si="1"/>
        <v>0</v>
      </c>
      <c r="L51" s="49" t="str">
        <f t="shared" si="2"/>
        <v xml:space="preserve">Temp. not suitable for Pathogen and Vector. </v>
      </c>
      <c r="M51" s="49" t="str">
        <f t="shared" si="3"/>
        <v>Preconditions do not exist for Transmission</v>
      </c>
      <c r="N51" s="6" t="str">
        <f>Master!DM21</f>
        <v>Too cold or becomes too hot for vectors - surveillance may not be necessary. When temp. suitable, model suggests vectors unlikely or low numbers.</v>
      </c>
      <c r="AW51" s="2">
        <f t="shared" si="4"/>
        <v>0</v>
      </c>
      <c r="AX51" s="2">
        <f t="shared" si="5"/>
        <v>2</v>
      </c>
      <c r="AY51" s="21">
        <f t="shared" si="6"/>
        <v>5</v>
      </c>
      <c r="AZ51" s="2">
        <f t="shared" si="10"/>
        <v>0</v>
      </c>
      <c r="BA51" s="2">
        <f t="shared" si="7"/>
        <v>1</v>
      </c>
      <c r="BB51" s="2" t="str">
        <f t="shared" si="8"/>
        <v xml:space="preserve">Temp. not suitable for Pathogen and Vector. </v>
      </c>
      <c r="BC51" s="2" t="str">
        <f t="shared" si="9"/>
        <v>Preconditions do not exist for Transmission</v>
      </c>
      <c r="BF51" s="56">
        <f>Master!EN21</f>
        <v>5</v>
      </c>
      <c r="BG51" s="56" t="s">
        <v>971</v>
      </c>
      <c r="BH51" s="2">
        <f t="shared" si="11"/>
        <v>0</v>
      </c>
      <c r="BI51" s="2">
        <f t="shared" si="12"/>
        <v>0</v>
      </c>
    </row>
    <row r="52" spans="1:61" s="2" customFormat="1" ht="15.75" thickTop="1" x14ac:dyDescent="0.25">
      <c r="A52" s="6"/>
      <c r="E52" s="9" t="s">
        <v>867</v>
      </c>
      <c r="F52" s="3"/>
      <c r="G52" s="3"/>
      <c r="H52" s="14"/>
      <c r="I52" s="3"/>
      <c r="J52" s="14"/>
      <c r="K52" s="3"/>
      <c r="L52" s="49"/>
      <c r="M52" s="49"/>
      <c r="N52" s="6"/>
      <c r="BF52" s="56"/>
      <c r="BG52" s="56"/>
      <c r="BH52" s="2">
        <f t="shared" si="11"/>
        <v>0</v>
      </c>
      <c r="BI52" s="2">
        <f t="shared" si="12"/>
        <v>0</v>
      </c>
    </row>
    <row r="53" spans="1:61" s="2" customFormat="1" x14ac:dyDescent="0.25">
      <c r="A53" s="6"/>
      <c r="E53" s="9"/>
      <c r="F53" s="3"/>
      <c r="G53" s="3"/>
      <c r="H53" s="14"/>
      <c r="I53" s="3"/>
      <c r="J53" s="14"/>
      <c r="K53" s="3"/>
      <c r="L53" s="49"/>
      <c r="M53" s="49"/>
      <c r="N53" s="6"/>
      <c r="BF53" s="56"/>
      <c r="BG53" s="56"/>
      <c r="BH53" s="2">
        <f t="shared" si="11"/>
        <v>0</v>
      </c>
      <c r="BI53" s="2">
        <f t="shared" si="12"/>
        <v>0</v>
      </c>
    </row>
    <row r="54" spans="1:61" s="2" customFormat="1" x14ac:dyDescent="0.25">
      <c r="A54" s="6"/>
      <c r="E54" s="9"/>
      <c r="F54" s="3"/>
      <c r="G54" s="3"/>
      <c r="H54" s="14"/>
      <c r="I54" s="3"/>
      <c r="J54" s="14"/>
      <c r="K54" s="3"/>
      <c r="L54" s="49"/>
      <c r="M54" s="49"/>
      <c r="N54" s="6"/>
      <c r="BF54" s="56"/>
      <c r="BG54" s="56"/>
      <c r="BH54" s="2">
        <f t="shared" si="11"/>
        <v>0</v>
      </c>
      <c r="BI54" s="2">
        <f t="shared" si="12"/>
        <v>0</v>
      </c>
    </row>
    <row r="55" spans="1:61" s="2" customFormat="1" x14ac:dyDescent="0.25">
      <c r="A55" s="6"/>
      <c r="E55" s="9"/>
      <c r="F55" s="3"/>
      <c r="G55" s="3"/>
      <c r="H55" s="14"/>
      <c r="I55" s="3"/>
      <c r="J55" s="14"/>
      <c r="K55" s="3"/>
      <c r="L55" s="49"/>
      <c r="M55" s="49"/>
      <c r="N55" s="6"/>
      <c r="BF55" s="56"/>
      <c r="BG55" s="56"/>
      <c r="BH55" s="2">
        <f t="shared" si="11"/>
        <v>0</v>
      </c>
      <c r="BI55" s="2">
        <f t="shared" si="12"/>
        <v>0</v>
      </c>
    </row>
    <row r="56" spans="1:61" s="2" customFormat="1" x14ac:dyDescent="0.25">
      <c r="A56" s="6"/>
      <c r="E56" s="9"/>
      <c r="F56" s="3"/>
      <c r="G56" s="3"/>
      <c r="H56" s="14"/>
      <c r="I56" s="3"/>
      <c r="J56" s="14"/>
      <c r="K56" s="3"/>
      <c r="L56" s="49"/>
      <c r="M56" s="49"/>
      <c r="N56" s="6"/>
      <c r="BF56" s="56"/>
      <c r="BG56" s="56"/>
      <c r="BH56" s="2">
        <f t="shared" si="11"/>
        <v>0</v>
      </c>
      <c r="BI56" s="2">
        <f t="shared" si="12"/>
        <v>0</v>
      </c>
    </row>
    <row r="57" spans="1:61" s="2" customFormat="1" ht="15.75" thickBot="1" x14ac:dyDescent="0.3">
      <c r="A57" s="6"/>
      <c r="E57" s="9"/>
      <c r="F57" s="3"/>
      <c r="G57" s="3"/>
      <c r="H57" s="13"/>
      <c r="I57" s="3"/>
      <c r="J57" s="13"/>
      <c r="K57" s="3"/>
      <c r="L57" s="49"/>
      <c r="M57" s="49"/>
      <c r="N57" s="6"/>
      <c r="BF57" s="56"/>
      <c r="BG57" s="56"/>
      <c r="BH57" s="2">
        <f t="shared" si="11"/>
        <v>0</v>
      </c>
      <c r="BI57" s="2">
        <f t="shared" si="12"/>
        <v>0</v>
      </c>
    </row>
    <row r="58" spans="1:61" s="2" customFormat="1" ht="61.5" thickTop="1" thickBot="1" x14ac:dyDescent="0.3">
      <c r="A58" s="17" t="s">
        <v>37</v>
      </c>
      <c r="E58" s="8"/>
      <c r="F58" s="16" t="str">
        <f>Master!A$746</f>
        <v>Forecast Overall Zika Risk Code - "1" (Blue) = low risk, "4" (Red) = high risk</v>
      </c>
      <c r="G58" s="16" t="str">
        <f>Master!B$745</f>
        <v>Was temp. suitable during period for Aedes aegypti/albopictus? (Red Yes, Green No)</v>
      </c>
      <c r="H58" s="16" t="str">
        <f>Master!C$745</f>
        <v>If suitable temp.  what is annual % suitability for Aedes aegypti or albopictus? (More red more suitable)</v>
      </c>
      <c r="I58" s="16" t="str">
        <f>Master!B$744</f>
        <v>Was temp. suitable during period for Zika replication in mosquito? (Red Yes, Green No)</v>
      </c>
      <c r="J58" s="16" t="str">
        <f>Master!C$744</f>
        <v>If suitable temp. what is annual % suitability for Zika? (More red more suitable)</v>
      </c>
      <c r="K58" s="47" t="str">
        <f>Master!A$749</f>
        <v># people within 5km with Code 4 Zika level</v>
      </c>
      <c r="L58" s="47" t="str">
        <f>Master!A$748</f>
        <v>Description of conditions</v>
      </c>
      <c r="M58" s="47" t="str">
        <f>Master!B$748</f>
        <v>What it means for transmission</v>
      </c>
      <c r="N58" s="47" t="str">
        <f>Master!C$748</f>
        <v>What it means for entomologists</v>
      </c>
      <c r="BF58" s="47" t="s">
        <v>949</v>
      </c>
      <c r="BG58" s="47" t="s">
        <v>949</v>
      </c>
      <c r="BH58" s="2">
        <f t="shared" si="11"/>
        <v>0</v>
      </c>
      <c r="BI58" s="2" t="e">
        <f t="shared" si="12"/>
        <v>#VALUE!</v>
      </c>
    </row>
    <row r="59" spans="1:61" s="2" customFormat="1" ht="16.5" thickTop="1" thickBot="1" x14ac:dyDescent="0.3">
      <c r="A59" s="6"/>
      <c r="E59" s="8" t="s">
        <v>36</v>
      </c>
      <c r="F59" s="3">
        <f t="shared" ref="F59:F72" si="13">BA59</f>
        <v>3</v>
      </c>
      <c r="G59" s="3">
        <f>IF((Master!CL22&gt;=13)-(Master!CL22&gt;38),1,0)</f>
        <v>1</v>
      </c>
      <c r="H59" s="11">
        <f>IF($G59=1,ROUND(Master!AL22,2),0)</f>
        <v>0.98</v>
      </c>
      <c r="I59" s="3">
        <f>IF((Master!CL22&gt;=18)-(Master!CL22&gt;42),1,0)</f>
        <v>1</v>
      </c>
      <c r="J59" s="11">
        <f>IF($I59=1,ROUND(Master!DF22,2),0)</f>
        <v>0</v>
      </c>
      <c r="K59" s="3">
        <f t="shared" ref="K59:K72" si="14">BF59*BH59</f>
        <v>0</v>
      </c>
      <c r="L59" s="49" t="str">
        <f t="shared" ref="L59:L72" si="15">BB59</f>
        <v>Temp. suitable for Pathogen and Vector. Model says suitable for Pathogen or Vector but not both.</v>
      </c>
      <c r="M59" s="49" t="str">
        <f t="shared" ref="M59:M72" si="16">BC59</f>
        <v>Preconditions somewhat suitable for Transmission</v>
      </c>
      <c r="N59" s="6" t="str">
        <f>Master!DM22</f>
        <v>Temp. suitable for vectors - surveillance may be needed. When temp. suitable, model suggests vectors likely - may need control, education, and policies minimizing exposure.</v>
      </c>
      <c r="AW59" s="2">
        <f t="shared" ref="AW59:AW71" si="17">SUM(G59,I59)</f>
        <v>2</v>
      </c>
      <c r="AX59" s="2">
        <f t="shared" ref="AX59:AX72" si="18">IF(H59&lt;0.5,2,IF(H59&gt;=0.5,3))</f>
        <v>3</v>
      </c>
      <c r="AY59" s="2">
        <f t="shared" ref="AY59:AY72" si="19">IF(J59&lt;0.5,5,IF(J59&gt;=0.5,7))</f>
        <v>5</v>
      </c>
      <c r="AZ59" s="2">
        <f t="shared" si="10"/>
        <v>30</v>
      </c>
      <c r="BA59" s="2">
        <f t="shared" ref="BA59:BA72" si="20">IF(AZ59=0,BB$3,IF(AZ59=10,BB$4,IF(AZ59=14,BB$4,IF(AZ59=15,BB$5,IF(AZ59=20,BB$6,IF(AZ59=21,BB$5,IF(AZ59=28,BB$7,IF(AZ59=30,BB$7,IF(AZ59=42,BB$8,"")))))))))</f>
        <v>3</v>
      </c>
      <c r="BB59" s="2" t="str">
        <f t="shared" ref="BB59:BB72" si="21">IF(AZ59=0,AW$3,IF(AZ59=10,AW$4,IF(AZ59=14,AW$4,IF(AZ59=15,AW$5,IF(AZ59=20,AW$6,IF(AZ59=21,AW$5,IF(AZ59=28,AW$7,IF(AZ59=30,AW$7,IF(AZ59=42,AW$8,"")))))))))</f>
        <v>Temp. suitable for Pathogen and Vector. Model says suitable for Pathogen or Vector but not both.</v>
      </c>
      <c r="BC59" s="2" t="str">
        <f t="shared" ref="BC59:BC72" si="22">IF(AZ59=0,AY$3,IF(AZ59=10,AY$4,IF(AZ59=14,AY$4,IF(AZ59=15,AY$5,IF(AZ59=20,AY$6,IF(AZ59=21,AY$5,IF(AZ59=28,AY$7,IF(AZ59=30,AY$7,IF(AZ59=42,AY$8,"")))))))))</f>
        <v>Preconditions somewhat suitable for Transmission</v>
      </c>
      <c r="BF59" s="56">
        <f>Master!EN22</f>
        <v>13651</v>
      </c>
      <c r="BG59" s="56" t="s">
        <v>972</v>
      </c>
      <c r="BH59" s="2">
        <f t="shared" si="11"/>
        <v>0</v>
      </c>
      <c r="BI59" s="2">
        <f t="shared" si="12"/>
        <v>0</v>
      </c>
    </row>
    <row r="60" spans="1:61" s="2" customFormat="1" ht="16.5" thickTop="1" thickBot="1" x14ac:dyDescent="0.3">
      <c r="A60" s="6"/>
      <c r="E60" s="8" t="s">
        <v>76</v>
      </c>
      <c r="F60" s="3">
        <f t="shared" si="13"/>
        <v>3</v>
      </c>
      <c r="G60" s="3">
        <f>IF((Master!CL23&gt;=13)-(Master!CL23&gt;38),1,0)</f>
        <v>1</v>
      </c>
      <c r="H60" s="11">
        <f>IF($G60=1,ROUND(Master!AL23,2),0)</f>
        <v>0.97</v>
      </c>
      <c r="I60" s="3">
        <f>IF((Master!CL23&gt;=18)-(Master!CL23&gt;42),1,0)</f>
        <v>1</v>
      </c>
      <c r="J60" s="11">
        <f>IF($I60=1,ROUND(Master!DF23,2),0)</f>
        <v>0</v>
      </c>
      <c r="K60" s="3">
        <f t="shared" si="14"/>
        <v>0</v>
      </c>
      <c r="L60" s="49" t="str">
        <f t="shared" si="15"/>
        <v>Temp. suitable for Pathogen and Vector. Model says suitable for Pathogen or Vector but not both.</v>
      </c>
      <c r="M60" s="49" t="str">
        <f t="shared" si="16"/>
        <v>Preconditions somewhat suitable for Transmission</v>
      </c>
      <c r="N60" s="6" t="str">
        <f>Master!DM23</f>
        <v>Temp. suitable for vectors - surveillance may be needed. When temp. suitable, model suggests vectors likely - may need control, education, and policies minimizing exposure.</v>
      </c>
      <c r="AW60" s="2">
        <f t="shared" si="17"/>
        <v>2</v>
      </c>
      <c r="AX60" s="2">
        <f t="shared" si="18"/>
        <v>3</v>
      </c>
      <c r="AY60" s="2">
        <f t="shared" si="19"/>
        <v>5</v>
      </c>
      <c r="AZ60" s="2">
        <f t="shared" si="10"/>
        <v>30</v>
      </c>
      <c r="BA60" s="2">
        <f t="shared" si="20"/>
        <v>3</v>
      </c>
      <c r="BB60" s="2" t="str">
        <f t="shared" si="21"/>
        <v>Temp. suitable for Pathogen and Vector. Model says suitable for Pathogen or Vector but not both.</v>
      </c>
      <c r="BC60" s="2" t="str">
        <f t="shared" si="22"/>
        <v>Preconditions somewhat suitable for Transmission</v>
      </c>
      <c r="BF60" s="56">
        <f>Master!EN23</f>
        <v>62831</v>
      </c>
      <c r="BG60" s="56" t="s">
        <v>973</v>
      </c>
      <c r="BH60" s="2">
        <f t="shared" si="11"/>
        <v>0</v>
      </c>
      <c r="BI60" s="2">
        <f t="shared" si="12"/>
        <v>0</v>
      </c>
    </row>
    <row r="61" spans="1:61" s="2" customFormat="1" ht="16.5" thickTop="1" thickBot="1" x14ac:dyDescent="0.3">
      <c r="A61" s="6"/>
      <c r="E61" s="8" t="s">
        <v>131</v>
      </c>
      <c r="F61" s="3">
        <f t="shared" si="13"/>
        <v>4</v>
      </c>
      <c r="G61" s="3">
        <f>IF((Master!CL24&gt;=13)-(Master!CL24&gt;38),1,0)</f>
        <v>1</v>
      </c>
      <c r="H61" s="11">
        <f>IF($G61=1,ROUND(Master!AL24,2),0)</f>
        <v>0.97</v>
      </c>
      <c r="I61" s="3">
        <f>IF((Master!CL24&gt;=18)-(Master!CL24&gt;42),1,0)</f>
        <v>1</v>
      </c>
      <c r="J61" s="11">
        <f>IF($I61=1,ROUND(Master!DF24,2),0)</f>
        <v>0.88</v>
      </c>
      <c r="K61" s="3">
        <f t="shared" si="14"/>
        <v>48726</v>
      </c>
      <c r="L61" s="49" t="str">
        <f t="shared" si="15"/>
        <v>Temp. suitable for Pathogen and Vector. Model says suitable for Pathogen and Vector.</v>
      </c>
      <c r="M61" s="49" t="str">
        <f t="shared" si="16"/>
        <v>Preconditions suitable for Transmission</v>
      </c>
      <c r="N61" s="6" t="str">
        <f>Master!DM24</f>
        <v>Temp. suitable for vectors - surveillance may be needed. When temp. suitable, model suggests vectors likely - may need control, education, and policies minimizing exposure.</v>
      </c>
      <c r="AW61" s="2">
        <f t="shared" si="17"/>
        <v>2</v>
      </c>
      <c r="AX61" s="2">
        <f t="shared" si="18"/>
        <v>3</v>
      </c>
      <c r="AY61" s="2">
        <f t="shared" si="19"/>
        <v>7</v>
      </c>
      <c r="AZ61" s="2">
        <f t="shared" si="10"/>
        <v>42</v>
      </c>
      <c r="BA61" s="2">
        <f t="shared" si="20"/>
        <v>4</v>
      </c>
      <c r="BB61" s="2" t="str">
        <f t="shared" si="21"/>
        <v>Temp. suitable for Pathogen and Vector. Model says suitable for Pathogen and Vector.</v>
      </c>
      <c r="BC61" s="2" t="str">
        <f t="shared" si="22"/>
        <v>Preconditions suitable for Transmission</v>
      </c>
      <c r="BF61" s="56">
        <f>Master!EN24</f>
        <v>48726</v>
      </c>
      <c r="BG61" s="56" t="s">
        <v>974</v>
      </c>
      <c r="BH61" s="2">
        <f t="shared" si="11"/>
        <v>1</v>
      </c>
      <c r="BI61" s="2">
        <f>BF61*BH61</f>
        <v>48726</v>
      </c>
    </row>
    <row r="62" spans="1:61" s="2" customFormat="1" ht="16.5" thickTop="1" thickBot="1" x14ac:dyDescent="0.3">
      <c r="A62" s="6"/>
      <c r="E62" s="8" t="s">
        <v>380</v>
      </c>
      <c r="F62" s="3">
        <f t="shared" si="13"/>
        <v>3</v>
      </c>
      <c r="G62" s="3">
        <f>IF((Master!CL25&gt;=13)-(Master!CL25&gt;38),1,0)</f>
        <v>1</v>
      </c>
      <c r="H62" s="11">
        <f>IF($G62=1,ROUND(Master!AL25,2),0)</f>
        <v>0.98</v>
      </c>
      <c r="I62" s="3">
        <f>IF((Master!CL25&gt;=18)-(Master!CL25&gt;42),1,0)</f>
        <v>1</v>
      </c>
      <c r="J62" s="11">
        <f>IF($I62=1,ROUND(Master!DF25,2),0)</f>
        <v>0</v>
      </c>
      <c r="K62" s="3">
        <f t="shared" si="14"/>
        <v>0</v>
      </c>
      <c r="L62" s="49" t="str">
        <f t="shared" si="15"/>
        <v>Temp. suitable for Pathogen and Vector. Model says suitable for Pathogen or Vector but not both.</v>
      </c>
      <c r="M62" s="49" t="str">
        <f t="shared" si="16"/>
        <v>Preconditions somewhat suitable for Transmission</v>
      </c>
      <c r="N62" s="6" t="str">
        <f>Master!DM25</f>
        <v>Temp. suitable for vectors - surveillance may be needed. When temp. suitable, model suggests vectors likely - may need control, education, and policies minimizing exposure.</v>
      </c>
      <c r="AW62" s="2">
        <f t="shared" si="17"/>
        <v>2</v>
      </c>
      <c r="AX62" s="2">
        <f t="shared" si="18"/>
        <v>3</v>
      </c>
      <c r="AY62" s="2">
        <f t="shared" si="19"/>
        <v>5</v>
      </c>
      <c r="AZ62" s="2">
        <f t="shared" si="10"/>
        <v>30</v>
      </c>
      <c r="BA62" s="2">
        <f t="shared" si="20"/>
        <v>3</v>
      </c>
      <c r="BB62" s="2" t="str">
        <f t="shared" si="21"/>
        <v>Temp. suitable for Pathogen and Vector. Model says suitable for Pathogen or Vector but not both.</v>
      </c>
      <c r="BC62" s="2" t="str">
        <f t="shared" si="22"/>
        <v>Preconditions somewhat suitable for Transmission</v>
      </c>
      <c r="BF62" s="56">
        <f>Master!EN25</f>
        <v>30361</v>
      </c>
      <c r="BG62" s="56" t="s">
        <v>975</v>
      </c>
      <c r="BH62" s="2">
        <f t="shared" si="11"/>
        <v>0</v>
      </c>
      <c r="BI62" s="2">
        <f t="shared" si="12"/>
        <v>0</v>
      </c>
    </row>
    <row r="63" spans="1:61" s="2" customFormat="1" ht="16.5" thickTop="1" thickBot="1" x14ac:dyDescent="0.3">
      <c r="A63" s="6"/>
      <c r="E63" s="8" t="s">
        <v>390</v>
      </c>
      <c r="F63" s="3">
        <f t="shared" si="13"/>
        <v>4</v>
      </c>
      <c r="G63" s="3">
        <f>IF((Master!CL26&gt;=13)-(Master!CL26&gt;38),1,0)</f>
        <v>1</v>
      </c>
      <c r="H63" s="11">
        <f>IF($G63=1,ROUND(Master!AL26,2),0)</f>
        <v>0.98</v>
      </c>
      <c r="I63" s="3">
        <f>IF((Master!CL26&gt;=18)-(Master!CL26&gt;42),1,0)</f>
        <v>1</v>
      </c>
      <c r="J63" s="11">
        <f>IF($I63=1,ROUND(Master!DF26,2),0)</f>
        <v>0.87</v>
      </c>
      <c r="K63" s="3">
        <f t="shared" si="14"/>
        <v>64068</v>
      </c>
      <c r="L63" s="49" t="str">
        <f t="shared" si="15"/>
        <v>Temp. suitable for Pathogen and Vector. Model says suitable for Pathogen and Vector.</v>
      </c>
      <c r="M63" s="49" t="str">
        <f t="shared" si="16"/>
        <v>Preconditions suitable for Transmission</v>
      </c>
      <c r="N63" s="6" t="str">
        <f>Master!DM26</f>
        <v>Temp. suitable for vectors - surveillance may be needed. When temp. suitable, model suggests vectors likely - may need control, education, and policies minimizing exposure.</v>
      </c>
      <c r="AW63" s="2">
        <f t="shared" si="17"/>
        <v>2</v>
      </c>
      <c r="AX63" s="2">
        <f t="shared" si="18"/>
        <v>3</v>
      </c>
      <c r="AY63" s="2">
        <f t="shared" si="19"/>
        <v>7</v>
      </c>
      <c r="AZ63" s="2">
        <f t="shared" si="10"/>
        <v>42</v>
      </c>
      <c r="BA63" s="2">
        <f t="shared" si="20"/>
        <v>4</v>
      </c>
      <c r="BB63" s="2" t="str">
        <f t="shared" si="21"/>
        <v>Temp. suitable for Pathogen and Vector. Model says suitable for Pathogen and Vector.</v>
      </c>
      <c r="BC63" s="2" t="str">
        <f t="shared" si="22"/>
        <v>Preconditions suitable for Transmission</v>
      </c>
      <c r="BF63" s="56">
        <f>Master!EN26</f>
        <v>64068</v>
      </c>
      <c r="BG63" s="56" t="s">
        <v>976</v>
      </c>
      <c r="BH63" s="2">
        <f t="shared" si="11"/>
        <v>1</v>
      </c>
      <c r="BI63" s="2">
        <f t="shared" si="12"/>
        <v>64068</v>
      </c>
    </row>
    <row r="64" spans="1:61" s="2" customFormat="1" ht="16.5" thickTop="1" thickBot="1" x14ac:dyDescent="0.3">
      <c r="A64" s="6"/>
      <c r="E64" s="8" t="s">
        <v>510</v>
      </c>
      <c r="F64" s="3">
        <f t="shared" si="13"/>
        <v>3</v>
      </c>
      <c r="G64" s="3">
        <f>IF((Master!CL27&gt;=13)-(Master!CL27&gt;38),1,0)</f>
        <v>1</v>
      </c>
      <c r="H64" s="11">
        <f>IF($G64=1,ROUND(Master!AL27,2),0)</f>
        <v>0.98</v>
      </c>
      <c r="I64" s="3">
        <f>IF((Master!CL27&gt;=18)-(Master!CL27&gt;42),1,0)</f>
        <v>1</v>
      </c>
      <c r="J64" s="11">
        <f>IF($I64=1,ROUND(Master!DF27,2),0)</f>
        <v>0</v>
      </c>
      <c r="K64" s="3">
        <f t="shared" si="14"/>
        <v>0</v>
      </c>
      <c r="L64" s="49" t="str">
        <f t="shared" si="15"/>
        <v>Temp. suitable for Pathogen and Vector. Model says suitable for Pathogen or Vector but not both.</v>
      </c>
      <c r="M64" s="49" t="str">
        <f t="shared" si="16"/>
        <v>Preconditions somewhat suitable for Transmission</v>
      </c>
      <c r="N64" s="6" t="str">
        <f>Master!DM27</f>
        <v>Temp. suitable for vectors - surveillance may be needed. When temp. suitable, model suggests vectors likely - may need control, education, and policies minimizing exposure.</v>
      </c>
      <c r="AW64" s="2">
        <f t="shared" si="17"/>
        <v>2</v>
      </c>
      <c r="AX64" s="2">
        <f t="shared" si="18"/>
        <v>3</v>
      </c>
      <c r="AY64" s="2">
        <f t="shared" si="19"/>
        <v>5</v>
      </c>
      <c r="AZ64" s="2">
        <f t="shared" si="10"/>
        <v>30</v>
      </c>
      <c r="BA64" s="2">
        <f t="shared" si="20"/>
        <v>3</v>
      </c>
      <c r="BB64" s="2" t="str">
        <f t="shared" si="21"/>
        <v>Temp. suitable for Pathogen and Vector. Model says suitable for Pathogen or Vector but not both.</v>
      </c>
      <c r="BC64" s="2" t="str">
        <f t="shared" si="22"/>
        <v>Preconditions somewhat suitable for Transmission</v>
      </c>
      <c r="BF64" s="56">
        <f>Master!EN27</f>
        <v>69486</v>
      </c>
      <c r="BG64" s="56" t="s">
        <v>977</v>
      </c>
      <c r="BH64" s="2">
        <f t="shared" si="11"/>
        <v>0</v>
      </c>
      <c r="BI64" s="2">
        <f t="shared" si="12"/>
        <v>0</v>
      </c>
    </row>
    <row r="65" spans="1:61" s="2" customFormat="1" ht="16.5" thickTop="1" thickBot="1" x14ac:dyDescent="0.3">
      <c r="A65" s="6"/>
      <c r="E65" s="8" t="s">
        <v>511</v>
      </c>
      <c r="F65" s="3">
        <f t="shared" si="13"/>
        <v>3</v>
      </c>
      <c r="G65" s="3">
        <f>IF((Master!CL28&gt;=13)-(Master!CL28&gt;38),1,0)</f>
        <v>1</v>
      </c>
      <c r="H65" s="11">
        <f>IF($G65=1,ROUND(Master!AL28,2),0)</f>
        <v>0.98</v>
      </c>
      <c r="I65" s="3">
        <f>IF((Master!CL28&gt;=18)-(Master!CL28&gt;42),1,0)</f>
        <v>1</v>
      </c>
      <c r="J65" s="11">
        <f>IF($I65=1,ROUND(Master!DF28,2),0)</f>
        <v>0</v>
      </c>
      <c r="K65" s="3">
        <f t="shared" si="14"/>
        <v>0</v>
      </c>
      <c r="L65" s="49" t="str">
        <f t="shared" si="15"/>
        <v>Temp. suitable for Pathogen and Vector. Model says suitable for Pathogen or Vector but not both.</v>
      </c>
      <c r="M65" s="49" t="str">
        <f t="shared" si="16"/>
        <v>Preconditions somewhat suitable for Transmission</v>
      </c>
      <c r="N65" s="6" t="str">
        <f>Master!DM28</f>
        <v>Temp. suitable for vectors - surveillance may be needed. When temp. suitable, model suggests vectors likely - may need control, education, and policies minimizing exposure.</v>
      </c>
      <c r="AW65" s="2">
        <f t="shared" si="17"/>
        <v>2</v>
      </c>
      <c r="AX65" s="2">
        <f t="shared" si="18"/>
        <v>3</v>
      </c>
      <c r="AY65" s="2">
        <f t="shared" si="19"/>
        <v>5</v>
      </c>
      <c r="AZ65" s="2">
        <f t="shared" si="10"/>
        <v>30</v>
      </c>
      <c r="BA65" s="2">
        <f t="shared" si="20"/>
        <v>3</v>
      </c>
      <c r="BB65" s="2" t="str">
        <f t="shared" si="21"/>
        <v>Temp. suitable for Pathogen and Vector. Model says suitable for Pathogen or Vector but not both.</v>
      </c>
      <c r="BC65" s="2" t="str">
        <f t="shared" si="22"/>
        <v>Preconditions somewhat suitable for Transmission</v>
      </c>
      <c r="BF65" s="56">
        <f>Master!EN28</f>
        <v>65538</v>
      </c>
      <c r="BG65" s="56" t="s">
        <v>978</v>
      </c>
      <c r="BH65" s="2">
        <f t="shared" si="11"/>
        <v>0</v>
      </c>
      <c r="BI65" s="2">
        <f t="shared" si="12"/>
        <v>0</v>
      </c>
    </row>
    <row r="66" spans="1:61" s="2" customFormat="1" ht="16.5" thickTop="1" thickBot="1" x14ac:dyDescent="0.3">
      <c r="A66" s="6"/>
      <c r="E66" s="8" t="s">
        <v>620</v>
      </c>
      <c r="F66" s="3">
        <f t="shared" si="13"/>
        <v>4</v>
      </c>
      <c r="G66" s="3">
        <f>IF((Master!CL29&gt;=13)-(Master!CL29&gt;38),1,0)</f>
        <v>1</v>
      </c>
      <c r="H66" s="11">
        <f>IF($G66=1,ROUND(Master!AL29,2),0)</f>
        <v>0.99</v>
      </c>
      <c r="I66" s="3">
        <f>IF((Master!CL29&gt;=18)-(Master!CL29&gt;42),1,0)</f>
        <v>1</v>
      </c>
      <c r="J66" s="11">
        <f>IF($I66=1,ROUND(Master!DF29,2),0)</f>
        <v>0.89</v>
      </c>
      <c r="K66" s="3">
        <f t="shared" si="14"/>
        <v>15856</v>
      </c>
      <c r="L66" s="49" t="str">
        <f t="shared" si="15"/>
        <v>Temp. suitable for Pathogen and Vector. Model says suitable for Pathogen and Vector.</v>
      </c>
      <c r="M66" s="49" t="str">
        <f t="shared" si="16"/>
        <v>Preconditions suitable for Transmission</v>
      </c>
      <c r="N66" s="6" t="str">
        <f>Master!DM29</f>
        <v>Temp. suitable for vectors - surveillance may be needed. When temp. suitable, model suggests vectors likely - may need control, education, and policies minimizing exposure.</v>
      </c>
      <c r="AW66" s="2">
        <f t="shared" si="17"/>
        <v>2</v>
      </c>
      <c r="AX66" s="2">
        <f t="shared" si="18"/>
        <v>3</v>
      </c>
      <c r="AY66" s="2">
        <f t="shared" si="19"/>
        <v>7</v>
      </c>
      <c r="AZ66" s="2">
        <f t="shared" si="10"/>
        <v>42</v>
      </c>
      <c r="BA66" s="2">
        <f t="shared" si="20"/>
        <v>4</v>
      </c>
      <c r="BB66" s="2" t="str">
        <f t="shared" si="21"/>
        <v>Temp. suitable for Pathogen and Vector. Model says suitable for Pathogen and Vector.</v>
      </c>
      <c r="BC66" s="2" t="str">
        <f t="shared" si="22"/>
        <v>Preconditions suitable for Transmission</v>
      </c>
      <c r="BF66" s="56">
        <f>Master!EN29</f>
        <v>15856</v>
      </c>
      <c r="BG66" s="56" t="s">
        <v>979</v>
      </c>
      <c r="BH66" s="2">
        <f t="shared" si="11"/>
        <v>1</v>
      </c>
      <c r="BI66" s="2">
        <f t="shared" si="12"/>
        <v>15856</v>
      </c>
    </row>
    <row r="67" spans="1:61" s="2" customFormat="1" ht="16.5" thickTop="1" thickBot="1" x14ac:dyDescent="0.3">
      <c r="A67" s="6"/>
      <c r="E67" s="8" t="s">
        <v>623</v>
      </c>
      <c r="F67" s="3">
        <f t="shared" si="13"/>
        <v>3</v>
      </c>
      <c r="G67" s="3">
        <f>IF((Master!CL30&gt;=13)-(Master!CL30&gt;38),1,0)</f>
        <v>1</v>
      </c>
      <c r="H67" s="11">
        <f>IF($G67=1,ROUND(Master!AL30,2),0)</f>
        <v>0.98</v>
      </c>
      <c r="I67" s="3">
        <f>IF((Master!CL30&gt;=18)-(Master!CL30&gt;42),1,0)</f>
        <v>1</v>
      </c>
      <c r="J67" s="11">
        <f>IF($I67=1,ROUND(Master!DF30,2),0)</f>
        <v>0</v>
      </c>
      <c r="K67" s="3">
        <f t="shared" si="14"/>
        <v>0</v>
      </c>
      <c r="L67" s="49" t="str">
        <f t="shared" si="15"/>
        <v>Temp. suitable for Pathogen and Vector. Model says suitable for Pathogen or Vector but not both.</v>
      </c>
      <c r="M67" s="49" t="str">
        <f t="shared" si="16"/>
        <v>Preconditions somewhat suitable for Transmission</v>
      </c>
      <c r="N67" s="6" t="str">
        <f>Master!DM30</f>
        <v>Temp. suitable for vectors - surveillance may be needed. When temp. suitable, model suggests vectors likely - may need control, education, and policies minimizing exposure.</v>
      </c>
      <c r="AW67" s="2">
        <f t="shared" si="17"/>
        <v>2</v>
      </c>
      <c r="AX67" s="2">
        <f t="shared" si="18"/>
        <v>3</v>
      </c>
      <c r="AY67" s="2">
        <f t="shared" si="19"/>
        <v>5</v>
      </c>
      <c r="AZ67" s="2">
        <f t="shared" si="10"/>
        <v>30</v>
      </c>
      <c r="BA67" s="2">
        <f t="shared" si="20"/>
        <v>3</v>
      </c>
      <c r="BB67" s="2" t="str">
        <f t="shared" si="21"/>
        <v>Temp. suitable for Pathogen and Vector. Model says suitable for Pathogen or Vector but not both.</v>
      </c>
      <c r="BC67" s="2" t="str">
        <f t="shared" si="22"/>
        <v>Preconditions somewhat suitable for Transmission</v>
      </c>
      <c r="BF67" s="56">
        <f>Master!EN30</f>
        <v>3920</v>
      </c>
      <c r="BG67" s="56" t="s">
        <v>980</v>
      </c>
      <c r="BH67" s="2">
        <f t="shared" si="11"/>
        <v>0</v>
      </c>
      <c r="BI67" s="2">
        <f t="shared" si="12"/>
        <v>0</v>
      </c>
    </row>
    <row r="68" spans="1:61" s="2" customFormat="1" ht="16.5" thickTop="1" thickBot="1" x14ac:dyDescent="0.3">
      <c r="A68" s="6"/>
      <c r="E68" s="8" t="s">
        <v>625</v>
      </c>
      <c r="F68" s="3">
        <f t="shared" si="13"/>
        <v>3</v>
      </c>
      <c r="G68" s="3">
        <f>IF((Master!CL31&gt;=13)-(Master!CL31&gt;38),1,0)</f>
        <v>1</v>
      </c>
      <c r="H68" s="11">
        <f>IF($G68=1,ROUND(Master!AL31,2),0)</f>
        <v>0.97</v>
      </c>
      <c r="I68" s="3">
        <f>IF((Master!CL31&gt;=18)-(Master!CL31&gt;42),1,0)</f>
        <v>1</v>
      </c>
      <c r="J68" s="11">
        <f>IF($I68=1,ROUND(Master!DF31,2),0)</f>
        <v>0</v>
      </c>
      <c r="K68" s="3">
        <f t="shared" si="14"/>
        <v>0</v>
      </c>
      <c r="L68" s="49" t="str">
        <f t="shared" si="15"/>
        <v>Temp. suitable for Pathogen and Vector. Model says suitable for Pathogen or Vector but not both.</v>
      </c>
      <c r="M68" s="49" t="str">
        <f t="shared" si="16"/>
        <v>Preconditions somewhat suitable for Transmission</v>
      </c>
      <c r="N68" s="6" t="str">
        <f>Master!DM31</f>
        <v>Temp. suitable for vectors - surveillance may be needed. When temp. suitable, model suggests vectors likely - may need control, education, and policies minimizing exposure.</v>
      </c>
      <c r="AW68" s="2">
        <f t="shared" si="17"/>
        <v>2</v>
      </c>
      <c r="AX68" s="2">
        <f t="shared" si="18"/>
        <v>3</v>
      </c>
      <c r="AY68" s="2">
        <f t="shared" si="19"/>
        <v>5</v>
      </c>
      <c r="AZ68" s="2">
        <f t="shared" si="10"/>
        <v>30</v>
      </c>
      <c r="BA68" s="2">
        <f t="shared" si="20"/>
        <v>3</v>
      </c>
      <c r="BB68" s="2" t="str">
        <f t="shared" si="21"/>
        <v>Temp. suitable for Pathogen and Vector. Model says suitable for Pathogen or Vector but not both.</v>
      </c>
      <c r="BC68" s="2" t="str">
        <f t="shared" si="22"/>
        <v>Preconditions somewhat suitable for Transmission</v>
      </c>
      <c r="BF68" s="56">
        <f>Master!EN31</f>
        <v>608</v>
      </c>
      <c r="BG68" s="56" t="s">
        <v>981</v>
      </c>
      <c r="BH68" s="2">
        <f t="shared" si="11"/>
        <v>0</v>
      </c>
      <c r="BI68" s="2">
        <f t="shared" si="12"/>
        <v>0</v>
      </c>
    </row>
    <row r="69" spans="1:61" s="2" customFormat="1" ht="16.5" thickTop="1" thickBot="1" x14ac:dyDescent="0.3">
      <c r="A69" s="6"/>
      <c r="E69" s="8" t="s">
        <v>629</v>
      </c>
      <c r="F69" s="3">
        <f t="shared" si="13"/>
        <v>4</v>
      </c>
      <c r="G69" s="3">
        <f>IF((Master!CL32&gt;=13)-(Master!CL32&gt;38),1,0)</f>
        <v>1</v>
      </c>
      <c r="H69" s="11">
        <f>IF($G69=1,ROUND(Master!AL32,2),0)</f>
        <v>0.96</v>
      </c>
      <c r="I69" s="3">
        <f>IF((Master!CL32&gt;=18)-(Master!CL32&gt;42),1,0)</f>
        <v>1</v>
      </c>
      <c r="J69" s="11">
        <f>IF($I69=1,ROUND(Master!DF32,2),0)</f>
        <v>0.89</v>
      </c>
      <c r="K69" s="3">
        <f t="shared" si="14"/>
        <v>7418</v>
      </c>
      <c r="L69" s="49" t="str">
        <f t="shared" si="15"/>
        <v>Temp. suitable for Pathogen and Vector. Model says suitable for Pathogen and Vector.</v>
      </c>
      <c r="M69" s="49" t="str">
        <f t="shared" si="16"/>
        <v>Preconditions suitable for Transmission</v>
      </c>
      <c r="N69" s="6" t="str">
        <f>Master!DM32</f>
        <v>Temp. suitable for vectors - surveillance may be needed. When temp. suitable, model suggests vectors likely - may need control, education, and policies minimizing exposure.</v>
      </c>
      <c r="AW69" s="2">
        <f t="shared" si="17"/>
        <v>2</v>
      </c>
      <c r="AX69" s="2">
        <f t="shared" si="18"/>
        <v>3</v>
      </c>
      <c r="AY69" s="2">
        <f t="shared" si="19"/>
        <v>7</v>
      </c>
      <c r="AZ69" s="2">
        <f t="shared" si="10"/>
        <v>42</v>
      </c>
      <c r="BA69" s="2">
        <f t="shared" si="20"/>
        <v>4</v>
      </c>
      <c r="BB69" s="2" t="str">
        <f t="shared" si="21"/>
        <v>Temp. suitable for Pathogen and Vector. Model says suitable for Pathogen and Vector.</v>
      </c>
      <c r="BC69" s="2" t="str">
        <f t="shared" si="22"/>
        <v>Preconditions suitable for Transmission</v>
      </c>
      <c r="BF69" s="56">
        <f>Master!EN32</f>
        <v>7418</v>
      </c>
      <c r="BG69" s="56" t="s">
        <v>982</v>
      </c>
      <c r="BH69" s="2">
        <f t="shared" si="11"/>
        <v>1</v>
      </c>
      <c r="BI69" s="2">
        <f t="shared" si="12"/>
        <v>7418</v>
      </c>
    </row>
    <row r="70" spans="1:61" s="2" customFormat="1" ht="16.5" thickTop="1" thickBot="1" x14ac:dyDescent="0.3">
      <c r="A70" s="6"/>
      <c r="E70" s="8" t="s">
        <v>631</v>
      </c>
      <c r="F70" s="3">
        <f t="shared" si="13"/>
        <v>4</v>
      </c>
      <c r="G70" s="3">
        <f>IF((Master!CL33&gt;=13)-(Master!CL33&gt;38),1,0)</f>
        <v>1</v>
      </c>
      <c r="H70" s="11">
        <f>IF($G70=1,ROUND(Master!AL33,2),0)</f>
        <v>0.96</v>
      </c>
      <c r="I70" s="3">
        <f>IF((Master!CL33&gt;=18)-(Master!CL33&gt;42),1,0)</f>
        <v>1</v>
      </c>
      <c r="J70" s="11">
        <f>IF($I70=1,ROUND(Master!DF33,2),0)</f>
        <v>0.88</v>
      </c>
      <c r="K70" s="3">
        <f t="shared" si="14"/>
        <v>2279</v>
      </c>
      <c r="L70" s="49" t="str">
        <f t="shared" si="15"/>
        <v>Temp. suitable for Pathogen and Vector. Model says suitable for Pathogen and Vector.</v>
      </c>
      <c r="M70" s="49" t="str">
        <f t="shared" si="16"/>
        <v>Preconditions suitable for Transmission</v>
      </c>
      <c r="N70" s="6" t="str">
        <f>Master!DM33</f>
        <v>Temp. suitable for vectors - surveillance may be needed. When temp. suitable, model suggests vectors likely - may need control, education, and policies minimizing exposure.</v>
      </c>
      <c r="AW70" s="2">
        <f t="shared" si="17"/>
        <v>2</v>
      </c>
      <c r="AX70" s="2">
        <f t="shared" si="18"/>
        <v>3</v>
      </c>
      <c r="AY70" s="2">
        <f t="shared" si="19"/>
        <v>7</v>
      </c>
      <c r="AZ70" s="2">
        <f t="shared" si="10"/>
        <v>42</v>
      </c>
      <c r="BA70" s="2">
        <f t="shared" si="20"/>
        <v>4</v>
      </c>
      <c r="BB70" s="2" t="str">
        <f t="shared" si="21"/>
        <v>Temp. suitable for Pathogen and Vector. Model says suitable for Pathogen and Vector.</v>
      </c>
      <c r="BC70" s="2" t="str">
        <f t="shared" si="22"/>
        <v>Preconditions suitable for Transmission</v>
      </c>
      <c r="BF70" s="56">
        <f>Master!EN33</f>
        <v>2279</v>
      </c>
      <c r="BG70" s="56" t="s">
        <v>983</v>
      </c>
      <c r="BH70" s="2">
        <f t="shared" si="11"/>
        <v>1</v>
      </c>
      <c r="BI70" s="2">
        <f t="shared" si="12"/>
        <v>2279</v>
      </c>
    </row>
    <row r="71" spans="1:61" s="2" customFormat="1" ht="16.5" thickTop="1" thickBot="1" x14ac:dyDescent="0.3">
      <c r="A71" s="6"/>
      <c r="E71" s="8" t="s">
        <v>632</v>
      </c>
      <c r="F71" s="3">
        <f t="shared" si="13"/>
        <v>4</v>
      </c>
      <c r="G71" s="3">
        <f>IF((Master!CL34&gt;=13)-(Master!CL34&gt;38),1,0)</f>
        <v>1</v>
      </c>
      <c r="H71" s="11">
        <f>IF($G71=1,ROUND(Master!AL34,2),0)</f>
        <v>0.91</v>
      </c>
      <c r="I71" s="3">
        <f>IF((Master!CL34&gt;=18)-(Master!CL34&gt;42),1,0)</f>
        <v>1</v>
      </c>
      <c r="J71" s="11">
        <f>IF($I71=1,ROUND(Master!DF34,2),0)</f>
        <v>0.9</v>
      </c>
      <c r="K71" s="3">
        <f t="shared" si="14"/>
        <v>2810</v>
      </c>
      <c r="L71" s="49" t="str">
        <f t="shared" si="15"/>
        <v>Temp. suitable for Pathogen and Vector. Model says suitable for Pathogen and Vector.</v>
      </c>
      <c r="M71" s="49" t="str">
        <f t="shared" si="16"/>
        <v>Preconditions suitable for Transmission</v>
      </c>
      <c r="N71" s="6" t="str">
        <f>Master!DM34</f>
        <v>Temp. suitable for vectors - surveillance may be needed. When temp. suitable, model suggests vectors likely - may need control, education, and policies minimizing exposure.</v>
      </c>
      <c r="AW71" s="2">
        <f t="shared" si="17"/>
        <v>2</v>
      </c>
      <c r="AX71" s="2">
        <f t="shared" si="18"/>
        <v>3</v>
      </c>
      <c r="AY71" s="2">
        <f t="shared" si="19"/>
        <v>7</v>
      </c>
      <c r="AZ71" s="2">
        <f t="shared" si="10"/>
        <v>42</v>
      </c>
      <c r="BA71" s="2">
        <f t="shared" si="20"/>
        <v>4</v>
      </c>
      <c r="BB71" s="2" t="str">
        <f t="shared" si="21"/>
        <v>Temp. suitable for Pathogen and Vector. Model says suitable for Pathogen and Vector.</v>
      </c>
      <c r="BC71" s="2" t="str">
        <f t="shared" si="22"/>
        <v>Preconditions suitable for Transmission</v>
      </c>
      <c r="BF71" s="56">
        <f>Master!EN34</f>
        <v>2810</v>
      </c>
      <c r="BG71" s="56" t="s">
        <v>984</v>
      </c>
      <c r="BH71" s="2">
        <f t="shared" si="11"/>
        <v>1</v>
      </c>
      <c r="BI71" s="2">
        <f t="shared" si="12"/>
        <v>2810</v>
      </c>
    </row>
    <row r="72" spans="1:61" s="2" customFormat="1" ht="16.5" thickTop="1" thickBot="1" x14ac:dyDescent="0.3">
      <c r="A72" s="6"/>
      <c r="E72" s="8" t="s">
        <v>750</v>
      </c>
      <c r="F72" s="3">
        <f t="shared" si="13"/>
        <v>3</v>
      </c>
      <c r="G72" s="3">
        <f>IF((Master!CL35&gt;=13)-(Master!CL35&gt;38),1,0)</f>
        <v>1</v>
      </c>
      <c r="H72" s="11">
        <f>IF($G72=1,ROUND(Master!AL35,2),0)</f>
        <v>0.98</v>
      </c>
      <c r="I72" s="3">
        <f>IF((Master!CL35&gt;=18)-(Master!CL35&gt;42),1,0)</f>
        <v>1</v>
      </c>
      <c r="J72" s="11">
        <f>IF($I72=1,ROUND(Master!DF35,2),0)</f>
        <v>0</v>
      </c>
      <c r="K72" s="3">
        <f t="shared" si="14"/>
        <v>0</v>
      </c>
      <c r="L72" s="49" t="str">
        <f t="shared" si="15"/>
        <v>Temp. suitable for Pathogen and Vector. Model says suitable for Pathogen or Vector but not both.</v>
      </c>
      <c r="M72" s="49" t="str">
        <f t="shared" si="16"/>
        <v>Preconditions somewhat suitable for Transmission</v>
      </c>
      <c r="N72" s="6" t="str">
        <f>Master!DM35</f>
        <v>Temp. suitable for vectors - surveillance may be needed. When temp. suitable, model suggests vectors likely - may need control, education, and policies minimizing exposure.</v>
      </c>
      <c r="AW72" s="2">
        <f t="shared" ref="AW72" si="23">SUM(G72,I72)</f>
        <v>2</v>
      </c>
      <c r="AX72" s="2">
        <f t="shared" si="18"/>
        <v>3</v>
      </c>
      <c r="AY72" s="2">
        <f t="shared" si="19"/>
        <v>5</v>
      </c>
      <c r="AZ72" s="2">
        <f t="shared" ref="AZ72" si="24">AW72*AX72*AY72</f>
        <v>30</v>
      </c>
      <c r="BA72" s="2">
        <f t="shared" si="20"/>
        <v>3</v>
      </c>
      <c r="BB72" s="2" t="str">
        <f t="shared" si="21"/>
        <v>Temp. suitable for Pathogen and Vector. Model says suitable for Pathogen or Vector but not both.</v>
      </c>
      <c r="BC72" s="2" t="str">
        <f t="shared" si="22"/>
        <v>Preconditions somewhat suitable for Transmission</v>
      </c>
      <c r="BF72" s="56">
        <f>Master!EN35</f>
        <v>166096</v>
      </c>
      <c r="BG72" s="56" t="s">
        <v>985</v>
      </c>
      <c r="BH72" s="2">
        <f t="shared" si="11"/>
        <v>0</v>
      </c>
      <c r="BI72" s="2">
        <f t="shared" si="12"/>
        <v>0</v>
      </c>
    </row>
    <row r="73" spans="1:61" s="2" customFormat="1" ht="15.75" thickTop="1" x14ac:dyDescent="0.25">
      <c r="A73" s="6"/>
      <c r="E73" s="9" t="s">
        <v>867</v>
      </c>
      <c r="F73" s="3"/>
      <c r="G73" s="3"/>
      <c r="H73" s="14"/>
      <c r="I73" s="3"/>
      <c r="J73" s="14"/>
      <c r="K73" s="3"/>
      <c r="L73" s="49"/>
      <c r="M73" s="49"/>
      <c r="N73" s="6"/>
      <c r="BF73" s="56"/>
      <c r="BG73" s="56"/>
      <c r="BH73" s="2">
        <f t="shared" si="11"/>
        <v>0</v>
      </c>
      <c r="BI73" s="2">
        <f t="shared" si="12"/>
        <v>0</v>
      </c>
    </row>
    <row r="74" spans="1:61" s="2" customFormat="1" x14ac:dyDescent="0.25">
      <c r="A74" s="6"/>
      <c r="E74" s="9"/>
      <c r="F74" s="3"/>
      <c r="G74" s="3"/>
      <c r="H74" s="14"/>
      <c r="I74" s="3"/>
      <c r="J74" s="14"/>
      <c r="K74" s="3"/>
      <c r="L74" s="49"/>
      <c r="M74" s="49"/>
      <c r="N74" s="6"/>
      <c r="BF74" s="56"/>
      <c r="BG74" s="56"/>
      <c r="BH74" s="2">
        <f t="shared" si="11"/>
        <v>0</v>
      </c>
      <c r="BI74" s="2">
        <f t="shared" si="12"/>
        <v>0</v>
      </c>
    </row>
    <row r="75" spans="1:61" s="2" customFormat="1" x14ac:dyDescent="0.25">
      <c r="A75" s="6"/>
      <c r="E75" s="9"/>
      <c r="F75" s="3"/>
      <c r="G75" s="3"/>
      <c r="H75" s="14"/>
      <c r="I75" s="3"/>
      <c r="J75" s="14"/>
      <c r="K75" s="3"/>
      <c r="L75" s="49"/>
      <c r="M75" s="49"/>
      <c r="N75" s="6"/>
      <c r="BF75" s="56"/>
      <c r="BG75" s="56"/>
      <c r="BH75" s="2">
        <f t="shared" si="11"/>
        <v>0</v>
      </c>
      <c r="BI75" s="2">
        <f t="shared" si="12"/>
        <v>0</v>
      </c>
    </row>
    <row r="76" spans="1:61" s="2" customFormat="1" x14ac:dyDescent="0.25">
      <c r="A76" s="6"/>
      <c r="E76" s="9"/>
      <c r="F76" s="3"/>
      <c r="G76" s="3"/>
      <c r="H76" s="14"/>
      <c r="I76" s="3"/>
      <c r="J76" s="14"/>
      <c r="K76" s="3"/>
      <c r="L76" s="49"/>
      <c r="M76" s="49"/>
      <c r="N76" s="6"/>
      <c r="BF76" s="56"/>
      <c r="BG76" s="56"/>
      <c r="BH76" s="2">
        <f t="shared" si="11"/>
        <v>0</v>
      </c>
      <c r="BI76" s="2">
        <f t="shared" si="12"/>
        <v>0</v>
      </c>
    </row>
    <row r="77" spans="1:61" s="2" customFormat="1" x14ac:dyDescent="0.25">
      <c r="A77" s="6"/>
      <c r="E77" s="9"/>
      <c r="F77" s="3"/>
      <c r="G77" s="3"/>
      <c r="H77" s="14"/>
      <c r="I77" s="3"/>
      <c r="J77" s="14"/>
      <c r="K77" s="3"/>
      <c r="L77" s="49"/>
      <c r="M77" s="49"/>
      <c r="N77" s="6"/>
      <c r="BF77" s="56"/>
      <c r="BG77" s="56"/>
      <c r="BH77" s="2">
        <f t="shared" si="11"/>
        <v>0</v>
      </c>
      <c r="BI77" s="2">
        <f t="shared" si="12"/>
        <v>0</v>
      </c>
    </row>
    <row r="78" spans="1:61" s="2" customFormat="1" x14ac:dyDescent="0.25">
      <c r="A78" s="6"/>
      <c r="E78" s="9"/>
      <c r="F78" s="3"/>
      <c r="G78" s="3"/>
      <c r="H78" s="14"/>
      <c r="I78" s="3"/>
      <c r="J78" s="14"/>
      <c r="K78" s="3"/>
      <c r="L78" s="49"/>
      <c r="M78" s="49"/>
      <c r="N78" s="6"/>
      <c r="BF78" s="56"/>
      <c r="BG78" s="56"/>
      <c r="BH78" s="2">
        <f t="shared" si="11"/>
        <v>0</v>
      </c>
      <c r="BI78" s="2">
        <f t="shared" si="12"/>
        <v>0</v>
      </c>
    </row>
    <row r="79" spans="1:61" s="2" customFormat="1" x14ac:dyDescent="0.25">
      <c r="A79" s="6"/>
      <c r="E79" s="9"/>
      <c r="F79" s="3"/>
      <c r="G79" s="3"/>
      <c r="H79" s="14"/>
      <c r="I79" s="3"/>
      <c r="J79" s="14"/>
      <c r="K79" s="3"/>
      <c r="L79" s="49"/>
      <c r="M79" s="49"/>
      <c r="N79" s="6"/>
      <c r="BF79" s="56"/>
      <c r="BG79" s="56"/>
      <c r="BH79" s="2">
        <f t="shared" si="11"/>
        <v>0</v>
      </c>
      <c r="BI79" s="2">
        <f t="shared" si="12"/>
        <v>0</v>
      </c>
    </row>
    <row r="80" spans="1:61" s="2" customFormat="1" x14ac:dyDescent="0.25">
      <c r="A80" s="6"/>
      <c r="E80" s="9"/>
      <c r="F80" s="3"/>
      <c r="G80" s="3"/>
      <c r="H80" s="14"/>
      <c r="I80" s="3"/>
      <c r="J80" s="14"/>
      <c r="K80" s="3"/>
      <c r="L80" s="49"/>
      <c r="M80" s="49"/>
      <c r="N80" s="6"/>
      <c r="BF80" s="56"/>
      <c r="BG80" s="56"/>
      <c r="BH80" s="2">
        <f t="shared" si="11"/>
        <v>0</v>
      </c>
      <c r="BI80" s="2">
        <f t="shared" si="12"/>
        <v>0</v>
      </c>
    </row>
    <row r="81" spans="1:61" s="2" customFormat="1" x14ac:dyDescent="0.25">
      <c r="A81" s="6"/>
      <c r="E81" s="9"/>
      <c r="F81" s="3"/>
      <c r="G81" s="3"/>
      <c r="H81" s="14"/>
      <c r="I81" s="3"/>
      <c r="J81" s="14"/>
      <c r="K81" s="3"/>
      <c r="L81" s="49"/>
      <c r="M81" s="49"/>
      <c r="N81" s="6"/>
      <c r="BF81" s="56"/>
      <c r="BG81" s="56"/>
      <c r="BH81" s="2">
        <f t="shared" si="11"/>
        <v>0</v>
      </c>
      <c r="BI81" s="2">
        <f t="shared" si="12"/>
        <v>0</v>
      </c>
    </row>
    <row r="82" spans="1:61" s="2" customFormat="1" x14ac:dyDescent="0.25">
      <c r="A82" s="6"/>
      <c r="E82" s="9"/>
      <c r="F82" s="3"/>
      <c r="G82" s="3"/>
      <c r="H82" s="14"/>
      <c r="I82" s="3"/>
      <c r="J82" s="14"/>
      <c r="K82" s="3"/>
      <c r="L82" s="49"/>
      <c r="M82" s="49"/>
      <c r="N82" s="6"/>
      <c r="BF82" s="56"/>
      <c r="BG82" s="56"/>
      <c r="BH82" s="2">
        <f t="shared" si="11"/>
        <v>0</v>
      </c>
      <c r="BI82" s="2">
        <f t="shared" si="12"/>
        <v>0</v>
      </c>
    </row>
    <row r="83" spans="1:61" s="2" customFormat="1" x14ac:dyDescent="0.25">
      <c r="A83" s="6"/>
      <c r="E83" s="9"/>
      <c r="F83" s="3"/>
      <c r="G83" s="3"/>
      <c r="H83" s="14"/>
      <c r="I83" s="3"/>
      <c r="J83" s="14"/>
      <c r="K83" s="3"/>
      <c r="L83" s="49"/>
      <c r="M83" s="49"/>
      <c r="N83" s="6"/>
      <c r="BF83" s="56"/>
      <c r="BG83" s="56"/>
      <c r="BH83" s="2">
        <f t="shared" si="11"/>
        <v>0</v>
      </c>
      <c r="BI83" s="2">
        <f t="shared" si="12"/>
        <v>0</v>
      </c>
    </row>
    <row r="84" spans="1:61" s="2" customFormat="1" x14ac:dyDescent="0.25">
      <c r="A84" s="6"/>
      <c r="E84" s="9"/>
      <c r="F84" s="3"/>
      <c r="G84" s="3"/>
      <c r="H84" s="14"/>
      <c r="I84" s="3"/>
      <c r="J84" s="14"/>
      <c r="K84" s="3"/>
      <c r="L84" s="49"/>
      <c r="M84" s="49"/>
      <c r="N84" s="6"/>
      <c r="BF84" s="56"/>
      <c r="BG84" s="56"/>
      <c r="BH84" s="2">
        <f t="shared" si="11"/>
        <v>0</v>
      </c>
      <c r="BI84" s="2">
        <f t="shared" si="12"/>
        <v>0</v>
      </c>
    </row>
    <row r="85" spans="1:61" s="2" customFormat="1" ht="15.75" thickBot="1" x14ac:dyDescent="0.3">
      <c r="A85" s="6"/>
      <c r="E85" s="9"/>
      <c r="F85" s="3"/>
      <c r="G85" s="3"/>
      <c r="H85" s="13"/>
      <c r="I85" s="3"/>
      <c r="J85" s="13"/>
      <c r="K85" s="3"/>
      <c r="L85" s="49"/>
      <c r="M85" s="49"/>
      <c r="N85" s="6"/>
      <c r="BF85" s="56"/>
      <c r="BG85" s="56"/>
      <c r="BH85" s="2">
        <f t="shared" si="11"/>
        <v>0</v>
      </c>
      <c r="BI85" s="2">
        <f t="shared" si="12"/>
        <v>0</v>
      </c>
    </row>
    <row r="86" spans="1:61" s="2" customFormat="1" ht="61.5" thickTop="1" thickBot="1" x14ac:dyDescent="0.3">
      <c r="A86" s="17" t="s">
        <v>262</v>
      </c>
      <c r="E86" s="8"/>
      <c r="F86" s="16" t="str">
        <f>Master!A$746</f>
        <v>Forecast Overall Zika Risk Code - "1" (Blue) = low risk, "4" (Red) = high risk</v>
      </c>
      <c r="G86" s="16" t="str">
        <f>Master!B$745</f>
        <v>Was temp. suitable during period for Aedes aegypti/albopictus? (Red Yes, Green No)</v>
      </c>
      <c r="H86" s="16" t="str">
        <f>Master!C$745</f>
        <v>If suitable temp.  what is annual % suitability for Aedes aegypti or albopictus? (More red more suitable)</v>
      </c>
      <c r="I86" s="16" t="str">
        <f>Master!B$744</f>
        <v>Was temp. suitable during period for Zika replication in mosquito? (Red Yes, Green No)</v>
      </c>
      <c r="J86" s="16" t="str">
        <f>Master!C$744</f>
        <v>If suitable temp. what is annual % suitability for Zika? (More red more suitable)</v>
      </c>
      <c r="K86" s="47" t="str">
        <f>Master!A$749</f>
        <v># people within 5km with Code 4 Zika level</v>
      </c>
      <c r="L86" s="47" t="str">
        <f>Master!A$748</f>
        <v>Description of conditions</v>
      </c>
      <c r="M86" s="47" t="str">
        <f>Master!B$748</f>
        <v>What it means for transmission</v>
      </c>
      <c r="N86" s="47" t="str">
        <f>Master!C$748</f>
        <v>What it means for entomologists</v>
      </c>
      <c r="BF86" s="47" t="s">
        <v>949</v>
      </c>
      <c r="BG86" s="47" t="s">
        <v>949</v>
      </c>
      <c r="BH86" s="2">
        <f t="shared" si="11"/>
        <v>0</v>
      </c>
      <c r="BI86" s="2" t="e">
        <f t="shared" si="12"/>
        <v>#VALUE!</v>
      </c>
    </row>
    <row r="87" spans="1:61" s="2" customFormat="1" ht="16.5" thickTop="1" thickBot="1" x14ac:dyDescent="0.3">
      <c r="A87" s="6"/>
      <c r="E87" s="8" t="s">
        <v>261</v>
      </c>
      <c r="F87" s="3">
        <f>BA87</f>
        <v>3</v>
      </c>
      <c r="G87" s="3">
        <f>IF((Master!CL36&gt;=13)-(Master!CL36&gt;38),1,0)</f>
        <v>1</v>
      </c>
      <c r="H87" s="11">
        <f>IF($G87=1,ROUND(Master!AL36,2),0)</f>
        <v>0.98</v>
      </c>
      <c r="I87" s="3">
        <f>IF((Master!CL36&gt;=18)-(Master!CL36&gt;42),1,0)</f>
        <v>1</v>
      </c>
      <c r="J87" s="11">
        <f>IF($I87=1,ROUND(Master!DF36,2),0)</f>
        <v>0</v>
      </c>
      <c r="K87" s="3">
        <f>BF87*BH87</f>
        <v>0</v>
      </c>
      <c r="L87" s="49" t="str">
        <f t="shared" ref="L87:M90" si="25">BB87</f>
        <v>Temp. suitable for Pathogen and Vector. Model says suitable for Pathogen or Vector but not both.</v>
      </c>
      <c r="M87" s="49" t="str">
        <f t="shared" si="25"/>
        <v>Preconditions somewhat suitable for Transmission</v>
      </c>
      <c r="N87" s="6" t="str">
        <f>Master!DM36</f>
        <v>Temp. suitable for vectors - surveillance may be needed. When temp. suitable, model suggests vectors likely - may need control, education, and policies minimizing exposure.</v>
      </c>
      <c r="AW87" s="2">
        <f>SUM(G87,I87)</f>
        <v>2</v>
      </c>
      <c r="AX87" s="2">
        <f>IF(H87&lt;0.5,2,IF(H87&gt;=0.5,3))</f>
        <v>3</v>
      </c>
      <c r="AY87" s="2">
        <f>IF(J87&lt;0.5,5,IF(J87&gt;=0.5,7))</f>
        <v>5</v>
      </c>
      <c r="AZ87" s="2">
        <f t="shared" si="10"/>
        <v>30</v>
      </c>
      <c r="BA87" s="2">
        <f>IF(AZ87=0,BB$3,IF(AZ87=10,BB$4,IF(AZ87=14,BB$4,IF(AZ87=15,BB$5,IF(AZ87=20,BB$6,IF(AZ87=21,BB$5,IF(AZ87=28,BB$7,IF(AZ87=30,BB$7,IF(AZ87=42,BB$8,"")))))))))</f>
        <v>3</v>
      </c>
      <c r="BB87" s="2" t="str">
        <f>IF(AZ87=0,AW$3,IF(AZ87=10,AW$4,IF(AZ87=14,AW$4,IF(AZ87=15,AW$5,IF(AZ87=20,AW$6,IF(AZ87=21,AW$5,IF(AZ87=28,AW$7,IF(AZ87=30,AW$7,IF(AZ87=42,AW$8,"")))))))))</f>
        <v>Temp. suitable for Pathogen and Vector. Model says suitable for Pathogen or Vector but not both.</v>
      </c>
      <c r="BC87" s="2" t="str">
        <f>IF(AZ87=0,AY$3,IF(AZ87=10,AY$4,IF(AZ87=14,AY$4,IF(AZ87=15,AY$5,IF(AZ87=20,AY$6,IF(AZ87=21,AY$5,IF(AZ87=28,AY$7,IF(AZ87=30,AY$7,IF(AZ87=42,AY$8,"")))))))))</f>
        <v>Preconditions somewhat suitable for Transmission</v>
      </c>
      <c r="BF87" s="56">
        <f>Master!EN36</f>
        <v>100308</v>
      </c>
      <c r="BG87" s="56" t="s">
        <v>986</v>
      </c>
      <c r="BH87" s="2">
        <f t="shared" si="11"/>
        <v>0</v>
      </c>
      <c r="BI87" s="2">
        <f t="shared" si="12"/>
        <v>0</v>
      </c>
    </row>
    <row r="88" spans="1:61" s="2" customFormat="1" ht="16.5" thickTop="1" thickBot="1" x14ac:dyDescent="0.3">
      <c r="A88" s="6"/>
      <c r="E88" s="8" t="s">
        <v>352</v>
      </c>
      <c r="F88" s="3">
        <f>BA88</f>
        <v>3</v>
      </c>
      <c r="G88" s="3">
        <f>IF((Master!CL37&gt;=13)-(Master!CL37&gt;38),1,0)</f>
        <v>1</v>
      </c>
      <c r="H88" s="11">
        <f>IF($G88=1,ROUND(Master!AL37,2),0)</f>
        <v>0.92</v>
      </c>
      <c r="I88" s="3">
        <f>IF((Master!CL37&gt;=18)-(Master!CL37&gt;42),1,0)</f>
        <v>1</v>
      </c>
      <c r="J88" s="11">
        <f>IF($I88=1,ROUND(Master!DF37,2),0)</f>
        <v>0</v>
      </c>
      <c r="K88" s="3">
        <f>BF88*BH88</f>
        <v>0</v>
      </c>
      <c r="L88" s="49" t="str">
        <f t="shared" si="25"/>
        <v>Temp. suitable for Pathogen and Vector. Model says suitable for Pathogen or Vector but not both.</v>
      </c>
      <c r="M88" s="49" t="str">
        <f t="shared" si="25"/>
        <v>Preconditions somewhat suitable for Transmission</v>
      </c>
      <c r="N88" s="6" t="str">
        <f>Master!DM37</f>
        <v>Temp. suitable for vectors - surveillance may be needed. When temp. suitable, model suggests vectors likely - may need control, education, and policies minimizing exposure.</v>
      </c>
      <c r="AW88" s="2">
        <f>SUM(G88,I88)</f>
        <v>2</v>
      </c>
      <c r="AX88" s="2">
        <f>IF(H88&lt;0.5,2,IF(H88&gt;=0.5,3))</f>
        <v>3</v>
      </c>
      <c r="AY88" s="2">
        <f>IF(J88&lt;0.5,5,IF(J88&gt;=0.5,7))</f>
        <v>5</v>
      </c>
      <c r="AZ88" s="2">
        <f t="shared" si="10"/>
        <v>30</v>
      </c>
      <c r="BA88" s="2">
        <f>IF(AZ88=0,BB$3,IF(AZ88=10,BB$4,IF(AZ88=14,BB$4,IF(AZ88=15,BB$5,IF(AZ88=20,BB$6,IF(AZ88=21,BB$5,IF(AZ88=28,BB$7,IF(AZ88=30,BB$7,IF(AZ88=42,BB$8,"")))))))))</f>
        <v>3</v>
      </c>
      <c r="BB88" s="2" t="str">
        <f>IF(AZ88=0,AW$3,IF(AZ88=10,AW$4,IF(AZ88=14,AW$4,IF(AZ88=15,AW$5,IF(AZ88=20,AW$6,IF(AZ88=21,AW$5,IF(AZ88=28,AW$7,IF(AZ88=30,AW$7,IF(AZ88=42,AW$8,"")))))))))</f>
        <v>Temp. suitable for Pathogen and Vector. Model says suitable for Pathogen or Vector but not both.</v>
      </c>
      <c r="BC88" s="2" t="str">
        <f>IF(AZ88=0,AY$3,IF(AZ88=10,AY$4,IF(AZ88=14,AY$4,IF(AZ88=15,AY$5,IF(AZ88=20,AY$6,IF(AZ88=21,AY$5,IF(AZ88=28,AY$7,IF(AZ88=30,AY$7,IF(AZ88=42,AY$8,"")))))))))</f>
        <v>Preconditions somewhat suitable for Transmission</v>
      </c>
      <c r="BF88" s="56">
        <f>Master!EN37</f>
        <v>31916</v>
      </c>
      <c r="BG88" s="56" t="s">
        <v>987</v>
      </c>
      <c r="BH88" s="2">
        <f t="shared" si="11"/>
        <v>0</v>
      </c>
      <c r="BI88" s="2">
        <f t="shared" si="12"/>
        <v>0</v>
      </c>
    </row>
    <row r="89" spans="1:61" s="2" customFormat="1" ht="16.5" thickTop="1" thickBot="1" x14ac:dyDescent="0.3">
      <c r="A89" s="6"/>
      <c r="E89" s="8" t="s">
        <v>455</v>
      </c>
      <c r="F89" s="3">
        <f>BA89</f>
        <v>3</v>
      </c>
      <c r="G89" s="3">
        <f>IF((Master!CL38&gt;=13)-(Master!CL38&gt;38),1,0)</f>
        <v>1</v>
      </c>
      <c r="H89" s="11">
        <f>IF($G89=1,ROUND(Master!AL38,2),0)</f>
        <v>0.98</v>
      </c>
      <c r="I89" s="3">
        <f>IF((Master!CL38&gt;=18)-(Master!CL38&gt;42),1,0)</f>
        <v>1</v>
      </c>
      <c r="J89" s="11">
        <f>IF($I89=1,ROUND(Master!DF38,2),0)</f>
        <v>0</v>
      </c>
      <c r="K89" s="3">
        <f>BF89*BH89</f>
        <v>0</v>
      </c>
      <c r="L89" s="49" t="str">
        <f t="shared" si="25"/>
        <v>Temp. suitable for Pathogen and Vector. Model says suitable for Pathogen or Vector but not both.</v>
      </c>
      <c r="M89" s="49" t="str">
        <f t="shared" si="25"/>
        <v>Preconditions somewhat suitable for Transmission</v>
      </c>
      <c r="N89" s="6" t="str">
        <f>Master!DM38</f>
        <v>Temp. suitable for vectors - surveillance may be needed. When temp. suitable, model suggests vectors likely - may need control, education, and policies minimizing exposure.</v>
      </c>
      <c r="AW89" s="2">
        <f>SUM(G89,I89)</f>
        <v>2</v>
      </c>
      <c r="AX89" s="2">
        <f>IF(H89&lt;0.5,2,IF(H89&gt;=0.5,3))</f>
        <v>3</v>
      </c>
      <c r="AY89" s="2">
        <f>IF(J89&lt;0.5,5,IF(J89&gt;=0.5,7))</f>
        <v>5</v>
      </c>
      <c r="AZ89" s="2">
        <f t="shared" si="10"/>
        <v>30</v>
      </c>
      <c r="BA89" s="2">
        <f>IF(AZ89=0,BB$3,IF(AZ89=10,BB$4,IF(AZ89=14,BB$4,IF(AZ89=15,BB$5,IF(AZ89=20,BB$6,IF(AZ89=21,BB$5,IF(AZ89=28,BB$7,IF(AZ89=30,BB$7,IF(AZ89=42,BB$8,"")))))))))</f>
        <v>3</v>
      </c>
      <c r="BB89" s="2" t="str">
        <f>IF(AZ89=0,AW$3,IF(AZ89=10,AW$4,IF(AZ89=14,AW$4,IF(AZ89=15,AW$5,IF(AZ89=20,AW$6,IF(AZ89=21,AW$5,IF(AZ89=28,AW$7,IF(AZ89=30,AW$7,IF(AZ89=42,AW$8,"")))))))))</f>
        <v>Temp. suitable for Pathogen and Vector. Model says suitable for Pathogen or Vector but not both.</v>
      </c>
      <c r="BC89" s="2" t="str">
        <f>IF(AZ89=0,AY$3,IF(AZ89=10,AY$4,IF(AZ89=14,AY$4,IF(AZ89=15,AY$5,IF(AZ89=20,AY$6,IF(AZ89=21,AY$5,IF(AZ89=28,AY$7,IF(AZ89=30,AY$7,IF(AZ89=42,AY$8,"")))))))))</f>
        <v>Preconditions somewhat suitable for Transmission</v>
      </c>
      <c r="BF89" s="56">
        <f>Master!EN38</f>
        <v>31362</v>
      </c>
      <c r="BG89" s="56" t="s">
        <v>988</v>
      </c>
      <c r="BH89" s="2">
        <f t="shared" si="11"/>
        <v>0</v>
      </c>
      <c r="BI89" s="2">
        <f t="shared" si="12"/>
        <v>0</v>
      </c>
    </row>
    <row r="90" spans="1:61" s="2" customFormat="1" ht="16.5" thickTop="1" thickBot="1" x14ac:dyDescent="0.3">
      <c r="A90" s="6"/>
      <c r="E90" s="8" t="s">
        <v>727</v>
      </c>
      <c r="F90" s="3">
        <f>BA90</f>
        <v>3</v>
      </c>
      <c r="G90" s="3">
        <f>IF((Master!CL39&gt;=13)-(Master!CL39&gt;38),1,0)</f>
        <v>1</v>
      </c>
      <c r="H90" s="11">
        <f>IF($G90=1,ROUND(Master!AL39,2),0)</f>
        <v>0.98</v>
      </c>
      <c r="I90" s="3">
        <f>IF((Master!CL39&gt;=18)-(Master!CL39&gt;42),1,0)</f>
        <v>1</v>
      </c>
      <c r="J90" s="11">
        <f>IF($I90=1,ROUND(Master!DF39,2),0)</f>
        <v>0</v>
      </c>
      <c r="K90" s="3">
        <f>BF90*BH90</f>
        <v>0</v>
      </c>
      <c r="L90" s="49" t="str">
        <f t="shared" si="25"/>
        <v>Temp. suitable for Pathogen and Vector. Model says suitable for Pathogen or Vector but not both.</v>
      </c>
      <c r="M90" s="49" t="str">
        <f t="shared" si="25"/>
        <v>Preconditions somewhat suitable for Transmission</v>
      </c>
      <c r="N90" s="6" t="str">
        <f>Master!DM39</f>
        <v>Temp. suitable for vectors - surveillance may be needed. When temp. suitable, model suggests vectors likely - may need control, education, and policies minimizing exposure.</v>
      </c>
      <c r="AW90" s="2">
        <f>SUM(G90,I90)</f>
        <v>2</v>
      </c>
      <c r="AX90" s="2">
        <f>IF(H90&lt;0.5,2,IF(H90&gt;=0.5,3))</f>
        <v>3</v>
      </c>
      <c r="AY90" s="2">
        <f>IF(J90&lt;0.5,5,IF(J90&gt;=0.5,7))</f>
        <v>5</v>
      </c>
      <c r="AZ90" s="2">
        <f t="shared" si="10"/>
        <v>30</v>
      </c>
      <c r="BA90" s="2">
        <f>IF(AZ90=0,BB$3,IF(AZ90=10,BB$4,IF(AZ90=14,BB$4,IF(AZ90=15,BB$5,IF(AZ90=20,BB$6,IF(AZ90=21,BB$5,IF(AZ90=28,BB$7,IF(AZ90=30,BB$7,IF(AZ90=42,BB$8,"")))))))))</f>
        <v>3</v>
      </c>
      <c r="BB90" s="2" t="str">
        <f>IF(AZ90=0,AW$3,IF(AZ90=10,AW$4,IF(AZ90=14,AW$4,IF(AZ90=15,AW$5,IF(AZ90=20,AW$6,IF(AZ90=21,AW$5,IF(AZ90=28,AW$7,IF(AZ90=30,AW$7,IF(AZ90=42,AW$8,"")))))))))</f>
        <v>Temp. suitable for Pathogen and Vector. Model says suitable for Pathogen or Vector but not both.</v>
      </c>
      <c r="BC90" s="2" t="str">
        <f>IF(AZ90=0,AY$3,IF(AZ90=10,AY$4,IF(AZ90=14,AY$4,IF(AZ90=15,AY$5,IF(AZ90=20,AY$6,IF(AZ90=21,AY$5,IF(AZ90=28,AY$7,IF(AZ90=30,AY$7,IF(AZ90=42,AY$8,"")))))))))</f>
        <v>Preconditions somewhat suitable for Transmission</v>
      </c>
      <c r="BF90" s="56">
        <f>Master!EN39</f>
        <v>24036</v>
      </c>
      <c r="BG90" s="56" t="s">
        <v>989</v>
      </c>
      <c r="BH90" s="2">
        <f t="shared" si="11"/>
        <v>0</v>
      </c>
      <c r="BI90" s="2">
        <f t="shared" si="12"/>
        <v>0</v>
      </c>
    </row>
    <row r="91" spans="1:61" s="2" customFormat="1" ht="15.75" thickTop="1" x14ac:dyDescent="0.25">
      <c r="A91" s="6"/>
      <c r="E91" s="9" t="s">
        <v>867</v>
      </c>
      <c r="F91" s="3"/>
      <c r="G91" s="3"/>
      <c r="H91" s="14"/>
      <c r="I91" s="3"/>
      <c r="J91" s="14"/>
      <c r="K91" s="3"/>
      <c r="L91" s="49"/>
      <c r="M91" s="49"/>
      <c r="N91" s="6"/>
      <c r="BF91" s="56"/>
      <c r="BG91" s="56"/>
      <c r="BH91" s="2">
        <f t="shared" si="11"/>
        <v>0</v>
      </c>
      <c r="BI91" s="2">
        <f t="shared" si="12"/>
        <v>0</v>
      </c>
    </row>
    <row r="92" spans="1:61" s="2" customFormat="1" x14ac:dyDescent="0.25">
      <c r="A92" s="6"/>
      <c r="E92" s="9"/>
      <c r="F92" s="3"/>
      <c r="G92" s="3"/>
      <c r="H92" s="14"/>
      <c r="I92" s="3"/>
      <c r="J92" s="14"/>
      <c r="K92" s="3"/>
      <c r="L92" s="49"/>
      <c r="M92" s="49"/>
      <c r="N92" s="6"/>
      <c r="BF92" s="56"/>
      <c r="BG92" s="56"/>
      <c r="BH92" s="2">
        <f t="shared" si="11"/>
        <v>0</v>
      </c>
      <c r="BI92" s="2">
        <f t="shared" si="12"/>
        <v>0</v>
      </c>
    </row>
    <row r="93" spans="1:61" s="2" customFormat="1" x14ac:dyDescent="0.25">
      <c r="A93" s="6"/>
      <c r="E93" s="9"/>
      <c r="F93" s="3"/>
      <c r="G93" s="3"/>
      <c r="H93" s="14"/>
      <c r="I93" s="3"/>
      <c r="J93" s="14"/>
      <c r="K93" s="3"/>
      <c r="L93" s="49"/>
      <c r="M93" s="49"/>
      <c r="N93" s="6"/>
      <c r="BF93" s="56"/>
      <c r="BG93" s="56"/>
      <c r="BH93" s="2">
        <f t="shared" si="11"/>
        <v>0</v>
      </c>
      <c r="BI93" s="2">
        <f t="shared" si="12"/>
        <v>0</v>
      </c>
    </row>
    <row r="94" spans="1:61" s="2" customFormat="1" x14ac:dyDescent="0.25">
      <c r="A94" s="6"/>
      <c r="E94" s="9"/>
      <c r="F94" s="3"/>
      <c r="G94" s="3"/>
      <c r="H94" s="14"/>
      <c r="I94" s="3"/>
      <c r="J94" s="14"/>
      <c r="K94" s="3"/>
      <c r="L94" s="49"/>
      <c r="M94" s="49"/>
      <c r="N94" s="6"/>
      <c r="BF94" s="56"/>
      <c r="BG94" s="56"/>
      <c r="BH94" s="2">
        <f t="shared" si="11"/>
        <v>0</v>
      </c>
      <c r="BI94" s="2">
        <f t="shared" si="12"/>
        <v>0</v>
      </c>
    </row>
    <row r="95" spans="1:61" s="2" customFormat="1" x14ac:dyDescent="0.25">
      <c r="A95" s="6"/>
      <c r="E95" s="9"/>
      <c r="F95" s="3"/>
      <c r="G95" s="3"/>
      <c r="H95" s="14"/>
      <c r="I95" s="3"/>
      <c r="J95" s="14"/>
      <c r="K95" s="3"/>
      <c r="L95" s="49"/>
      <c r="M95" s="49"/>
      <c r="N95" s="6"/>
      <c r="BF95" s="56"/>
      <c r="BG95" s="56"/>
      <c r="BH95" s="2">
        <f t="shared" si="11"/>
        <v>0</v>
      </c>
      <c r="BI95" s="2">
        <f t="shared" si="12"/>
        <v>0</v>
      </c>
    </row>
    <row r="96" spans="1:61" s="2" customFormat="1" x14ac:dyDescent="0.25">
      <c r="A96" s="6"/>
      <c r="E96" s="9"/>
      <c r="F96" s="3"/>
      <c r="G96" s="3"/>
      <c r="H96" s="14"/>
      <c r="I96" s="3"/>
      <c r="J96" s="14"/>
      <c r="K96" s="3"/>
      <c r="L96" s="49"/>
      <c r="M96" s="49"/>
      <c r="N96" s="6"/>
      <c r="BF96" s="56"/>
      <c r="BG96" s="56"/>
      <c r="BH96" s="2">
        <f t="shared" si="11"/>
        <v>0</v>
      </c>
      <c r="BI96" s="2">
        <f t="shared" si="12"/>
        <v>0</v>
      </c>
    </row>
    <row r="97" spans="1:61" s="2" customFormat="1" x14ac:dyDescent="0.25">
      <c r="A97" s="6"/>
      <c r="E97" s="9"/>
      <c r="F97" s="3"/>
      <c r="G97" s="3"/>
      <c r="H97" s="14"/>
      <c r="I97" s="3"/>
      <c r="J97" s="14"/>
      <c r="K97" s="3"/>
      <c r="L97" s="49"/>
      <c r="M97" s="49"/>
      <c r="N97" s="6"/>
      <c r="BF97" s="56"/>
      <c r="BG97" s="56"/>
      <c r="BH97" s="2">
        <f t="shared" ref="BH97:BH160" si="26">IF(BA97=4,1,0)</f>
        <v>0</v>
      </c>
      <c r="BI97" s="2">
        <f t="shared" ref="BI97:BI160" si="27">BF97*BH97</f>
        <v>0</v>
      </c>
    </row>
    <row r="98" spans="1:61" s="2" customFormat="1" x14ac:dyDescent="0.25">
      <c r="A98" s="6"/>
      <c r="E98" s="9"/>
      <c r="F98" s="3"/>
      <c r="G98" s="3"/>
      <c r="H98" s="14"/>
      <c r="I98" s="3"/>
      <c r="J98" s="14"/>
      <c r="K98" s="3"/>
      <c r="L98" s="49"/>
      <c r="M98" s="49"/>
      <c r="N98" s="6"/>
      <c r="BF98" s="56"/>
      <c r="BG98" s="56"/>
      <c r="BH98" s="2">
        <f t="shared" si="26"/>
        <v>0</v>
      </c>
      <c r="BI98" s="2">
        <f t="shared" si="27"/>
        <v>0</v>
      </c>
    </row>
    <row r="99" spans="1:61" s="2" customFormat="1" x14ac:dyDescent="0.25">
      <c r="A99" s="6"/>
      <c r="E99" s="9"/>
      <c r="F99" s="3"/>
      <c r="G99" s="3"/>
      <c r="H99" s="14"/>
      <c r="I99" s="3"/>
      <c r="J99" s="14"/>
      <c r="K99" s="3"/>
      <c r="L99" s="49"/>
      <c r="M99" s="49"/>
      <c r="N99" s="6"/>
      <c r="BF99" s="56"/>
      <c r="BG99" s="56"/>
      <c r="BH99" s="2">
        <f t="shared" si="26"/>
        <v>0</v>
      </c>
      <c r="BI99" s="2">
        <f t="shared" si="27"/>
        <v>0</v>
      </c>
    </row>
    <row r="100" spans="1:61" s="2" customFormat="1" x14ac:dyDescent="0.25">
      <c r="A100" s="6"/>
      <c r="E100" s="9"/>
      <c r="F100" s="3"/>
      <c r="G100" s="3"/>
      <c r="H100" s="14"/>
      <c r="I100" s="3"/>
      <c r="J100" s="14"/>
      <c r="K100" s="3"/>
      <c r="L100" s="49"/>
      <c r="M100" s="49"/>
      <c r="N100" s="6"/>
      <c r="BF100" s="56"/>
      <c r="BG100" s="56"/>
      <c r="BH100" s="2">
        <f t="shared" si="26"/>
        <v>0</v>
      </c>
      <c r="BI100" s="2">
        <f t="shared" si="27"/>
        <v>0</v>
      </c>
    </row>
    <row r="101" spans="1:61" s="2" customFormat="1" x14ac:dyDescent="0.25">
      <c r="A101" s="6"/>
      <c r="E101" s="9"/>
      <c r="F101" s="3"/>
      <c r="G101" s="3"/>
      <c r="H101" s="14"/>
      <c r="I101" s="3"/>
      <c r="J101" s="14"/>
      <c r="K101" s="3"/>
      <c r="L101" s="49"/>
      <c r="M101" s="49"/>
      <c r="N101" s="6"/>
      <c r="BF101" s="56"/>
      <c r="BG101" s="56"/>
      <c r="BH101" s="2">
        <f t="shared" si="26"/>
        <v>0</v>
      </c>
      <c r="BI101" s="2">
        <f t="shared" si="27"/>
        <v>0</v>
      </c>
    </row>
    <row r="102" spans="1:61" s="2" customFormat="1" x14ac:dyDescent="0.25">
      <c r="A102" s="6"/>
      <c r="E102" s="9"/>
      <c r="F102" s="3"/>
      <c r="G102" s="3"/>
      <c r="H102" s="14"/>
      <c r="I102" s="3"/>
      <c r="J102" s="14"/>
      <c r="K102" s="3"/>
      <c r="L102" s="49"/>
      <c r="M102" s="49"/>
      <c r="N102" s="6"/>
      <c r="BF102" s="56"/>
      <c r="BG102" s="56"/>
      <c r="BH102" s="2">
        <f t="shared" si="26"/>
        <v>0</v>
      </c>
      <c r="BI102" s="2">
        <f t="shared" si="27"/>
        <v>0</v>
      </c>
    </row>
    <row r="103" spans="1:61" s="2" customFormat="1" x14ac:dyDescent="0.25">
      <c r="A103" s="6"/>
      <c r="E103" s="9"/>
      <c r="F103" s="3"/>
      <c r="G103" s="3"/>
      <c r="H103" s="14"/>
      <c r="I103" s="3"/>
      <c r="J103" s="14"/>
      <c r="K103" s="3"/>
      <c r="L103" s="49"/>
      <c r="M103" s="49"/>
      <c r="N103" s="6"/>
      <c r="BF103" s="56"/>
      <c r="BG103" s="56"/>
      <c r="BH103" s="2">
        <f t="shared" si="26"/>
        <v>0</v>
      </c>
      <c r="BI103" s="2">
        <f t="shared" si="27"/>
        <v>0</v>
      </c>
    </row>
    <row r="104" spans="1:61" s="2" customFormat="1" x14ac:dyDescent="0.25">
      <c r="A104" s="6"/>
      <c r="E104" s="9"/>
      <c r="F104" s="3"/>
      <c r="G104" s="3"/>
      <c r="H104" s="14"/>
      <c r="I104" s="3"/>
      <c r="J104" s="14"/>
      <c r="K104" s="3"/>
      <c r="L104" s="49"/>
      <c r="M104" s="49"/>
      <c r="N104" s="6"/>
      <c r="BF104" s="56"/>
      <c r="BG104" s="56"/>
      <c r="BH104" s="2">
        <f t="shared" si="26"/>
        <v>0</v>
      </c>
      <c r="BI104" s="2">
        <f t="shared" si="27"/>
        <v>0</v>
      </c>
    </row>
    <row r="105" spans="1:61" s="2" customFormat="1" x14ac:dyDescent="0.25">
      <c r="A105" s="6"/>
      <c r="E105" s="9"/>
      <c r="F105" s="3"/>
      <c r="G105" s="3"/>
      <c r="H105" s="14"/>
      <c r="I105" s="3"/>
      <c r="J105" s="14"/>
      <c r="K105" s="3"/>
      <c r="L105" s="49"/>
      <c r="M105" s="49"/>
      <c r="N105" s="6"/>
      <c r="BF105" s="56"/>
      <c r="BG105" s="56"/>
      <c r="BH105" s="2">
        <f t="shared" si="26"/>
        <v>0</v>
      </c>
      <c r="BI105" s="2">
        <f t="shared" si="27"/>
        <v>0</v>
      </c>
    </row>
    <row r="106" spans="1:61" s="2" customFormat="1" x14ac:dyDescent="0.25">
      <c r="A106" s="6"/>
      <c r="E106" s="9"/>
      <c r="F106" s="3"/>
      <c r="G106" s="3"/>
      <c r="H106" s="14"/>
      <c r="I106" s="3"/>
      <c r="J106" s="14"/>
      <c r="K106" s="3"/>
      <c r="L106" s="49"/>
      <c r="M106" s="49"/>
      <c r="N106" s="6"/>
      <c r="BF106" s="56"/>
      <c r="BG106" s="56"/>
      <c r="BH106" s="2">
        <f t="shared" si="26"/>
        <v>0</v>
      </c>
      <c r="BI106" s="2">
        <f t="shared" si="27"/>
        <v>0</v>
      </c>
    </row>
    <row r="107" spans="1:61" s="2" customFormat="1" x14ac:dyDescent="0.25">
      <c r="A107" s="6"/>
      <c r="E107" s="9"/>
      <c r="F107" s="3"/>
      <c r="G107" s="3"/>
      <c r="H107" s="14"/>
      <c r="I107" s="3"/>
      <c r="J107" s="14"/>
      <c r="K107" s="3"/>
      <c r="L107" s="49"/>
      <c r="M107" s="49"/>
      <c r="N107" s="6"/>
      <c r="BF107" s="56"/>
      <c r="BG107" s="56"/>
      <c r="BH107" s="2">
        <f t="shared" si="26"/>
        <v>0</v>
      </c>
      <c r="BI107" s="2">
        <f t="shared" si="27"/>
        <v>0</v>
      </c>
    </row>
    <row r="108" spans="1:61" s="2" customFormat="1" x14ac:dyDescent="0.25">
      <c r="A108" s="6"/>
      <c r="E108" s="9"/>
      <c r="F108" s="3"/>
      <c r="G108" s="3"/>
      <c r="H108" s="14"/>
      <c r="I108" s="3"/>
      <c r="J108" s="14"/>
      <c r="K108" s="3"/>
      <c r="L108" s="49"/>
      <c r="M108" s="49"/>
      <c r="N108" s="6"/>
      <c r="BF108" s="56"/>
      <c r="BG108" s="56"/>
      <c r="BH108" s="2">
        <f t="shared" si="26"/>
        <v>0</v>
      </c>
      <c r="BI108" s="2">
        <f t="shared" si="27"/>
        <v>0</v>
      </c>
    </row>
    <row r="109" spans="1:61" s="2" customFormat="1" x14ac:dyDescent="0.25">
      <c r="A109" s="6"/>
      <c r="E109" s="9"/>
      <c r="F109" s="3"/>
      <c r="G109" s="3"/>
      <c r="H109" s="14"/>
      <c r="I109" s="3"/>
      <c r="J109" s="14"/>
      <c r="K109" s="3"/>
      <c r="L109" s="49"/>
      <c r="M109" s="49"/>
      <c r="N109" s="6"/>
      <c r="BF109" s="56"/>
      <c r="BG109" s="56"/>
      <c r="BH109" s="2">
        <f t="shared" si="26"/>
        <v>0</v>
      </c>
      <c r="BI109" s="2">
        <f t="shared" si="27"/>
        <v>0</v>
      </c>
    </row>
    <row r="110" spans="1:61" s="2" customFormat="1" x14ac:dyDescent="0.25">
      <c r="A110" s="6"/>
      <c r="E110" s="9"/>
      <c r="F110" s="3"/>
      <c r="G110" s="3"/>
      <c r="H110" s="14"/>
      <c r="I110" s="3"/>
      <c r="J110" s="14"/>
      <c r="K110" s="3"/>
      <c r="L110" s="49"/>
      <c r="M110" s="49"/>
      <c r="N110" s="6"/>
      <c r="BF110" s="56"/>
      <c r="BG110" s="56"/>
      <c r="BH110" s="2">
        <f t="shared" si="26"/>
        <v>0</v>
      </c>
      <c r="BI110" s="2">
        <f t="shared" si="27"/>
        <v>0</v>
      </c>
    </row>
    <row r="111" spans="1:61" s="2" customFormat="1" x14ac:dyDescent="0.25">
      <c r="A111" s="6"/>
      <c r="E111" s="9"/>
      <c r="F111" s="3"/>
      <c r="G111" s="3"/>
      <c r="H111" s="14"/>
      <c r="I111" s="3"/>
      <c r="J111" s="14"/>
      <c r="K111" s="3"/>
      <c r="L111" s="49"/>
      <c r="M111" s="49"/>
      <c r="N111" s="6"/>
      <c r="BF111" s="56"/>
      <c r="BG111" s="56"/>
      <c r="BH111" s="2">
        <f t="shared" si="26"/>
        <v>0</v>
      </c>
      <c r="BI111" s="2">
        <f t="shared" si="27"/>
        <v>0</v>
      </c>
    </row>
    <row r="112" spans="1:61" s="2" customFormat="1" x14ac:dyDescent="0.25">
      <c r="A112" s="6"/>
      <c r="E112" s="9"/>
      <c r="F112" s="3"/>
      <c r="G112" s="3"/>
      <c r="H112" s="14"/>
      <c r="I112" s="3"/>
      <c r="J112" s="14"/>
      <c r="K112" s="3"/>
      <c r="L112" s="49"/>
      <c r="M112" s="49"/>
      <c r="N112" s="6"/>
      <c r="BF112" s="56"/>
      <c r="BG112" s="56"/>
      <c r="BH112" s="2">
        <f t="shared" si="26"/>
        <v>0</v>
      </c>
      <c r="BI112" s="2">
        <f t="shared" si="27"/>
        <v>0</v>
      </c>
    </row>
    <row r="113" spans="1:61" s="2" customFormat="1" x14ac:dyDescent="0.25">
      <c r="A113" s="6"/>
      <c r="E113" s="9"/>
      <c r="F113" s="3"/>
      <c r="G113" s="3"/>
      <c r="H113" s="14"/>
      <c r="I113" s="3"/>
      <c r="J113" s="14"/>
      <c r="K113" s="3"/>
      <c r="L113" s="49"/>
      <c r="M113" s="49"/>
      <c r="N113" s="6"/>
      <c r="BF113" s="56"/>
      <c r="BG113" s="56"/>
      <c r="BH113" s="2">
        <f t="shared" si="26"/>
        <v>0</v>
      </c>
      <c r="BI113" s="2">
        <f t="shared" si="27"/>
        <v>0</v>
      </c>
    </row>
    <row r="114" spans="1:61" s="2" customFormat="1" x14ac:dyDescent="0.25">
      <c r="A114" s="6"/>
      <c r="E114" s="9"/>
      <c r="F114" s="3"/>
      <c r="G114" s="3"/>
      <c r="H114" s="14"/>
      <c r="I114" s="3"/>
      <c r="J114" s="14"/>
      <c r="K114" s="3"/>
      <c r="L114" s="49"/>
      <c r="M114" s="49"/>
      <c r="N114" s="6"/>
      <c r="BF114" s="56"/>
      <c r="BG114" s="56"/>
      <c r="BH114" s="2">
        <f t="shared" si="26"/>
        <v>0</v>
      </c>
      <c r="BI114" s="2">
        <f t="shared" si="27"/>
        <v>0</v>
      </c>
    </row>
    <row r="115" spans="1:61" s="2" customFormat="1" ht="15.75" thickBot="1" x14ac:dyDescent="0.3">
      <c r="A115" s="6"/>
      <c r="E115" s="9"/>
      <c r="F115" s="3"/>
      <c r="G115" s="3"/>
      <c r="H115" s="14"/>
      <c r="I115" s="3"/>
      <c r="J115" s="14"/>
      <c r="K115" s="3"/>
      <c r="L115" s="49"/>
      <c r="M115" s="49"/>
      <c r="N115" s="6"/>
      <c r="BF115" s="56"/>
      <c r="BG115" s="56"/>
      <c r="BH115" s="2">
        <f t="shared" si="26"/>
        <v>0</v>
      </c>
      <c r="BI115" s="2">
        <f t="shared" si="27"/>
        <v>0</v>
      </c>
    </row>
    <row r="116" spans="1:61" s="2" customFormat="1" ht="61.5" thickTop="1" thickBot="1" x14ac:dyDescent="0.3">
      <c r="A116" s="17" t="s">
        <v>63</v>
      </c>
      <c r="E116" s="8"/>
      <c r="F116" s="16" t="str">
        <f>Master!A$746</f>
        <v>Forecast Overall Zika Risk Code - "1" (Blue) = low risk, "4" (Red) = high risk</v>
      </c>
      <c r="G116" s="16" t="str">
        <f>Master!B$745</f>
        <v>Was temp. suitable during period for Aedes aegypti/albopictus? (Red Yes, Green No)</v>
      </c>
      <c r="H116" s="16" t="str">
        <f>Master!C$745</f>
        <v>If suitable temp.  what is annual % suitability for Aedes aegypti or albopictus? (More red more suitable)</v>
      </c>
      <c r="I116" s="16" t="str">
        <f>Master!B$744</f>
        <v>Was temp. suitable during period for Zika replication in mosquito? (Red Yes, Green No)</v>
      </c>
      <c r="J116" s="16" t="str">
        <f>Master!C$744</f>
        <v>If suitable temp. what is annual % suitability for Zika? (More red more suitable)</v>
      </c>
      <c r="K116" s="47" t="str">
        <f>Master!A$749</f>
        <v># people within 5km with Code 4 Zika level</v>
      </c>
      <c r="L116" s="47" t="str">
        <f>Master!A$748</f>
        <v>Description of conditions</v>
      </c>
      <c r="M116" s="47" t="str">
        <f>Master!B$748</f>
        <v>What it means for transmission</v>
      </c>
      <c r="N116" s="47" t="str">
        <f>Master!C$748</f>
        <v>What it means for entomologists</v>
      </c>
      <c r="BF116" s="47" t="s">
        <v>949</v>
      </c>
      <c r="BG116" s="47" t="s">
        <v>949</v>
      </c>
      <c r="BH116" s="2">
        <f t="shared" si="26"/>
        <v>0</v>
      </c>
      <c r="BI116" s="2" t="e">
        <f t="shared" si="27"/>
        <v>#VALUE!</v>
      </c>
    </row>
    <row r="117" spans="1:61" s="2" customFormat="1" ht="16.5" thickTop="1" thickBot="1" x14ac:dyDescent="0.3">
      <c r="A117" s="6"/>
      <c r="E117" s="8" t="s">
        <v>62</v>
      </c>
      <c r="F117" s="3">
        <f t="shared" ref="F117:F127" si="28">BA117</f>
        <v>1</v>
      </c>
      <c r="G117" s="3">
        <f>IF((Master!CL40&gt;=13)-(Master!CL40&gt;38),1,0)</f>
        <v>0</v>
      </c>
      <c r="H117" s="11">
        <f>IF($G117=1,ROUND(Master!AL40,2),0)</f>
        <v>0</v>
      </c>
      <c r="I117" s="3">
        <f>IF((Master!CL40&gt;=18)-(Master!CL40&gt;42),1,0)</f>
        <v>1</v>
      </c>
      <c r="J117" s="11">
        <f>IF($I117=1,ROUND(Master!DF40,2),0)</f>
        <v>0</v>
      </c>
      <c r="K117" s="3">
        <f t="shared" ref="K117:K127" si="29">BF117*BH117</f>
        <v>0</v>
      </c>
      <c r="L117" s="49" t="str">
        <f t="shared" ref="L117:L127" si="30">BB117</f>
        <v>Temp. suitable for Vector but not Pathogen. Model says not very suitable for Vector.</v>
      </c>
      <c r="M117" s="49" t="str">
        <f t="shared" ref="M117:M127" si="31">BC117</f>
        <v>Preconditions do not exist for Transmission</v>
      </c>
      <c r="N117" s="6" t="str">
        <f>Master!DM40</f>
        <v>Too cold or becomes too hot for vectors - surveillance may not be necessary. When temp. suitable, model suggests vectors likely - may need control, education, and policies minimizing exposure.</v>
      </c>
      <c r="AW117" s="2">
        <f t="shared" ref="AW117:AW127" si="32">SUM(G117,I117)</f>
        <v>1</v>
      </c>
      <c r="AX117" s="2">
        <f t="shared" ref="AX117:AX127" si="33">IF(H117&lt;0.5,2,IF(H117&gt;=0.5,3))</f>
        <v>2</v>
      </c>
      <c r="AY117" s="2">
        <f t="shared" ref="AY117:AY127" si="34">IF(J117&lt;0.5,5,IF(J117&gt;=0.5,7))</f>
        <v>5</v>
      </c>
      <c r="AZ117" s="2">
        <f t="shared" ref="AZ117:AZ160" si="35">AW117*AX117*AY117</f>
        <v>10</v>
      </c>
      <c r="BA117" s="2">
        <f t="shared" ref="BA117:BA127" si="36">IF(AZ117=0,BB$3,IF(AZ117=10,BB$4,IF(AZ117=14,BB$4,IF(AZ117=15,BB$5,IF(AZ117=20,BB$6,IF(AZ117=21,BB$5,IF(AZ117=28,BB$7,IF(AZ117=30,BB$7,IF(AZ117=42,BB$8,"")))))))))</f>
        <v>1</v>
      </c>
      <c r="BB117" s="2" t="str">
        <f t="shared" ref="BB117:BB127" si="37">IF(AZ117=0,AW$3,IF(AZ117=10,AW$4,IF(AZ117=14,AW$4,IF(AZ117=15,AW$5,IF(AZ117=20,AW$6,IF(AZ117=21,AW$5,IF(AZ117=28,AW$7,IF(AZ117=30,AW$7,IF(AZ117=42,AW$8,"")))))))))</f>
        <v>Temp. suitable for Vector but not Pathogen. Model says not very suitable for Vector.</v>
      </c>
      <c r="BC117" s="2" t="str">
        <f t="shared" ref="BC117:BC127" si="38">IF(AZ117=0,AY$3,IF(AZ117=10,AY$4,IF(AZ117=14,AY$4,IF(AZ117=15,AY$5,IF(AZ117=20,AY$6,IF(AZ117=21,AY$5,IF(AZ117=28,AY$7,IF(AZ117=30,AY$7,IF(AZ117=42,AY$8,"")))))))))</f>
        <v>Preconditions do not exist for Transmission</v>
      </c>
      <c r="BF117" s="56">
        <f>Master!EN40</f>
        <v>19898</v>
      </c>
      <c r="BG117" s="56" t="s">
        <v>990</v>
      </c>
      <c r="BH117" s="2">
        <f t="shared" si="26"/>
        <v>0</v>
      </c>
      <c r="BI117" s="2">
        <f t="shared" si="27"/>
        <v>0</v>
      </c>
    </row>
    <row r="118" spans="1:61" s="2" customFormat="1" ht="16.5" thickTop="1" thickBot="1" x14ac:dyDescent="0.3">
      <c r="A118" s="6"/>
      <c r="E118" s="8" t="s">
        <v>65</v>
      </c>
      <c r="F118" s="3">
        <f t="shared" si="28"/>
        <v>1</v>
      </c>
      <c r="G118" s="3">
        <f>IF((Master!CL41&gt;=13)-(Master!CL41&gt;38),1,0)</f>
        <v>0</v>
      </c>
      <c r="H118" s="11">
        <f>IF($G118=1,ROUND(Master!AL41,2),0)</f>
        <v>0</v>
      </c>
      <c r="I118" s="3">
        <f>IF((Master!CL41&gt;=18)-(Master!CL41&gt;42),1,0)</f>
        <v>1</v>
      </c>
      <c r="J118" s="11">
        <f>IF($I118=1,ROUND(Master!DF41,2),0)</f>
        <v>0</v>
      </c>
      <c r="K118" s="3">
        <f t="shared" si="29"/>
        <v>0</v>
      </c>
      <c r="L118" s="49" t="str">
        <f t="shared" si="30"/>
        <v>Temp. suitable for Vector but not Pathogen. Model says not very suitable for Vector.</v>
      </c>
      <c r="M118" s="49" t="str">
        <f t="shared" si="31"/>
        <v>Preconditions do not exist for Transmission</v>
      </c>
      <c r="N118" s="6" t="str">
        <f>Master!DM41</f>
        <v>Too cold or becomes too hot for vectors - surveillance may not be necessary. When temp. suitable, model suggests vectors unlikely or low numbers.</v>
      </c>
      <c r="AW118" s="2">
        <f t="shared" si="32"/>
        <v>1</v>
      </c>
      <c r="AX118" s="2">
        <f t="shared" si="33"/>
        <v>2</v>
      </c>
      <c r="AY118" s="2">
        <f t="shared" si="34"/>
        <v>5</v>
      </c>
      <c r="AZ118" s="2">
        <f t="shared" si="35"/>
        <v>10</v>
      </c>
      <c r="BA118" s="2">
        <f t="shared" si="36"/>
        <v>1</v>
      </c>
      <c r="BB118" s="2" t="str">
        <f t="shared" si="37"/>
        <v>Temp. suitable for Vector but not Pathogen. Model says not very suitable for Vector.</v>
      </c>
      <c r="BC118" s="2" t="str">
        <f t="shared" si="38"/>
        <v>Preconditions do not exist for Transmission</v>
      </c>
      <c r="BF118" s="56">
        <f>Master!EN41</f>
        <v>2425</v>
      </c>
      <c r="BG118" s="56" t="s">
        <v>991</v>
      </c>
      <c r="BH118" s="2">
        <f t="shared" si="26"/>
        <v>0</v>
      </c>
      <c r="BI118" s="2">
        <f t="shared" si="27"/>
        <v>0</v>
      </c>
    </row>
    <row r="119" spans="1:61" s="2" customFormat="1" ht="16.5" thickTop="1" thickBot="1" x14ac:dyDescent="0.3">
      <c r="A119" s="6"/>
      <c r="E119" s="8" t="s">
        <v>272</v>
      </c>
      <c r="F119" s="3">
        <f t="shared" si="28"/>
        <v>2</v>
      </c>
      <c r="G119" s="3">
        <f>IF((Master!CL42&gt;=13)-(Master!CL42&gt;38),1,0)</f>
        <v>1</v>
      </c>
      <c r="H119" s="11">
        <f>IF($G119=1,ROUND(Master!AL42,2),0)</f>
        <v>0.02</v>
      </c>
      <c r="I119" s="3">
        <f>IF((Master!CL42&gt;=18)-(Master!CL42&gt;42),1,0)</f>
        <v>1</v>
      </c>
      <c r="J119" s="11">
        <f>IF($I119=1,ROUND(Master!DF42,2),0)</f>
        <v>0</v>
      </c>
      <c r="K119" s="3">
        <f t="shared" si="29"/>
        <v>0</v>
      </c>
      <c r="L119" s="49" t="str">
        <f t="shared" si="30"/>
        <v>Temp. suitable for Pathogen and Vector. Model says not very suitable for Pathogen and Vector.</v>
      </c>
      <c r="M119" s="49" t="str">
        <f t="shared" si="31"/>
        <v>Preconditions unsuitable for Transmission</v>
      </c>
      <c r="N119" s="6" t="str">
        <f>Master!DM42</f>
        <v>Temp. suitable for vectors - surveillance may be needed. When temp. suitable, model suggests vectors unlikely or low numbers.</v>
      </c>
      <c r="AW119" s="2">
        <f t="shared" si="32"/>
        <v>2</v>
      </c>
      <c r="AX119" s="2">
        <f t="shared" si="33"/>
        <v>2</v>
      </c>
      <c r="AY119" s="2">
        <f t="shared" si="34"/>
        <v>5</v>
      </c>
      <c r="AZ119" s="2">
        <f t="shared" si="35"/>
        <v>20</v>
      </c>
      <c r="BA119" s="2">
        <f t="shared" si="36"/>
        <v>2</v>
      </c>
      <c r="BB119" s="2" t="str">
        <f t="shared" si="37"/>
        <v>Temp. suitable for Pathogen and Vector. Model says not very suitable for Pathogen and Vector.</v>
      </c>
      <c r="BC119" s="2" t="str">
        <f t="shared" si="38"/>
        <v>Preconditions unsuitable for Transmission</v>
      </c>
      <c r="BF119" s="56">
        <f>Master!EN42</f>
        <v>2212</v>
      </c>
      <c r="BG119" s="56" t="s">
        <v>992</v>
      </c>
      <c r="BH119" s="2">
        <f t="shared" si="26"/>
        <v>0</v>
      </c>
      <c r="BI119" s="2">
        <f t="shared" si="27"/>
        <v>0</v>
      </c>
    </row>
    <row r="120" spans="1:61" s="2" customFormat="1" ht="16.5" thickTop="1" thickBot="1" x14ac:dyDescent="0.3">
      <c r="A120" s="6"/>
      <c r="E120" s="8" t="s">
        <v>298</v>
      </c>
      <c r="F120" s="3">
        <f t="shared" si="28"/>
        <v>3</v>
      </c>
      <c r="G120" s="3">
        <f>IF((Master!CL43&gt;=13)-(Master!CL43&gt;38),1,0)</f>
        <v>1</v>
      </c>
      <c r="H120" s="11">
        <f>IF($G120=1,ROUND(Master!AL43,2),0)</f>
        <v>0.88</v>
      </c>
      <c r="I120" s="3">
        <f>IF((Master!CL43&gt;=18)-(Master!CL43&gt;42),1,0)</f>
        <v>1</v>
      </c>
      <c r="J120" s="11">
        <f>IF($I120=1,ROUND(Master!DF43,2),0)</f>
        <v>0.33</v>
      </c>
      <c r="K120" s="3">
        <f t="shared" si="29"/>
        <v>0</v>
      </c>
      <c r="L120" s="49" t="str">
        <f t="shared" si="30"/>
        <v>Temp. suitable for Pathogen and Vector. Model says suitable for Pathogen or Vector but not both.</v>
      </c>
      <c r="M120" s="49" t="str">
        <f t="shared" si="31"/>
        <v>Preconditions somewhat suitable for Transmission</v>
      </c>
      <c r="N120" s="6" t="str">
        <f>Master!DM43</f>
        <v>Temp. suitable for vectors - surveillance may be needed. When temp. suitable, model suggests vectors likely - may need control, education, and policies minimizing exposure.</v>
      </c>
      <c r="AW120" s="2">
        <f t="shared" si="32"/>
        <v>2</v>
      </c>
      <c r="AX120" s="2">
        <f t="shared" si="33"/>
        <v>3</v>
      </c>
      <c r="AY120" s="2">
        <f t="shared" si="34"/>
        <v>5</v>
      </c>
      <c r="AZ120" s="2">
        <f t="shared" si="35"/>
        <v>30</v>
      </c>
      <c r="BA120" s="2">
        <f t="shared" si="36"/>
        <v>3</v>
      </c>
      <c r="BB120" s="2" t="str">
        <f t="shared" si="37"/>
        <v>Temp. suitable for Pathogen and Vector. Model says suitable for Pathogen or Vector but not both.</v>
      </c>
      <c r="BC120" s="2" t="str">
        <f t="shared" si="38"/>
        <v>Preconditions somewhat suitable for Transmission</v>
      </c>
      <c r="BF120" s="56">
        <f>Master!EN43</f>
        <v>226112</v>
      </c>
      <c r="BG120" s="56" t="s">
        <v>993</v>
      </c>
      <c r="BH120" s="2">
        <f t="shared" si="26"/>
        <v>0</v>
      </c>
      <c r="BI120" s="2">
        <f t="shared" si="27"/>
        <v>0</v>
      </c>
    </row>
    <row r="121" spans="1:61" s="2" customFormat="1" ht="16.5" thickTop="1" thickBot="1" x14ac:dyDescent="0.3">
      <c r="A121" s="6"/>
      <c r="E121" s="8" t="s">
        <v>365</v>
      </c>
      <c r="F121" s="3">
        <f t="shared" si="28"/>
        <v>3</v>
      </c>
      <c r="G121" s="3">
        <f>IF((Master!CL44&gt;=13)-(Master!CL44&gt;38),1,0)</f>
        <v>1</v>
      </c>
      <c r="H121" s="11">
        <f>IF($G121=1,ROUND(Master!AL44,2),0)</f>
        <v>0.78</v>
      </c>
      <c r="I121" s="3">
        <f>IF((Master!CL44&gt;=18)-(Master!CL44&gt;42),1,0)</f>
        <v>1</v>
      </c>
      <c r="J121" s="11">
        <f>IF($I121=1,ROUND(Master!DF44,2),0)</f>
        <v>0</v>
      </c>
      <c r="K121" s="3">
        <f t="shared" si="29"/>
        <v>0</v>
      </c>
      <c r="L121" s="49" t="str">
        <f t="shared" si="30"/>
        <v>Temp. suitable for Pathogen and Vector. Model says suitable for Pathogen or Vector but not both.</v>
      </c>
      <c r="M121" s="49" t="str">
        <f t="shared" si="31"/>
        <v>Preconditions somewhat suitable for Transmission</v>
      </c>
      <c r="N121" s="6" t="str">
        <f>Master!DM44</f>
        <v>Temp. suitable for vectors - surveillance may be needed. When temp. suitable, model suggests vectors likely - may need control, education, and policies minimizing exposure.</v>
      </c>
      <c r="AW121" s="2">
        <f t="shared" si="32"/>
        <v>2</v>
      </c>
      <c r="AX121" s="2">
        <f t="shared" si="33"/>
        <v>3</v>
      </c>
      <c r="AY121" s="2">
        <f t="shared" si="34"/>
        <v>5</v>
      </c>
      <c r="AZ121" s="2">
        <f t="shared" si="35"/>
        <v>30</v>
      </c>
      <c r="BA121" s="2">
        <f t="shared" si="36"/>
        <v>3</v>
      </c>
      <c r="BB121" s="2" t="str">
        <f t="shared" si="37"/>
        <v>Temp. suitable for Pathogen and Vector. Model says suitable for Pathogen or Vector but not both.</v>
      </c>
      <c r="BC121" s="2" t="str">
        <f t="shared" si="38"/>
        <v>Preconditions somewhat suitable for Transmission</v>
      </c>
      <c r="BF121" s="56">
        <f>Master!EN44</f>
        <v>53715</v>
      </c>
      <c r="BG121" s="56" t="s">
        <v>994</v>
      </c>
      <c r="BH121" s="2">
        <f t="shared" si="26"/>
        <v>0</v>
      </c>
      <c r="BI121" s="2">
        <f t="shared" si="27"/>
        <v>0</v>
      </c>
    </row>
    <row r="122" spans="1:61" s="2" customFormat="1" ht="16.5" thickTop="1" thickBot="1" x14ac:dyDescent="0.3">
      <c r="A122" s="6"/>
      <c r="E122" s="8" t="s">
        <v>366</v>
      </c>
      <c r="F122" s="3">
        <f t="shared" si="28"/>
        <v>2</v>
      </c>
      <c r="G122" s="3">
        <f>IF((Master!CL45&gt;=13)-(Master!CL45&gt;38),1,0)</f>
        <v>1</v>
      </c>
      <c r="H122" s="11">
        <f>IF($G122=1,ROUND(Master!AL45,2),0)</f>
        <v>0.34</v>
      </c>
      <c r="I122" s="3">
        <f>IF((Master!CL45&gt;=18)-(Master!CL45&gt;42),1,0)</f>
        <v>1</v>
      </c>
      <c r="J122" s="11">
        <f>IF($I122=1,ROUND(Master!DF45,2),0)</f>
        <v>0</v>
      </c>
      <c r="K122" s="3">
        <f t="shared" si="29"/>
        <v>0</v>
      </c>
      <c r="L122" s="49" t="str">
        <f t="shared" si="30"/>
        <v>Temp. suitable for Pathogen and Vector. Model says not very suitable for Pathogen and Vector.</v>
      </c>
      <c r="M122" s="49" t="str">
        <f t="shared" si="31"/>
        <v>Preconditions unsuitable for Transmission</v>
      </c>
      <c r="N122" s="6" t="str">
        <f>Master!DM45</f>
        <v>Temp. suitable for vectors - surveillance may be needed. When temp. suitable, model suggests vectors unlikely or low numbers.</v>
      </c>
      <c r="AW122" s="2">
        <f t="shared" si="32"/>
        <v>2</v>
      </c>
      <c r="AX122" s="2">
        <f t="shared" si="33"/>
        <v>2</v>
      </c>
      <c r="AY122" s="2">
        <f t="shared" si="34"/>
        <v>5</v>
      </c>
      <c r="AZ122" s="2">
        <f t="shared" si="35"/>
        <v>20</v>
      </c>
      <c r="BA122" s="2">
        <f t="shared" si="36"/>
        <v>2</v>
      </c>
      <c r="BB122" s="2" t="str">
        <f t="shared" si="37"/>
        <v>Temp. suitable for Pathogen and Vector. Model says not very suitable for Pathogen and Vector.</v>
      </c>
      <c r="BC122" s="2" t="str">
        <f t="shared" si="38"/>
        <v>Preconditions unsuitable for Transmission</v>
      </c>
      <c r="BF122" s="56">
        <f>Master!EN45</f>
        <v>978</v>
      </c>
      <c r="BG122" s="56" t="s">
        <v>995</v>
      </c>
      <c r="BH122" s="2">
        <f t="shared" si="26"/>
        <v>0</v>
      </c>
      <c r="BI122" s="2">
        <f t="shared" si="27"/>
        <v>0</v>
      </c>
    </row>
    <row r="123" spans="1:61" s="2" customFormat="1" ht="16.5" thickTop="1" thickBot="1" x14ac:dyDescent="0.3">
      <c r="A123" s="6"/>
      <c r="E123" s="8" t="s">
        <v>463</v>
      </c>
      <c r="F123" s="3">
        <f t="shared" si="28"/>
        <v>3</v>
      </c>
      <c r="G123" s="3">
        <f>IF((Master!CL46&gt;=13)-(Master!CL46&gt;38),1,0)</f>
        <v>1</v>
      </c>
      <c r="H123" s="11">
        <f>IF($G123=1,ROUND(Master!AL46,2),0)</f>
        <v>0.68</v>
      </c>
      <c r="I123" s="3">
        <f>IF((Master!CL46&gt;=18)-(Master!CL46&gt;42),1,0)</f>
        <v>1</v>
      </c>
      <c r="J123" s="11">
        <f>IF($I123=1,ROUND(Master!DF46,2),0)</f>
        <v>0</v>
      </c>
      <c r="K123" s="3">
        <f t="shared" si="29"/>
        <v>0</v>
      </c>
      <c r="L123" s="49" t="str">
        <f t="shared" si="30"/>
        <v>Temp. suitable for Pathogen and Vector. Model says suitable for Pathogen or Vector but not both.</v>
      </c>
      <c r="M123" s="49" t="str">
        <f t="shared" si="31"/>
        <v>Preconditions somewhat suitable for Transmission</v>
      </c>
      <c r="N123" s="6" t="str">
        <f>Master!DM46</f>
        <v>Temp. suitable for vectors - surveillance may be needed. When temp. suitable, model suggests vectors likely - may need control, education, and policies minimizing exposure.</v>
      </c>
      <c r="AW123" s="2">
        <f t="shared" si="32"/>
        <v>2</v>
      </c>
      <c r="AX123" s="2">
        <f t="shared" si="33"/>
        <v>3</v>
      </c>
      <c r="AY123" s="2">
        <f t="shared" si="34"/>
        <v>5</v>
      </c>
      <c r="AZ123" s="2">
        <f t="shared" si="35"/>
        <v>30</v>
      </c>
      <c r="BA123" s="2">
        <f t="shared" si="36"/>
        <v>3</v>
      </c>
      <c r="BB123" s="2" t="str">
        <f t="shared" si="37"/>
        <v>Temp. suitable for Pathogen and Vector. Model says suitable for Pathogen or Vector but not both.</v>
      </c>
      <c r="BC123" s="2" t="str">
        <f t="shared" si="38"/>
        <v>Preconditions somewhat suitable for Transmission</v>
      </c>
      <c r="BF123" s="56">
        <f>Master!EN46</f>
        <v>87399</v>
      </c>
      <c r="BG123" s="56" t="s">
        <v>996</v>
      </c>
      <c r="BH123" s="2">
        <f t="shared" si="26"/>
        <v>0</v>
      </c>
      <c r="BI123" s="2">
        <f t="shared" si="27"/>
        <v>0</v>
      </c>
    </row>
    <row r="124" spans="1:61" s="2" customFormat="1" ht="16.5" thickTop="1" thickBot="1" x14ac:dyDescent="0.3">
      <c r="A124" s="6"/>
      <c r="E124" s="8" t="s">
        <v>492</v>
      </c>
      <c r="F124" s="3">
        <f t="shared" si="28"/>
        <v>1</v>
      </c>
      <c r="G124" s="3">
        <f>IF((Master!CL47&gt;=13)-(Master!CL47&gt;38),1,0)</f>
        <v>0</v>
      </c>
      <c r="H124" s="11">
        <f>IF($G124=1,ROUND(Master!AL47,2),0)</f>
        <v>0</v>
      </c>
      <c r="I124" s="3">
        <f>IF((Master!CL47&gt;=18)-(Master!CL47&gt;42),1,0)</f>
        <v>1</v>
      </c>
      <c r="J124" s="11">
        <f>IF($I124=1,ROUND(Master!DF47,2),0)</f>
        <v>0</v>
      </c>
      <c r="K124" s="3">
        <f t="shared" si="29"/>
        <v>0</v>
      </c>
      <c r="L124" s="49" t="str">
        <f t="shared" si="30"/>
        <v>Temp. suitable for Vector but not Pathogen. Model says not very suitable for Vector.</v>
      </c>
      <c r="M124" s="49" t="str">
        <f t="shared" si="31"/>
        <v>Preconditions do not exist for Transmission</v>
      </c>
      <c r="N124" s="6" t="str">
        <f>Master!DM47</f>
        <v>Too cold or becomes too hot for vectors - surveillance may not be necessary. When temp. suitable, model suggests vectors unlikely or low numbers.</v>
      </c>
      <c r="AW124" s="2">
        <f t="shared" si="32"/>
        <v>1</v>
      </c>
      <c r="AX124" s="2">
        <f t="shared" si="33"/>
        <v>2</v>
      </c>
      <c r="AY124" s="2">
        <f t="shared" si="34"/>
        <v>5</v>
      </c>
      <c r="AZ124" s="2">
        <f t="shared" si="35"/>
        <v>10</v>
      </c>
      <c r="BA124" s="2">
        <f t="shared" si="36"/>
        <v>1</v>
      </c>
      <c r="BB124" s="2" t="str">
        <f t="shared" si="37"/>
        <v>Temp. suitable for Vector but not Pathogen. Model says not very suitable for Vector.</v>
      </c>
      <c r="BC124" s="2" t="str">
        <f t="shared" si="38"/>
        <v>Preconditions do not exist for Transmission</v>
      </c>
      <c r="BF124" s="56">
        <f>Master!EN47</f>
        <v>54065</v>
      </c>
      <c r="BG124" s="56" t="s">
        <v>997</v>
      </c>
      <c r="BH124" s="2">
        <f t="shared" si="26"/>
        <v>0</v>
      </c>
      <c r="BI124" s="2">
        <f t="shared" si="27"/>
        <v>0</v>
      </c>
    </row>
    <row r="125" spans="1:61" s="2" customFormat="1" ht="16.5" thickTop="1" thickBot="1" x14ac:dyDescent="0.3">
      <c r="A125" s="6"/>
      <c r="E125" s="8" t="s">
        <v>493</v>
      </c>
      <c r="F125" s="3">
        <f t="shared" si="28"/>
        <v>1</v>
      </c>
      <c r="G125" s="3">
        <f>IF((Master!CL48&gt;=13)-(Master!CL48&gt;38),1,0)</f>
        <v>0</v>
      </c>
      <c r="H125" s="11">
        <f>IF($G125=1,ROUND(Master!AL48,2),0)</f>
        <v>0</v>
      </c>
      <c r="I125" s="3">
        <f>IF((Master!CL48&gt;=18)-(Master!CL48&gt;42),1,0)</f>
        <v>1</v>
      </c>
      <c r="J125" s="11">
        <f>IF($I125=1,ROUND(Master!DF48,2),0)</f>
        <v>0</v>
      </c>
      <c r="K125" s="3">
        <f t="shared" si="29"/>
        <v>0</v>
      </c>
      <c r="L125" s="49" t="str">
        <f t="shared" si="30"/>
        <v>Temp. suitable for Vector but not Pathogen. Model says not very suitable for Vector.</v>
      </c>
      <c r="M125" s="49" t="str">
        <f t="shared" si="31"/>
        <v>Preconditions do not exist for Transmission</v>
      </c>
      <c r="N125" s="6" t="str">
        <f>Master!DM48</f>
        <v>Too cold or becomes too hot for vectors - surveillance may not be necessary. When temp. suitable, model suggests vectors likely - may need control, education, and policies minimizing exposure.</v>
      </c>
      <c r="AW125" s="2">
        <f t="shared" si="32"/>
        <v>1</v>
      </c>
      <c r="AX125" s="2">
        <f t="shared" si="33"/>
        <v>2</v>
      </c>
      <c r="AY125" s="2">
        <f t="shared" si="34"/>
        <v>5</v>
      </c>
      <c r="AZ125" s="2">
        <f t="shared" si="35"/>
        <v>10</v>
      </c>
      <c r="BA125" s="2">
        <f t="shared" si="36"/>
        <v>1</v>
      </c>
      <c r="BB125" s="2" t="str">
        <f t="shared" si="37"/>
        <v>Temp. suitable for Vector but not Pathogen. Model says not very suitable for Vector.</v>
      </c>
      <c r="BC125" s="2" t="str">
        <f t="shared" si="38"/>
        <v>Preconditions do not exist for Transmission</v>
      </c>
      <c r="BF125" s="56">
        <f>Master!EN48</f>
        <v>49764</v>
      </c>
      <c r="BG125" s="56" t="s">
        <v>998</v>
      </c>
      <c r="BH125" s="2">
        <f t="shared" si="26"/>
        <v>0</v>
      </c>
      <c r="BI125" s="2">
        <f t="shared" si="27"/>
        <v>0</v>
      </c>
    </row>
    <row r="126" spans="1:61" s="2" customFormat="1" ht="16.5" thickTop="1" thickBot="1" x14ac:dyDescent="0.3">
      <c r="A126" s="6"/>
      <c r="E126" s="8" t="s">
        <v>806</v>
      </c>
      <c r="F126" s="3">
        <f t="shared" si="28"/>
        <v>3</v>
      </c>
      <c r="G126" s="3">
        <f>IF((Master!CL49&gt;=13)-(Master!CL49&gt;38),1,0)</f>
        <v>1</v>
      </c>
      <c r="H126" s="11">
        <f>IF($G126=1,ROUND(Master!AL49,2),0)</f>
        <v>0.87</v>
      </c>
      <c r="I126" s="3">
        <f>IF((Master!CL49&gt;=18)-(Master!CL49&gt;42),1,0)</f>
        <v>1</v>
      </c>
      <c r="J126" s="11">
        <f>IF($I126=1,ROUND(Master!DF49,2),0)</f>
        <v>0.32</v>
      </c>
      <c r="K126" s="3">
        <f t="shared" si="29"/>
        <v>0</v>
      </c>
      <c r="L126" s="49" t="str">
        <f t="shared" si="30"/>
        <v>Temp. suitable for Pathogen and Vector. Model says suitable for Pathogen or Vector but not both.</v>
      </c>
      <c r="M126" s="49" t="str">
        <f t="shared" si="31"/>
        <v>Preconditions somewhat suitable for Transmission</v>
      </c>
      <c r="N126" s="6" t="str">
        <f>Master!DM49</f>
        <v>Temp. suitable for vectors - surveillance may be needed. When temp. suitable, model suggests vectors likely - may need control, education, and policies minimizing exposure.</v>
      </c>
      <c r="AW126" s="2">
        <f t="shared" si="32"/>
        <v>2</v>
      </c>
      <c r="AX126" s="2">
        <f t="shared" si="33"/>
        <v>3</v>
      </c>
      <c r="AY126" s="2">
        <f t="shared" si="34"/>
        <v>5</v>
      </c>
      <c r="AZ126" s="2">
        <f t="shared" si="35"/>
        <v>30</v>
      </c>
      <c r="BA126" s="2">
        <f t="shared" si="36"/>
        <v>3</v>
      </c>
      <c r="BB126" s="2" t="str">
        <f t="shared" si="37"/>
        <v>Temp. suitable for Pathogen and Vector. Model says suitable for Pathogen or Vector but not both.</v>
      </c>
      <c r="BC126" s="2" t="str">
        <f t="shared" si="38"/>
        <v>Preconditions somewhat suitable for Transmission</v>
      </c>
      <c r="BF126" s="56">
        <f>Master!EN49</f>
        <v>49728</v>
      </c>
      <c r="BG126" s="56" t="s">
        <v>999</v>
      </c>
      <c r="BH126" s="2">
        <f t="shared" si="26"/>
        <v>0</v>
      </c>
      <c r="BI126" s="2">
        <f t="shared" si="27"/>
        <v>0</v>
      </c>
    </row>
    <row r="127" spans="1:61" s="2" customFormat="1" ht="16.5" thickTop="1" thickBot="1" x14ac:dyDescent="0.3">
      <c r="A127" s="6"/>
      <c r="E127" s="8" t="s">
        <v>847</v>
      </c>
      <c r="F127" s="3">
        <f t="shared" si="28"/>
        <v>2</v>
      </c>
      <c r="G127" s="3">
        <f>IF((Master!CL50&gt;=13)-(Master!CL50&gt;38),1,0)</f>
        <v>1</v>
      </c>
      <c r="H127" s="11">
        <f>IF($G127=1,ROUND(Master!AL50,2),0)</f>
        <v>0.33</v>
      </c>
      <c r="I127" s="3">
        <f>IF((Master!CL50&gt;=18)-(Master!CL50&gt;42),1,0)</f>
        <v>1</v>
      </c>
      <c r="J127" s="11">
        <f>IF($I127=1,ROUND(Master!DF50,2),0)</f>
        <v>0</v>
      </c>
      <c r="K127" s="3">
        <f t="shared" si="29"/>
        <v>0</v>
      </c>
      <c r="L127" s="49" t="str">
        <f t="shared" si="30"/>
        <v>Temp. suitable for Pathogen and Vector. Model says not very suitable for Pathogen and Vector.</v>
      </c>
      <c r="M127" s="49" t="str">
        <f t="shared" si="31"/>
        <v>Preconditions unsuitable for Transmission</v>
      </c>
      <c r="N127" s="6" t="str">
        <f>Master!DM50</f>
        <v>Temp. suitable for vectors - surveillance may be needed. When temp. suitable, model suggests vectors unlikely or low numbers.</v>
      </c>
      <c r="AW127" s="2">
        <f t="shared" si="32"/>
        <v>2</v>
      </c>
      <c r="AX127" s="2">
        <f t="shared" si="33"/>
        <v>2</v>
      </c>
      <c r="AY127" s="2">
        <f t="shared" si="34"/>
        <v>5</v>
      </c>
      <c r="AZ127" s="2">
        <f t="shared" si="35"/>
        <v>20</v>
      </c>
      <c r="BA127" s="2">
        <f t="shared" si="36"/>
        <v>2</v>
      </c>
      <c r="BB127" s="2" t="str">
        <f t="shared" si="37"/>
        <v>Temp. suitable for Pathogen and Vector. Model says not very suitable for Pathogen and Vector.</v>
      </c>
      <c r="BC127" s="2" t="str">
        <f t="shared" si="38"/>
        <v>Preconditions unsuitable for Transmission</v>
      </c>
      <c r="BF127" s="56">
        <f>Master!EN50</f>
        <v>9824</v>
      </c>
      <c r="BG127" s="56" t="s">
        <v>1000</v>
      </c>
      <c r="BH127" s="2">
        <f t="shared" si="26"/>
        <v>0</v>
      </c>
      <c r="BI127" s="2">
        <f t="shared" si="27"/>
        <v>0</v>
      </c>
    </row>
    <row r="128" spans="1:61" s="2" customFormat="1" ht="15.75" thickTop="1" x14ac:dyDescent="0.25">
      <c r="A128" s="6"/>
      <c r="E128" s="9" t="s">
        <v>867</v>
      </c>
      <c r="F128" s="3"/>
      <c r="G128" s="3"/>
      <c r="H128" s="12"/>
      <c r="I128" s="3"/>
      <c r="J128" s="12"/>
      <c r="K128" s="3"/>
      <c r="L128" s="49"/>
      <c r="M128" s="49"/>
      <c r="N128" s="6"/>
      <c r="BF128" s="56"/>
      <c r="BG128" s="56"/>
      <c r="BH128" s="2">
        <f t="shared" si="26"/>
        <v>0</v>
      </c>
      <c r="BI128" s="2">
        <f t="shared" si="27"/>
        <v>0</v>
      </c>
    </row>
    <row r="129" spans="1:61" s="2" customFormat="1" x14ac:dyDescent="0.25">
      <c r="A129" s="6"/>
      <c r="E129" s="9"/>
      <c r="F129" s="3"/>
      <c r="G129" s="3"/>
      <c r="H129" s="14"/>
      <c r="I129" s="3"/>
      <c r="J129" s="14"/>
      <c r="K129" s="3"/>
      <c r="L129" s="49"/>
      <c r="M129" s="49"/>
      <c r="N129" s="6"/>
      <c r="BF129" s="56"/>
      <c r="BG129" s="56"/>
      <c r="BH129" s="2">
        <f t="shared" si="26"/>
        <v>0</v>
      </c>
      <c r="BI129" s="2">
        <f t="shared" si="27"/>
        <v>0</v>
      </c>
    </row>
    <row r="130" spans="1:61" s="2" customFormat="1" x14ac:dyDescent="0.25">
      <c r="A130" s="6"/>
      <c r="E130" s="9"/>
      <c r="F130" s="3"/>
      <c r="G130" s="3"/>
      <c r="H130" s="14"/>
      <c r="I130" s="3"/>
      <c r="J130" s="14"/>
      <c r="K130" s="3"/>
      <c r="L130" s="49"/>
      <c r="M130" s="49"/>
      <c r="N130" s="6"/>
      <c r="BF130" s="56"/>
      <c r="BG130" s="56"/>
      <c r="BH130" s="2">
        <f t="shared" si="26"/>
        <v>0</v>
      </c>
      <c r="BI130" s="2">
        <f t="shared" si="27"/>
        <v>0</v>
      </c>
    </row>
    <row r="131" spans="1:61" s="2" customFormat="1" x14ac:dyDescent="0.25">
      <c r="A131" s="6"/>
      <c r="E131" s="9"/>
      <c r="F131" s="3"/>
      <c r="G131" s="3"/>
      <c r="H131" s="14"/>
      <c r="I131" s="3"/>
      <c r="J131" s="14"/>
      <c r="K131" s="3"/>
      <c r="L131" s="49"/>
      <c r="M131" s="49"/>
      <c r="N131" s="6"/>
      <c r="BF131" s="56"/>
      <c r="BG131" s="56"/>
      <c r="BH131" s="2">
        <f t="shared" si="26"/>
        <v>0</v>
      </c>
      <c r="BI131" s="2">
        <f t="shared" si="27"/>
        <v>0</v>
      </c>
    </row>
    <row r="132" spans="1:61" s="2" customFormat="1" x14ac:dyDescent="0.25">
      <c r="A132" s="6"/>
      <c r="E132" s="9"/>
      <c r="F132" s="3"/>
      <c r="G132" s="3"/>
      <c r="H132" s="14"/>
      <c r="I132" s="3"/>
      <c r="J132" s="14"/>
      <c r="K132" s="3"/>
      <c r="L132" s="49"/>
      <c r="M132" s="49"/>
      <c r="N132" s="6"/>
      <c r="BF132" s="56"/>
      <c r="BG132" s="56"/>
      <c r="BH132" s="2">
        <f t="shared" si="26"/>
        <v>0</v>
      </c>
      <c r="BI132" s="2">
        <f t="shared" si="27"/>
        <v>0</v>
      </c>
    </row>
    <row r="133" spans="1:61" s="2" customFormat="1" x14ac:dyDescent="0.25">
      <c r="A133" s="6"/>
      <c r="E133" s="9"/>
      <c r="F133" s="3"/>
      <c r="G133" s="3"/>
      <c r="H133" s="14"/>
      <c r="I133" s="3"/>
      <c r="J133" s="14"/>
      <c r="K133" s="3"/>
      <c r="L133" s="49"/>
      <c r="M133" s="49"/>
      <c r="N133" s="6"/>
      <c r="BF133" s="56"/>
      <c r="BG133" s="56"/>
      <c r="BH133" s="2">
        <f t="shared" si="26"/>
        <v>0</v>
      </c>
      <c r="BI133" s="2">
        <f t="shared" si="27"/>
        <v>0</v>
      </c>
    </row>
    <row r="134" spans="1:61" s="2" customFormat="1" x14ac:dyDescent="0.25">
      <c r="A134" s="6"/>
      <c r="E134" s="9"/>
      <c r="F134" s="3"/>
      <c r="G134" s="3"/>
      <c r="H134" s="14"/>
      <c r="I134" s="3"/>
      <c r="J134" s="14"/>
      <c r="K134" s="3"/>
      <c r="L134" s="49"/>
      <c r="M134" s="49"/>
      <c r="N134" s="6"/>
      <c r="BF134" s="56"/>
      <c r="BG134" s="56"/>
      <c r="BH134" s="2">
        <f t="shared" si="26"/>
        <v>0</v>
      </c>
      <c r="BI134" s="2">
        <f t="shared" si="27"/>
        <v>0</v>
      </c>
    </row>
    <row r="135" spans="1:61" s="2" customFormat="1" x14ac:dyDescent="0.25">
      <c r="A135" s="6"/>
      <c r="E135" s="9"/>
      <c r="F135" s="3"/>
      <c r="G135" s="3"/>
      <c r="H135" s="14"/>
      <c r="I135" s="3"/>
      <c r="J135" s="14"/>
      <c r="K135" s="3"/>
      <c r="L135" s="49"/>
      <c r="M135" s="49"/>
      <c r="N135" s="6"/>
      <c r="BF135" s="56"/>
      <c r="BG135" s="56"/>
      <c r="BH135" s="2">
        <f t="shared" si="26"/>
        <v>0</v>
      </c>
      <c r="BI135" s="2">
        <f t="shared" si="27"/>
        <v>0</v>
      </c>
    </row>
    <row r="136" spans="1:61" s="2" customFormat="1" x14ac:dyDescent="0.25">
      <c r="A136" s="6"/>
      <c r="E136" s="9"/>
      <c r="F136" s="3"/>
      <c r="G136" s="3"/>
      <c r="H136" s="14"/>
      <c r="I136" s="3"/>
      <c r="J136" s="14"/>
      <c r="K136" s="3"/>
      <c r="L136" s="49"/>
      <c r="M136" s="49"/>
      <c r="N136" s="6"/>
      <c r="BF136" s="56"/>
      <c r="BG136" s="56"/>
      <c r="BH136" s="2">
        <f t="shared" si="26"/>
        <v>0</v>
      </c>
      <c r="BI136" s="2">
        <f t="shared" si="27"/>
        <v>0</v>
      </c>
    </row>
    <row r="137" spans="1:61" s="2" customFormat="1" x14ac:dyDescent="0.25">
      <c r="A137" s="6"/>
      <c r="E137" s="9"/>
      <c r="F137" s="3"/>
      <c r="G137" s="3"/>
      <c r="H137" s="14"/>
      <c r="I137" s="3"/>
      <c r="J137" s="14"/>
      <c r="K137" s="3"/>
      <c r="L137" s="49"/>
      <c r="M137" s="49"/>
      <c r="N137" s="6"/>
      <c r="BF137" s="56"/>
      <c r="BG137" s="56"/>
      <c r="BH137" s="2">
        <f t="shared" si="26"/>
        <v>0</v>
      </c>
      <c r="BI137" s="2">
        <f t="shared" si="27"/>
        <v>0</v>
      </c>
    </row>
    <row r="138" spans="1:61" s="2" customFormat="1" x14ac:dyDescent="0.25">
      <c r="A138" s="6"/>
      <c r="E138" s="9"/>
      <c r="F138" s="3"/>
      <c r="G138" s="3"/>
      <c r="H138" s="14"/>
      <c r="I138" s="3"/>
      <c r="J138" s="14"/>
      <c r="K138" s="3"/>
      <c r="L138" s="49"/>
      <c r="M138" s="49"/>
      <c r="N138" s="6"/>
      <c r="BF138" s="56"/>
      <c r="BG138" s="56"/>
      <c r="BH138" s="2">
        <f t="shared" si="26"/>
        <v>0</v>
      </c>
      <c r="BI138" s="2">
        <f t="shared" si="27"/>
        <v>0</v>
      </c>
    </row>
    <row r="139" spans="1:61" s="2" customFormat="1" x14ac:dyDescent="0.25">
      <c r="A139" s="6"/>
      <c r="E139" s="9"/>
      <c r="F139" s="3"/>
      <c r="G139" s="3"/>
      <c r="H139" s="14"/>
      <c r="I139" s="3"/>
      <c r="J139" s="14"/>
      <c r="K139" s="3"/>
      <c r="L139" s="49"/>
      <c r="M139" s="49"/>
      <c r="N139" s="6"/>
      <c r="BF139" s="56"/>
      <c r="BG139" s="56"/>
      <c r="BH139" s="2">
        <f t="shared" si="26"/>
        <v>0</v>
      </c>
      <c r="BI139" s="2">
        <f t="shared" si="27"/>
        <v>0</v>
      </c>
    </row>
    <row r="140" spans="1:61" s="2" customFormat="1" x14ac:dyDescent="0.25">
      <c r="A140" s="6"/>
      <c r="E140" s="9"/>
      <c r="F140" s="3"/>
      <c r="G140" s="3"/>
      <c r="H140" s="14"/>
      <c r="I140" s="3"/>
      <c r="J140" s="14"/>
      <c r="K140" s="3"/>
      <c r="L140" s="49"/>
      <c r="M140" s="49"/>
      <c r="N140" s="6"/>
      <c r="BF140" s="56"/>
      <c r="BG140" s="56"/>
      <c r="BH140" s="2">
        <f t="shared" si="26"/>
        <v>0</v>
      </c>
      <c r="BI140" s="2">
        <f t="shared" si="27"/>
        <v>0</v>
      </c>
    </row>
    <row r="141" spans="1:61" s="2" customFormat="1" x14ac:dyDescent="0.25">
      <c r="A141" s="6"/>
      <c r="E141" s="9"/>
      <c r="F141" s="3"/>
      <c r="G141" s="3"/>
      <c r="H141" s="14"/>
      <c r="I141" s="3"/>
      <c r="J141" s="14"/>
      <c r="K141" s="3"/>
      <c r="L141" s="49"/>
      <c r="M141" s="49"/>
      <c r="N141" s="6"/>
      <c r="BF141" s="56"/>
      <c r="BG141" s="56"/>
      <c r="BH141" s="2">
        <f t="shared" si="26"/>
        <v>0</v>
      </c>
      <c r="BI141" s="2">
        <f t="shared" si="27"/>
        <v>0</v>
      </c>
    </row>
    <row r="142" spans="1:61" s="2" customFormat="1" x14ac:dyDescent="0.25">
      <c r="A142" s="6"/>
      <c r="E142" s="9"/>
      <c r="F142" s="3"/>
      <c r="G142" s="3"/>
      <c r="H142" s="14"/>
      <c r="I142" s="3"/>
      <c r="J142" s="14"/>
      <c r="K142" s="3"/>
      <c r="L142" s="49"/>
      <c r="M142" s="49"/>
      <c r="N142" s="6"/>
      <c r="BF142" s="56"/>
      <c r="BG142" s="56"/>
      <c r="BH142" s="2">
        <f t="shared" si="26"/>
        <v>0</v>
      </c>
      <c r="BI142" s="2">
        <f t="shared" si="27"/>
        <v>0</v>
      </c>
    </row>
    <row r="143" spans="1:61" s="2" customFormat="1" x14ac:dyDescent="0.25">
      <c r="A143" s="6"/>
      <c r="E143" s="9"/>
      <c r="F143" s="3"/>
      <c r="G143" s="3"/>
      <c r="H143" s="14"/>
      <c r="I143" s="3"/>
      <c r="J143" s="14"/>
      <c r="K143" s="3"/>
      <c r="L143" s="49"/>
      <c r="M143" s="49"/>
      <c r="N143" s="6"/>
      <c r="BF143" s="56"/>
      <c r="BG143" s="56"/>
      <c r="BH143" s="2">
        <f t="shared" si="26"/>
        <v>0</v>
      </c>
      <c r="BI143" s="2">
        <f t="shared" si="27"/>
        <v>0</v>
      </c>
    </row>
    <row r="144" spans="1:61" s="2" customFormat="1" x14ac:dyDescent="0.25">
      <c r="A144" s="6"/>
      <c r="E144" s="9"/>
      <c r="F144" s="3"/>
      <c r="G144" s="3"/>
      <c r="H144" s="14"/>
      <c r="I144" s="3"/>
      <c r="J144" s="14"/>
      <c r="K144" s="3"/>
      <c r="L144" s="49"/>
      <c r="M144" s="49"/>
      <c r="N144" s="6"/>
      <c r="BF144" s="56"/>
      <c r="BG144" s="56"/>
      <c r="BH144" s="2">
        <f t="shared" si="26"/>
        <v>0</v>
      </c>
      <c r="BI144" s="2">
        <f t="shared" si="27"/>
        <v>0</v>
      </c>
    </row>
    <row r="145" spans="1:61" s="2" customFormat="1" x14ac:dyDescent="0.25">
      <c r="A145" s="6"/>
      <c r="E145" s="9"/>
      <c r="F145" s="3"/>
      <c r="G145" s="3"/>
      <c r="H145" s="14"/>
      <c r="I145" s="3"/>
      <c r="J145" s="14"/>
      <c r="K145" s="3"/>
      <c r="L145" s="49"/>
      <c r="M145" s="49"/>
      <c r="N145" s="6"/>
      <c r="BF145" s="56"/>
      <c r="BG145" s="56"/>
      <c r="BH145" s="2">
        <f t="shared" si="26"/>
        <v>0</v>
      </c>
      <c r="BI145" s="2">
        <f t="shared" si="27"/>
        <v>0</v>
      </c>
    </row>
    <row r="146" spans="1:61" s="2" customFormat="1" x14ac:dyDescent="0.25">
      <c r="A146" s="6"/>
      <c r="E146" s="9"/>
      <c r="F146" s="3"/>
      <c r="G146" s="3"/>
      <c r="H146" s="14"/>
      <c r="I146" s="3"/>
      <c r="J146" s="14"/>
      <c r="K146" s="3"/>
      <c r="L146" s="49"/>
      <c r="M146" s="49"/>
      <c r="N146" s="6"/>
      <c r="BF146" s="56"/>
      <c r="BG146" s="56"/>
      <c r="BH146" s="2">
        <f t="shared" si="26"/>
        <v>0</v>
      </c>
      <c r="BI146" s="2">
        <f t="shared" si="27"/>
        <v>0</v>
      </c>
    </row>
    <row r="147" spans="1:61" s="2" customFormat="1" x14ac:dyDescent="0.25">
      <c r="A147" s="6"/>
      <c r="E147" s="9"/>
      <c r="F147" s="3"/>
      <c r="G147" s="3"/>
      <c r="H147" s="14"/>
      <c r="I147" s="3"/>
      <c r="J147" s="14"/>
      <c r="K147" s="3"/>
      <c r="L147" s="49"/>
      <c r="M147" s="49"/>
      <c r="N147" s="6"/>
      <c r="BF147" s="56"/>
      <c r="BG147" s="56"/>
      <c r="BH147" s="2">
        <f t="shared" si="26"/>
        <v>0</v>
      </c>
      <c r="BI147" s="2">
        <f t="shared" si="27"/>
        <v>0</v>
      </c>
    </row>
    <row r="148" spans="1:61" s="2" customFormat="1" ht="15.75" thickBot="1" x14ac:dyDescent="0.3">
      <c r="A148" s="6"/>
      <c r="E148" s="9"/>
      <c r="F148" s="3"/>
      <c r="G148" s="3"/>
      <c r="H148" s="13"/>
      <c r="I148" s="3"/>
      <c r="J148" s="13"/>
      <c r="K148" s="3"/>
      <c r="L148" s="49"/>
      <c r="M148" s="49"/>
      <c r="N148" s="6"/>
      <c r="BF148" s="56"/>
      <c r="BG148" s="56"/>
      <c r="BH148" s="2">
        <f t="shared" si="26"/>
        <v>0</v>
      </c>
      <c r="BI148" s="2">
        <f t="shared" si="27"/>
        <v>0</v>
      </c>
    </row>
    <row r="149" spans="1:61" s="2" customFormat="1" ht="61.5" thickTop="1" thickBot="1" x14ac:dyDescent="0.3">
      <c r="A149" s="17" t="s">
        <v>70</v>
      </c>
      <c r="E149" s="8"/>
      <c r="F149" s="16" t="str">
        <f>Master!A$746</f>
        <v>Forecast Overall Zika Risk Code - "1" (Blue) = low risk, "4" (Red) = high risk</v>
      </c>
      <c r="G149" s="16" t="str">
        <f>Master!B$745</f>
        <v>Was temp. suitable during period for Aedes aegypti/albopictus? (Red Yes, Green No)</v>
      </c>
      <c r="H149" s="16" t="str">
        <f>Master!C$745</f>
        <v>If suitable temp.  what is annual % suitability for Aedes aegypti or albopictus? (More red more suitable)</v>
      </c>
      <c r="I149" s="16" t="str">
        <f>Master!B$744</f>
        <v>Was temp. suitable during period for Zika replication in mosquito? (Red Yes, Green No)</v>
      </c>
      <c r="J149" s="16" t="str">
        <f>Master!C$744</f>
        <v>If suitable temp. what is annual % suitability for Zika? (More red more suitable)</v>
      </c>
      <c r="K149" s="47" t="str">
        <f>Master!A$749</f>
        <v># people within 5km with Code 4 Zika level</v>
      </c>
      <c r="L149" s="47" t="str">
        <f>Master!A$748</f>
        <v>Description of conditions</v>
      </c>
      <c r="M149" s="47" t="str">
        <f>Master!B$748</f>
        <v>What it means for transmission</v>
      </c>
      <c r="N149" s="47" t="str">
        <f>Master!C$748</f>
        <v>What it means for entomologists</v>
      </c>
      <c r="BF149" s="47" t="s">
        <v>949</v>
      </c>
      <c r="BG149" s="47" t="s">
        <v>949</v>
      </c>
      <c r="BH149" s="2">
        <f t="shared" si="26"/>
        <v>0</v>
      </c>
      <c r="BI149" s="2" t="e">
        <f t="shared" si="27"/>
        <v>#VALUE!</v>
      </c>
    </row>
    <row r="150" spans="1:61" s="2" customFormat="1" ht="16.5" thickTop="1" thickBot="1" x14ac:dyDescent="0.3">
      <c r="A150" s="6"/>
      <c r="E150" s="8" t="s">
        <v>69</v>
      </c>
      <c r="F150" s="3">
        <f t="shared" ref="F150:F181" si="39">BA150</f>
        <v>3</v>
      </c>
      <c r="G150" s="3">
        <f>IF((Master!CL51&gt;=13)-(Master!CL51&gt;38),1,0)</f>
        <v>1</v>
      </c>
      <c r="H150" s="11">
        <f>IF($G150=1,ROUND(Master!AL51,2),0)</f>
        <v>0.85</v>
      </c>
      <c r="I150" s="3">
        <f>IF((Master!CL51&gt;=18)-(Master!CL51&gt;42),1,0)</f>
        <v>1</v>
      </c>
      <c r="J150" s="11">
        <f>IF($I150=1,ROUND(Master!DF51,2),0)</f>
        <v>0</v>
      </c>
      <c r="K150" s="3">
        <f t="shared" ref="K150:K181" si="40">BF150*BH150</f>
        <v>0</v>
      </c>
      <c r="L150" s="49" t="str">
        <f t="shared" ref="L150:L181" si="41">BB150</f>
        <v>Temp. suitable for Pathogen and Vector. Model says suitable for Pathogen or Vector but not both.</v>
      </c>
      <c r="M150" s="49" t="str">
        <f t="shared" ref="M150:M181" si="42">BC150</f>
        <v>Preconditions somewhat suitable for Transmission</v>
      </c>
      <c r="N150" s="6" t="str">
        <f>Master!DM51</f>
        <v>Temp. suitable for vectors - surveillance may be needed. When temp. suitable, model suggests vectors likely - may need control, education, and policies minimizing exposure.</v>
      </c>
      <c r="AW150" s="2">
        <f t="shared" ref="AW150:AW181" si="43">SUM(G150,I150)</f>
        <v>2</v>
      </c>
      <c r="AX150" s="2">
        <f t="shared" ref="AX150:AX181" si="44">IF(H150&lt;0.5,2,IF(H150&gt;=0.5,3))</f>
        <v>3</v>
      </c>
      <c r="AY150" s="2">
        <f t="shared" ref="AY150:AY181" si="45">IF(J150&lt;0.5,5,IF(J150&gt;=0.5,7))</f>
        <v>5</v>
      </c>
      <c r="AZ150" s="2">
        <f t="shared" si="35"/>
        <v>30</v>
      </c>
      <c r="BA150" s="2">
        <f t="shared" ref="BA150:BA181" si="46">IF(AZ150=0,BB$3,IF(AZ150=10,BB$4,IF(AZ150=14,BB$4,IF(AZ150=15,BB$5,IF(AZ150=20,BB$6,IF(AZ150=21,BB$5,IF(AZ150=28,BB$7,IF(AZ150=30,BB$7,IF(AZ150=42,BB$8,"")))))))))</f>
        <v>3</v>
      </c>
      <c r="BB150" s="2" t="str">
        <f t="shared" ref="BB150:BB181" si="47">IF(AZ150=0,AW$3,IF(AZ150=10,AW$4,IF(AZ150=14,AW$4,IF(AZ150=15,AW$5,IF(AZ150=20,AW$6,IF(AZ150=21,AW$5,IF(AZ150=28,AW$7,IF(AZ150=30,AW$7,IF(AZ150=42,AW$8,"")))))))))</f>
        <v>Temp. suitable for Pathogen and Vector. Model says suitable for Pathogen or Vector but not both.</v>
      </c>
      <c r="BC150" s="2" t="str">
        <f t="shared" ref="BC150:BC181" si="48">IF(AZ150=0,AY$3,IF(AZ150=10,AY$4,IF(AZ150=14,AY$4,IF(AZ150=15,AY$5,IF(AZ150=20,AY$6,IF(AZ150=21,AY$5,IF(AZ150=28,AY$7,IF(AZ150=30,AY$7,IF(AZ150=42,AY$8,"")))))))))</f>
        <v>Preconditions somewhat suitable for Transmission</v>
      </c>
      <c r="BF150" s="56">
        <f>Master!EN51</f>
        <v>5098</v>
      </c>
      <c r="BG150" s="56" t="s">
        <v>1001</v>
      </c>
      <c r="BH150" s="2">
        <f t="shared" si="26"/>
        <v>0</v>
      </c>
      <c r="BI150" s="2">
        <f t="shared" si="27"/>
        <v>0</v>
      </c>
    </row>
    <row r="151" spans="1:61" s="2" customFormat="1" ht="16.5" thickTop="1" thickBot="1" x14ac:dyDescent="0.3">
      <c r="A151" s="6"/>
      <c r="E151" s="8" t="s">
        <v>105</v>
      </c>
      <c r="F151" s="3">
        <f t="shared" si="39"/>
        <v>3</v>
      </c>
      <c r="G151" s="3">
        <f>IF((Master!CL52&gt;=13)-(Master!CL52&gt;38),1,0)</f>
        <v>1</v>
      </c>
      <c r="H151" s="11">
        <f>IF($G151=1,ROUND(Master!AL52,2),0)</f>
        <v>0.83</v>
      </c>
      <c r="I151" s="3">
        <f>IF((Master!CL52&gt;=18)-(Master!CL52&gt;42),1,0)</f>
        <v>1</v>
      </c>
      <c r="J151" s="11">
        <f>IF($I151=1,ROUND(Master!DF52,2),0)</f>
        <v>0</v>
      </c>
      <c r="K151" s="3">
        <f t="shared" si="40"/>
        <v>0</v>
      </c>
      <c r="L151" s="49" t="str">
        <f t="shared" si="41"/>
        <v>Temp. suitable for Pathogen and Vector. Model says suitable for Pathogen or Vector but not both.</v>
      </c>
      <c r="M151" s="49" t="str">
        <f t="shared" si="42"/>
        <v>Preconditions somewhat suitable for Transmission</v>
      </c>
      <c r="N151" s="6" t="str">
        <f>Master!DM52</f>
        <v>Temp. suitable for vectors - surveillance may be needed. When temp. suitable, model suggests vectors likely - may need control, education, and policies minimizing exposure.</v>
      </c>
      <c r="AW151" s="2">
        <f t="shared" si="43"/>
        <v>2</v>
      </c>
      <c r="AX151" s="2">
        <f t="shared" si="44"/>
        <v>3</v>
      </c>
      <c r="AY151" s="2">
        <f t="shared" si="45"/>
        <v>5</v>
      </c>
      <c r="AZ151" s="2">
        <f t="shared" si="35"/>
        <v>30</v>
      </c>
      <c r="BA151" s="2">
        <f t="shared" si="46"/>
        <v>3</v>
      </c>
      <c r="BB151" s="2" t="str">
        <f t="shared" si="47"/>
        <v>Temp. suitable for Pathogen and Vector. Model says suitable for Pathogen or Vector but not both.</v>
      </c>
      <c r="BC151" s="2" t="str">
        <f t="shared" si="48"/>
        <v>Preconditions somewhat suitable for Transmission</v>
      </c>
      <c r="BF151" s="56">
        <f>Master!EN52</f>
        <v>58705</v>
      </c>
      <c r="BG151" s="56" t="s">
        <v>1002</v>
      </c>
      <c r="BH151" s="2">
        <f t="shared" si="26"/>
        <v>0</v>
      </c>
      <c r="BI151" s="2">
        <f t="shared" si="27"/>
        <v>0</v>
      </c>
    </row>
    <row r="152" spans="1:61" s="2" customFormat="1" ht="16.5" thickTop="1" thickBot="1" x14ac:dyDescent="0.3">
      <c r="A152" s="6"/>
      <c r="E152" s="8" t="s">
        <v>119</v>
      </c>
      <c r="F152" s="3">
        <f t="shared" si="39"/>
        <v>1</v>
      </c>
      <c r="G152" s="3">
        <f>IF((Master!CL53&gt;=13)-(Master!CL53&gt;38),1,0)</f>
        <v>0</v>
      </c>
      <c r="H152" s="11">
        <f>IF($G152=1,ROUND(Master!AL53,2),0)</f>
        <v>0</v>
      </c>
      <c r="I152" s="3">
        <f>IF((Master!CL53&gt;=18)-(Master!CL53&gt;42),1,0)</f>
        <v>1</v>
      </c>
      <c r="J152" s="11">
        <f>IF($I152=1,ROUND(Master!DF53,2),0)</f>
        <v>0</v>
      </c>
      <c r="K152" s="3">
        <f t="shared" si="40"/>
        <v>0</v>
      </c>
      <c r="L152" s="49" t="str">
        <f t="shared" si="41"/>
        <v>Temp. suitable for Vector but not Pathogen. Model says not very suitable for Vector.</v>
      </c>
      <c r="M152" s="49" t="str">
        <f t="shared" si="42"/>
        <v>Preconditions do not exist for Transmission</v>
      </c>
      <c r="N152" s="6" t="str">
        <f>Master!DM53</f>
        <v>Too cold or becomes too hot for vectors - surveillance may not be necessary. When temp. suitable, model suggests vectors unlikely or low numbers.</v>
      </c>
      <c r="AW152" s="2">
        <f t="shared" si="43"/>
        <v>1</v>
      </c>
      <c r="AX152" s="2">
        <f t="shared" si="44"/>
        <v>2</v>
      </c>
      <c r="AY152" s="2">
        <f t="shared" si="45"/>
        <v>5</v>
      </c>
      <c r="AZ152" s="2">
        <f t="shared" si="35"/>
        <v>10</v>
      </c>
      <c r="BA152" s="2">
        <f t="shared" si="46"/>
        <v>1</v>
      </c>
      <c r="BB152" s="2" t="str">
        <f t="shared" si="47"/>
        <v>Temp. suitable for Vector but not Pathogen. Model says not very suitable for Vector.</v>
      </c>
      <c r="BC152" s="2" t="str">
        <f t="shared" si="48"/>
        <v>Preconditions do not exist for Transmission</v>
      </c>
      <c r="BF152" s="56">
        <f>Master!EN53</f>
        <v>766</v>
      </c>
      <c r="BG152" s="56" t="s">
        <v>1003</v>
      </c>
      <c r="BH152" s="2">
        <f t="shared" si="26"/>
        <v>0</v>
      </c>
      <c r="BI152" s="2">
        <f t="shared" si="27"/>
        <v>0</v>
      </c>
    </row>
    <row r="153" spans="1:61" s="2" customFormat="1" ht="16.5" thickTop="1" thickBot="1" x14ac:dyDescent="0.3">
      <c r="A153" s="6"/>
      <c r="E153" s="8" t="s">
        <v>126</v>
      </c>
      <c r="F153" s="3">
        <f t="shared" si="39"/>
        <v>2</v>
      </c>
      <c r="G153" s="3">
        <f>IF((Master!CL54&gt;=13)-(Master!CL54&gt;38),1,0)</f>
        <v>1</v>
      </c>
      <c r="H153" s="11">
        <f>IF($G153=1,ROUND(Master!AL54,2),0)</f>
        <v>0.04</v>
      </c>
      <c r="I153" s="3">
        <f>IF((Master!CL54&gt;=18)-(Master!CL54&gt;42),1,0)</f>
        <v>1</v>
      </c>
      <c r="J153" s="11">
        <f>IF($I153=1,ROUND(Master!DF54,2),0)</f>
        <v>0</v>
      </c>
      <c r="K153" s="3">
        <f t="shared" si="40"/>
        <v>0</v>
      </c>
      <c r="L153" s="49" t="str">
        <f t="shared" si="41"/>
        <v>Temp. suitable for Pathogen and Vector. Model says not very suitable for Pathogen and Vector.</v>
      </c>
      <c r="M153" s="49" t="str">
        <f t="shared" si="42"/>
        <v>Preconditions unsuitable for Transmission</v>
      </c>
      <c r="N153" s="6" t="str">
        <f>Master!DM54</f>
        <v>Temp. suitable for vectors - surveillance may be needed. When temp. suitable, model suggests vectors unlikely or low numbers.</v>
      </c>
      <c r="AW153" s="2">
        <f t="shared" si="43"/>
        <v>2</v>
      </c>
      <c r="AX153" s="2">
        <f t="shared" si="44"/>
        <v>2</v>
      </c>
      <c r="AY153" s="2">
        <f t="shared" si="45"/>
        <v>5</v>
      </c>
      <c r="AZ153" s="2">
        <f t="shared" si="35"/>
        <v>20</v>
      </c>
      <c r="BA153" s="2">
        <f t="shared" si="46"/>
        <v>2</v>
      </c>
      <c r="BB153" s="2" t="str">
        <f t="shared" si="47"/>
        <v>Temp. suitable for Pathogen and Vector. Model says not very suitable for Pathogen and Vector.</v>
      </c>
      <c r="BC153" s="2" t="str">
        <f t="shared" si="48"/>
        <v>Preconditions unsuitable for Transmission</v>
      </c>
      <c r="BF153" s="56">
        <f>Master!EN54</f>
        <v>12263</v>
      </c>
      <c r="BG153" s="56" t="s">
        <v>1004</v>
      </c>
      <c r="BH153" s="2">
        <f t="shared" si="26"/>
        <v>0</v>
      </c>
      <c r="BI153" s="2">
        <f t="shared" si="27"/>
        <v>0</v>
      </c>
    </row>
    <row r="154" spans="1:61" s="2" customFormat="1" ht="16.5" thickTop="1" thickBot="1" x14ac:dyDescent="0.3">
      <c r="A154" s="6"/>
      <c r="E154" s="8" t="s">
        <v>133</v>
      </c>
      <c r="F154" s="3">
        <f t="shared" si="39"/>
        <v>2</v>
      </c>
      <c r="G154" s="3">
        <f>IF((Master!CL55&gt;=13)-(Master!CL55&gt;38),1,0)</f>
        <v>1</v>
      </c>
      <c r="H154" s="11">
        <f>IF($G154=1,ROUND(Master!AL55,2),0)</f>
        <v>0.4</v>
      </c>
      <c r="I154" s="3">
        <f>IF((Master!CL55&gt;=18)-(Master!CL55&gt;42),1,0)</f>
        <v>1</v>
      </c>
      <c r="J154" s="11">
        <f>IF($I154=1,ROUND(Master!DF55,2),0)</f>
        <v>0</v>
      </c>
      <c r="K154" s="3">
        <f t="shared" si="40"/>
        <v>0</v>
      </c>
      <c r="L154" s="49" t="str">
        <f t="shared" si="41"/>
        <v>Temp. suitable for Pathogen and Vector. Model says not very suitable for Pathogen and Vector.</v>
      </c>
      <c r="M154" s="49" t="str">
        <f t="shared" si="42"/>
        <v>Preconditions unsuitable for Transmission</v>
      </c>
      <c r="N154" s="6" t="str">
        <f>Master!DM55</f>
        <v>Temp. suitable for vectors - surveillance may be needed. When temp. suitable, model suggests vectors unlikely or low numbers.</v>
      </c>
      <c r="AW154" s="2">
        <f t="shared" si="43"/>
        <v>2</v>
      </c>
      <c r="AX154" s="2">
        <f t="shared" si="44"/>
        <v>2</v>
      </c>
      <c r="AY154" s="2">
        <f t="shared" si="45"/>
        <v>5</v>
      </c>
      <c r="AZ154" s="2">
        <f t="shared" si="35"/>
        <v>20</v>
      </c>
      <c r="BA154" s="2">
        <f t="shared" si="46"/>
        <v>2</v>
      </c>
      <c r="BB154" s="2" t="str">
        <f t="shared" si="47"/>
        <v>Temp. suitable for Pathogen and Vector. Model says not very suitable for Pathogen and Vector.</v>
      </c>
      <c r="BC154" s="2" t="str">
        <f t="shared" si="48"/>
        <v>Preconditions unsuitable for Transmission</v>
      </c>
      <c r="BF154" s="56">
        <f>Master!EN55</f>
        <v>1840</v>
      </c>
      <c r="BG154" s="56" t="s">
        <v>1005</v>
      </c>
      <c r="BH154" s="2">
        <f t="shared" si="26"/>
        <v>0</v>
      </c>
      <c r="BI154" s="2">
        <f t="shared" si="27"/>
        <v>0</v>
      </c>
    </row>
    <row r="155" spans="1:61" s="2" customFormat="1" ht="16.5" thickTop="1" thickBot="1" x14ac:dyDescent="0.3">
      <c r="A155" s="6"/>
      <c r="E155" s="8" t="s">
        <v>172</v>
      </c>
      <c r="F155" s="3">
        <f t="shared" si="39"/>
        <v>2</v>
      </c>
      <c r="G155" s="3">
        <f>IF((Master!CL56&gt;=13)-(Master!CL56&gt;38),1,0)</f>
        <v>1</v>
      </c>
      <c r="H155" s="11">
        <f>IF($G155=1,ROUND(Master!AL56,2),0)</f>
        <v>0.49</v>
      </c>
      <c r="I155" s="3">
        <f>IF((Master!CL56&gt;=18)-(Master!CL56&gt;42),1,0)</f>
        <v>1</v>
      </c>
      <c r="J155" s="11">
        <f>IF($I155=1,ROUND(Master!DF56,2),0)</f>
        <v>0</v>
      </c>
      <c r="K155" s="3">
        <f t="shared" si="40"/>
        <v>0</v>
      </c>
      <c r="L155" s="49" t="str">
        <f t="shared" si="41"/>
        <v>Temp. suitable for Pathogen and Vector. Model says not very suitable for Pathogen and Vector.</v>
      </c>
      <c r="M155" s="49" t="str">
        <f t="shared" si="42"/>
        <v>Preconditions unsuitable for Transmission</v>
      </c>
      <c r="N155" s="6" t="str">
        <f>Master!DM56</f>
        <v>Temp. suitable for vectors - surveillance may be needed. When temp. suitable, model suggests vectors unlikely or low numbers.</v>
      </c>
      <c r="AW155" s="2">
        <f t="shared" si="43"/>
        <v>2</v>
      </c>
      <c r="AX155" s="2">
        <f t="shared" si="44"/>
        <v>2</v>
      </c>
      <c r="AY155" s="2">
        <f t="shared" si="45"/>
        <v>5</v>
      </c>
      <c r="AZ155" s="2">
        <f t="shared" si="35"/>
        <v>20</v>
      </c>
      <c r="BA155" s="2">
        <f t="shared" si="46"/>
        <v>2</v>
      </c>
      <c r="BB155" s="2" t="str">
        <f t="shared" si="47"/>
        <v>Temp. suitable for Pathogen and Vector. Model says not very suitable for Pathogen and Vector.</v>
      </c>
      <c r="BC155" s="2" t="str">
        <f t="shared" si="48"/>
        <v>Preconditions unsuitable for Transmission</v>
      </c>
      <c r="BF155" s="56">
        <f>Master!EN56</f>
        <v>22978</v>
      </c>
      <c r="BG155" s="56" t="s">
        <v>1006</v>
      </c>
      <c r="BH155" s="2">
        <f t="shared" si="26"/>
        <v>0</v>
      </c>
      <c r="BI155" s="2">
        <f t="shared" si="27"/>
        <v>0</v>
      </c>
    </row>
    <row r="156" spans="1:61" s="2" customFormat="1" ht="16.5" thickTop="1" thickBot="1" x14ac:dyDescent="0.3">
      <c r="A156" s="6"/>
      <c r="E156" s="8" t="s">
        <v>188</v>
      </c>
      <c r="F156" s="3">
        <f t="shared" si="39"/>
        <v>2</v>
      </c>
      <c r="G156" s="3">
        <f>IF((Master!CL57&gt;=13)-(Master!CL57&gt;38),1,0)</f>
        <v>1</v>
      </c>
      <c r="H156" s="11">
        <f>IF($G156=1,ROUND(Master!AL57,2),0)</f>
        <v>0</v>
      </c>
      <c r="I156" s="3">
        <f>IF((Master!CL57&gt;=18)-(Master!CL57&gt;42),1,0)</f>
        <v>1</v>
      </c>
      <c r="J156" s="11">
        <f>IF($I156=1,ROUND(Master!DF57,2),0)</f>
        <v>0</v>
      </c>
      <c r="K156" s="3">
        <f t="shared" si="40"/>
        <v>0</v>
      </c>
      <c r="L156" s="49" t="str">
        <f t="shared" si="41"/>
        <v>Temp. suitable for Pathogen and Vector. Model says not very suitable for Pathogen and Vector.</v>
      </c>
      <c r="M156" s="49" t="str">
        <f t="shared" si="42"/>
        <v>Preconditions unsuitable for Transmission</v>
      </c>
      <c r="N156" s="6" t="str">
        <f>Master!DM57</f>
        <v>Temp. suitable for vectors - surveillance may be needed. When temp. suitable, model suggests vectors unlikely or low numbers.</v>
      </c>
      <c r="AW156" s="2">
        <f t="shared" si="43"/>
        <v>2</v>
      </c>
      <c r="AX156" s="2">
        <f t="shared" si="44"/>
        <v>2</v>
      </c>
      <c r="AY156" s="2">
        <f t="shared" si="45"/>
        <v>5</v>
      </c>
      <c r="AZ156" s="2">
        <f t="shared" si="35"/>
        <v>20</v>
      </c>
      <c r="BA156" s="2">
        <f t="shared" si="46"/>
        <v>2</v>
      </c>
      <c r="BB156" s="2" t="str">
        <f t="shared" si="47"/>
        <v>Temp. suitable for Pathogen and Vector. Model says not very suitable for Pathogen and Vector.</v>
      </c>
      <c r="BC156" s="2" t="str">
        <f t="shared" si="48"/>
        <v>Preconditions unsuitable for Transmission</v>
      </c>
      <c r="BF156" s="56">
        <f>Master!EN57</f>
        <v>71120</v>
      </c>
      <c r="BG156" s="56" t="s">
        <v>1007</v>
      </c>
      <c r="BH156" s="2">
        <f t="shared" si="26"/>
        <v>0</v>
      </c>
      <c r="BI156" s="2">
        <f t="shared" si="27"/>
        <v>0</v>
      </c>
    </row>
    <row r="157" spans="1:61" s="2" customFormat="1" ht="16.5" thickTop="1" thickBot="1" x14ac:dyDescent="0.3">
      <c r="A157" s="6"/>
      <c r="E157" s="8" t="s">
        <v>196</v>
      </c>
      <c r="F157" s="3">
        <f t="shared" si="39"/>
        <v>2</v>
      </c>
      <c r="G157" s="3">
        <f>IF((Master!CL58&gt;=13)-(Master!CL58&gt;38),1,0)</f>
        <v>1</v>
      </c>
      <c r="H157" s="11">
        <f>IF($G157=1,ROUND(Master!AL58,2),0)</f>
        <v>0.26</v>
      </c>
      <c r="I157" s="3">
        <f>IF((Master!CL58&gt;=18)-(Master!CL58&gt;42),1,0)</f>
        <v>1</v>
      </c>
      <c r="J157" s="11">
        <f>IF($I157=1,ROUND(Master!DF58,2),0)</f>
        <v>0</v>
      </c>
      <c r="K157" s="3">
        <f t="shared" si="40"/>
        <v>0</v>
      </c>
      <c r="L157" s="49" t="str">
        <f t="shared" si="41"/>
        <v>Temp. suitable for Pathogen and Vector. Model says not very suitable for Pathogen and Vector.</v>
      </c>
      <c r="M157" s="49" t="str">
        <f t="shared" si="42"/>
        <v>Preconditions unsuitable for Transmission</v>
      </c>
      <c r="N157" s="6" t="str">
        <f>Master!DM58</f>
        <v>Temp. suitable for vectors - surveillance may be needed. When temp. suitable, model suggests vectors unlikely or low numbers.</v>
      </c>
      <c r="AW157" s="2">
        <f t="shared" si="43"/>
        <v>2</v>
      </c>
      <c r="AX157" s="2">
        <f t="shared" si="44"/>
        <v>2</v>
      </c>
      <c r="AY157" s="2">
        <f t="shared" si="45"/>
        <v>5</v>
      </c>
      <c r="AZ157" s="2">
        <f t="shared" si="35"/>
        <v>20</v>
      </c>
      <c r="BA157" s="2">
        <f t="shared" si="46"/>
        <v>2</v>
      </c>
      <c r="BB157" s="2" t="str">
        <f t="shared" si="47"/>
        <v>Temp. suitable for Pathogen and Vector. Model says not very suitable for Pathogen and Vector.</v>
      </c>
      <c r="BC157" s="2" t="str">
        <f t="shared" si="48"/>
        <v>Preconditions unsuitable for Transmission</v>
      </c>
      <c r="BF157" s="56">
        <f>Master!EN58</f>
        <v>71217</v>
      </c>
      <c r="BG157" s="56" t="s">
        <v>1008</v>
      </c>
      <c r="BH157" s="2">
        <f t="shared" si="26"/>
        <v>0</v>
      </c>
      <c r="BI157" s="2">
        <f t="shared" si="27"/>
        <v>0</v>
      </c>
    </row>
    <row r="158" spans="1:61" s="2" customFormat="1" ht="16.5" thickTop="1" thickBot="1" x14ac:dyDescent="0.3">
      <c r="A158" s="6"/>
      <c r="E158" s="8" t="s">
        <v>203</v>
      </c>
      <c r="F158" s="3">
        <f t="shared" si="39"/>
        <v>2</v>
      </c>
      <c r="G158" s="3">
        <f>IF((Master!CL59&gt;=13)-(Master!CL59&gt;38),1,0)</f>
        <v>1</v>
      </c>
      <c r="H158" s="11">
        <f>IF($G158=1,ROUND(Master!AL59,2),0)</f>
        <v>0.49</v>
      </c>
      <c r="I158" s="3">
        <f>IF((Master!CL59&gt;=18)-(Master!CL59&gt;42),1,0)</f>
        <v>1</v>
      </c>
      <c r="J158" s="11">
        <f>IF($I158=1,ROUND(Master!DF59,2),0)</f>
        <v>0</v>
      </c>
      <c r="K158" s="3">
        <f t="shared" si="40"/>
        <v>0</v>
      </c>
      <c r="L158" s="49" t="str">
        <f t="shared" si="41"/>
        <v>Temp. suitable for Pathogen and Vector. Model says not very suitable for Pathogen and Vector.</v>
      </c>
      <c r="M158" s="49" t="str">
        <f t="shared" si="42"/>
        <v>Preconditions unsuitable for Transmission</v>
      </c>
      <c r="N158" s="6" t="str">
        <f>Master!DM59</f>
        <v>Temp. suitable for vectors - surveillance may be needed. When temp. suitable, model suggests vectors unlikely or low numbers.</v>
      </c>
      <c r="AW158" s="2">
        <f t="shared" si="43"/>
        <v>2</v>
      </c>
      <c r="AX158" s="2">
        <f t="shared" si="44"/>
        <v>2</v>
      </c>
      <c r="AY158" s="2">
        <f t="shared" si="45"/>
        <v>5</v>
      </c>
      <c r="AZ158" s="2">
        <f t="shared" si="35"/>
        <v>20</v>
      </c>
      <c r="BA158" s="2">
        <f t="shared" si="46"/>
        <v>2</v>
      </c>
      <c r="BB158" s="2" t="str">
        <f t="shared" si="47"/>
        <v>Temp. suitable for Pathogen and Vector. Model says not very suitable for Pathogen and Vector.</v>
      </c>
      <c r="BC158" s="2" t="str">
        <f t="shared" si="48"/>
        <v>Preconditions unsuitable for Transmission</v>
      </c>
      <c r="BF158" s="56">
        <f>Master!EN59</f>
        <v>300002</v>
      </c>
      <c r="BG158" s="56" t="s">
        <v>1009</v>
      </c>
      <c r="BH158" s="2">
        <f t="shared" si="26"/>
        <v>0</v>
      </c>
      <c r="BI158" s="2">
        <f t="shared" si="27"/>
        <v>0</v>
      </c>
    </row>
    <row r="159" spans="1:61" s="2" customFormat="1" ht="16.5" thickTop="1" thickBot="1" x14ac:dyDescent="0.3">
      <c r="A159" s="6"/>
      <c r="E159" s="8" t="s">
        <v>211</v>
      </c>
      <c r="F159" s="3">
        <f t="shared" si="39"/>
        <v>3</v>
      </c>
      <c r="G159" s="3">
        <f>IF((Master!CL60&gt;=13)-(Master!CL60&gt;38),1,0)</f>
        <v>1</v>
      </c>
      <c r="H159" s="11">
        <f>IF($G159=1,ROUND(Master!AL60,2),0)</f>
        <v>0.86</v>
      </c>
      <c r="I159" s="3">
        <f>IF((Master!CL60&gt;=18)-(Master!CL60&gt;42),1,0)</f>
        <v>1</v>
      </c>
      <c r="J159" s="11">
        <f>IF($I159=1,ROUND(Master!DF60,2),0)</f>
        <v>0</v>
      </c>
      <c r="K159" s="3">
        <f t="shared" si="40"/>
        <v>0</v>
      </c>
      <c r="L159" s="49" t="str">
        <f t="shared" si="41"/>
        <v>Temp. suitable for Pathogen and Vector. Model says suitable for Pathogen or Vector but not both.</v>
      </c>
      <c r="M159" s="49" t="str">
        <f t="shared" si="42"/>
        <v>Preconditions somewhat suitable for Transmission</v>
      </c>
      <c r="N159" s="6" t="str">
        <f>Master!DM60</f>
        <v>Temp. suitable for vectors - surveillance may be needed. When temp. suitable, model suggests vectors likely - may need control, education, and policies minimizing exposure.</v>
      </c>
      <c r="AW159" s="2">
        <f t="shared" si="43"/>
        <v>2</v>
      </c>
      <c r="AX159" s="2">
        <f t="shared" si="44"/>
        <v>3</v>
      </c>
      <c r="AY159" s="2">
        <f t="shared" si="45"/>
        <v>5</v>
      </c>
      <c r="AZ159" s="2">
        <f t="shared" si="35"/>
        <v>30</v>
      </c>
      <c r="BA159" s="2">
        <f t="shared" si="46"/>
        <v>3</v>
      </c>
      <c r="BB159" s="2" t="str">
        <f t="shared" si="47"/>
        <v>Temp. suitable for Pathogen and Vector. Model says suitable for Pathogen or Vector but not both.</v>
      </c>
      <c r="BC159" s="2" t="str">
        <f t="shared" si="48"/>
        <v>Preconditions somewhat suitable for Transmission</v>
      </c>
      <c r="BF159" s="56">
        <f>Master!EN60</f>
        <v>6313</v>
      </c>
      <c r="BG159" s="56" t="s">
        <v>1010</v>
      </c>
      <c r="BH159" s="2">
        <f t="shared" si="26"/>
        <v>0</v>
      </c>
      <c r="BI159" s="2">
        <f t="shared" si="27"/>
        <v>0</v>
      </c>
    </row>
    <row r="160" spans="1:61" s="2" customFormat="1" ht="16.5" thickTop="1" thickBot="1" x14ac:dyDescent="0.3">
      <c r="A160" s="6"/>
      <c r="E160" s="8" t="s">
        <v>212</v>
      </c>
      <c r="F160" s="3">
        <f t="shared" si="39"/>
        <v>2</v>
      </c>
      <c r="G160" s="3">
        <f>IF((Master!CL61&gt;=13)-(Master!CL61&gt;38),1,0)</f>
        <v>1</v>
      </c>
      <c r="H160" s="11">
        <f>IF($G160=1,ROUND(Master!AL61,2),0)</f>
        <v>0</v>
      </c>
      <c r="I160" s="3">
        <f>IF((Master!CL61&gt;=18)-(Master!CL61&gt;42),1,0)</f>
        <v>1</v>
      </c>
      <c r="J160" s="11">
        <f>IF($I160=1,ROUND(Master!DF61,2),0)</f>
        <v>0</v>
      </c>
      <c r="K160" s="3">
        <f t="shared" si="40"/>
        <v>0</v>
      </c>
      <c r="L160" s="49" t="str">
        <f t="shared" si="41"/>
        <v>Temp. suitable for Pathogen and Vector. Model says not very suitable for Pathogen and Vector.</v>
      </c>
      <c r="M160" s="49" t="str">
        <f t="shared" si="42"/>
        <v>Preconditions unsuitable for Transmission</v>
      </c>
      <c r="N160" s="6" t="str">
        <f>Master!DM61</f>
        <v>Temp. suitable for vectors - surveillance may be needed. When temp. suitable, model suggests vectors unlikely or low numbers.</v>
      </c>
      <c r="AW160" s="2">
        <f t="shared" si="43"/>
        <v>2</v>
      </c>
      <c r="AX160" s="2">
        <f t="shared" si="44"/>
        <v>2</v>
      </c>
      <c r="AY160" s="2">
        <f t="shared" si="45"/>
        <v>5</v>
      </c>
      <c r="AZ160" s="2">
        <f t="shared" si="35"/>
        <v>20</v>
      </c>
      <c r="BA160" s="2">
        <f t="shared" si="46"/>
        <v>2</v>
      </c>
      <c r="BB160" s="2" t="str">
        <f t="shared" si="47"/>
        <v>Temp. suitable for Pathogen and Vector. Model says not very suitable for Pathogen and Vector.</v>
      </c>
      <c r="BC160" s="2" t="str">
        <f t="shared" si="48"/>
        <v>Preconditions unsuitable for Transmission</v>
      </c>
      <c r="BF160" s="56">
        <f>Master!EN61</f>
        <v>273722</v>
      </c>
      <c r="BG160" s="56" t="s">
        <v>1011</v>
      </c>
      <c r="BH160" s="2">
        <f t="shared" si="26"/>
        <v>0</v>
      </c>
      <c r="BI160" s="2">
        <f t="shared" si="27"/>
        <v>0</v>
      </c>
    </row>
    <row r="161" spans="1:61" s="2" customFormat="1" ht="16.5" thickTop="1" thickBot="1" x14ac:dyDescent="0.3">
      <c r="A161" s="6"/>
      <c r="E161" s="8" t="s">
        <v>226</v>
      </c>
      <c r="F161" s="3">
        <f t="shared" si="39"/>
        <v>2</v>
      </c>
      <c r="G161" s="3">
        <f>IF((Master!CL62&gt;=13)-(Master!CL62&gt;38),1,0)</f>
        <v>1</v>
      </c>
      <c r="H161" s="11">
        <f>IF($G161=1,ROUND(Master!AL62,2),0)</f>
        <v>0.26</v>
      </c>
      <c r="I161" s="3">
        <f>IF((Master!CL62&gt;=18)-(Master!CL62&gt;42),1,0)</f>
        <v>1</v>
      </c>
      <c r="J161" s="11">
        <f>IF($I161=1,ROUND(Master!DF62,2),0)</f>
        <v>0</v>
      </c>
      <c r="K161" s="3">
        <f t="shared" si="40"/>
        <v>0</v>
      </c>
      <c r="L161" s="49" t="str">
        <f t="shared" si="41"/>
        <v>Temp. suitable for Pathogen and Vector. Model says not very suitable for Pathogen and Vector.</v>
      </c>
      <c r="M161" s="49" t="str">
        <f t="shared" si="42"/>
        <v>Preconditions unsuitable for Transmission</v>
      </c>
      <c r="N161" s="6" t="str">
        <f>Master!DM62</f>
        <v>Temp. suitable for vectors - surveillance may be needed. When temp. suitable, model suggests vectors unlikely or low numbers.</v>
      </c>
      <c r="AW161" s="2">
        <f t="shared" si="43"/>
        <v>2</v>
      </c>
      <c r="AX161" s="2">
        <f t="shared" si="44"/>
        <v>2</v>
      </c>
      <c r="AY161" s="2">
        <f t="shared" si="45"/>
        <v>5</v>
      </c>
      <c r="AZ161" s="2">
        <f t="shared" ref="AZ161:AZ224" si="49">AW161*AX161*AY161</f>
        <v>20</v>
      </c>
      <c r="BA161" s="2">
        <f t="shared" si="46"/>
        <v>2</v>
      </c>
      <c r="BB161" s="2" t="str">
        <f t="shared" si="47"/>
        <v>Temp. suitable for Pathogen and Vector. Model says not very suitable for Pathogen and Vector.</v>
      </c>
      <c r="BC161" s="2" t="str">
        <f t="shared" si="48"/>
        <v>Preconditions unsuitable for Transmission</v>
      </c>
      <c r="BF161" s="56">
        <f>Master!EN62</f>
        <v>2188</v>
      </c>
      <c r="BG161" s="56" t="s">
        <v>1012</v>
      </c>
      <c r="BH161" s="2">
        <f t="shared" ref="BH161:BH224" si="50">IF(BA161=4,1,0)</f>
        <v>0</v>
      </c>
      <c r="BI161" s="2">
        <f t="shared" ref="BI161:BI224" si="51">BF161*BH161</f>
        <v>0</v>
      </c>
    </row>
    <row r="162" spans="1:61" s="2" customFormat="1" ht="16.5" thickTop="1" thickBot="1" x14ac:dyDescent="0.3">
      <c r="A162" s="6"/>
      <c r="E162" s="8" t="s">
        <v>274</v>
      </c>
      <c r="F162" s="3">
        <f t="shared" si="39"/>
        <v>2</v>
      </c>
      <c r="G162" s="3">
        <f>IF((Master!CL63&gt;=13)-(Master!CL63&gt;38),1,0)</f>
        <v>1</v>
      </c>
      <c r="H162" s="11">
        <f>IF($G162=1,ROUND(Master!AL63,2),0)</f>
        <v>0.2</v>
      </c>
      <c r="I162" s="3">
        <f>IF((Master!CL63&gt;=18)-(Master!CL63&gt;42),1,0)</f>
        <v>1</v>
      </c>
      <c r="J162" s="11">
        <f>IF($I162=1,ROUND(Master!DF63,2),0)</f>
        <v>0</v>
      </c>
      <c r="K162" s="3">
        <f t="shared" si="40"/>
        <v>0</v>
      </c>
      <c r="L162" s="49" t="str">
        <f t="shared" si="41"/>
        <v>Temp. suitable for Pathogen and Vector. Model says not very suitable for Pathogen and Vector.</v>
      </c>
      <c r="M162" s="49" t="str">
        <f t="shared" si="42"/>
        <v>Preconditions unsuitable for Transmission</v>
      </c>
      <c r="N162" s="6" t="str">
        <f>Master!DM63</f>
        <v>Temp. suitable for vectors - surveillance may be needed. When temp. suitable, model suggests vectors unlikely or low numbers.</v>
      </c>
      <c r="AW162" s="2">
        <f t="shared" si="43"/>
        <v>2</v>
      </c>
      <c r="AX162" s="2">
        <f t="shared" si="44"/>
        <v>2</v>
      </c>
      <c r="AY162" s="2">
        <f t="shared" si="45"/>
        <v>5</v>
      </c>
      <c r="AZ162" s="2">
        <f t="shared" si="49"/>
        <v>20</v>
      </c>
      <c r="BA162" s="2">
        <f t="shared" si="46"/>
        <v>2</v>
      </c>
      <c r="BB162" s="2" t="str">
        <f t="shared" si="47"/>
        <v>Temp. suitable for Pathogen and Vector. Model says not very suitable for Pathogen and Vector.</v>
      </c>
      <c r="BC162" s="2" t="str">
        <f t="shared" si="48"/>
        <v>Preconditions unsuitable for Transmission</v>
      </c>
      <c r="BF162" s="56">
        <f>Master!EN63</f>
        <v>165515</v>
      </c>
      <c r="BG162" s="56" t="s">
        <v>1013</v>
      </c>
      <c r="BH162" s="2">
        <f t="shared" si="50"/>
        <v>0</v>
      </c>
      <c r="BI162" s="2">
        <f t="shared" si="51"/>
        <v>0</v>
      </c>
    </row>
    <row r="163" spans="1:61" s="2" customFormat="1" ht="16.5" thickTop="1" thickBot="1" x14ac:dyDescent="0.3">
      <c r="A163" s="6"/>
      <c r="E163" s="8" t="s">
        <v>284</v>
      </c>
      <c r="F163" s="3">
        <f t="shared" si="39"/>
        <v>2</v>
      </c>
      <c r="G163" s="3">
        <f>IF((Master!CL64&gt;=13)-(Master!CL64&gt;38),1,0)</f>
        <v>1</v>
      </c>
      <c r="H163" s="11">
        <f>IF($G163=1,ROUND(Master!AL64,2),0)</f>
        <v>0.22</v>
      </c>
      <c r="I163" s="3">
        <f>IF((Master!CL64&gt;=18)-(Master!CL64&gt;42),1,0)</f>
        <v>1</v>
      </c>
      <c r="J163" s="11">
        <f>IF($I163=1,ROUND(Master!DF64,2),0)</f>
        <v>0</v>
      </c>
      <c r="K163" s="3">
        <f t="shared" si="40"/>
        <v>0</v>
      </c>
      <c r="L163" s="49" t="str">
        <f t="shared" si="41"/>
        <v>Temp. suitable for Pathogen and Vector. Model says not very suitable for Pathogen and Vector.</v>
      </c>
      <c r="M163" s="49" t="str">
        <f t="shared" si="42"/>
        <v>Preconditions unsuitable for Transmission</v>
      </c>
      <c r="N163" s="6" t="str">
        <f>Master!DM64</f>
        <v>Temp. suitable for vectors - surveillance may be needed. When temp. suitable, model suggests vectors unlikely or low numbers.</v>
      </c>
      <c r="AW163" s="2">
        <f t="shared" si="43"/>
        <v>2</v>
      </c>
      <c r="AX163" s="2">
        <f t="shared" si="44"/>
        <v>2</v>
      </c>
      <c r="AY163" s="2">
        <f t="shared" si="45"/>
        <v>5</v>
      </c>
      <c r="AZ163" s="2">
        <f t="shared" si="49"/>
        <v>20</v>
      </c>
      <c r="BA163" s="2">
        <f t="shared" si="46"/>
        <v>2</v>
      </c>
      <c r="BB163" s="2" t="str">
        <f t="shared" si="47"/>
        <v>Temp. suitable for Pathogen and Vector. Model says not very suitable for Pathogen and Vector.</v>
      </c>
      <c r="BC163" s="2" t="str">
        <f t="shared" si="48"/>
        <v>Preconditions unsuitable for Transmission</v>
      </c>
      <c r="BF163" s="56">
        <f>Master!EN64</f>
        <v>53862</v>
      </c>
      <c r="BG163" s="56" t="s">
        <v>1014</v>
      </c>
      <c r="BH163" s="2">
        <f t="shared" si="50"/>
        <v>0</v>
      </c>
      <c r="BI163" s="2">
        <f t="shared" si="51"/>
        <v>0</v>
      </c>
    </row>
    <row r="164" spans="1:61" s="2" customFormat="1" ht="16.5" thickTop="1" thickBot="1" x14ac:dyDescent="0.3">
      <c r="A164" s="6"/>
      <c r="E164" s="8" t="s">
        <v>295</v>
      </c>
      <c r="F164" s="3">
        <f t="shared" si="39"/>
        <v>2</v>
      </c>
      <c r="G164" s="3">
        <f>IF((Master!CL65&gt;=13)-(Master!CL65&gt;38),1,0)</f>
        <v>1</v>
      </c>
      <c r="H164" s="11">
        <f>IF($G164=1,ROUND(Master!AL65,2),0)</f>
        <v>0.04</v>
      </c>
      <c r="I164" s="3">
        <f>IF((Master!CL65&gt;=18)-(Master!CL65&gt;42),1,0)</f>
        <v>1</v>
      </c>
      <c r="J164" s="11">
        <f>IF($I164=1,ROUND(Master!DF65,2),0)</f>
        <v>0</v>
      </c>
      <c r="K164" s="3">
        <f t="shared" si="40"/>
        <v>0</v>
      </c>
      <c r="L164" s="49" t="str">
        <f t="shared" si="41"/>
        <v>Temp. suitable for Pathogen and Vector. Model says not very suitable for Pathogen and Vector.</v>
      </c>
      <c r="M164" s="49" t="str">
        <f t="shared" si="42"/>
        <v>Preconditions unsuitable for Transmission</v>
      </c>
      <c r="N164" s="6" t="str">
        <f>Master!DM65</f>
        <v>Temp. suitable for vectors - surveillance may be needed. When temp. suitable, model suggests vectors unlikely or low numbers.</v>
      </c>
      <c r="AW164" s="2">
        <f t="shared" si="43"/>
        <v>2</v>
      </c>
      <c r="AX164" s="2">
        <f t="shared" si="44"/>
        <v>2</v>
      </c>
      <c r="AY164" s="2">
        <f t="shared" si="45"/>
        <v>5</v>
      </c>
      <c r="AZ164" s="2">
        <f t="shared" si="49"/>
        <v>20</v>
      </c>
      <c r="BA164" s="2">
        <f t="shared" si="46"/>
        <v>2</v>
      </c>
      <c r="BB164" s="2" t="str">
        <f t="shared" si="47"/>
        <v>Temp. suitable for Pathogen and Vector. Model says not very suitable for Pathogen and Vector.</v>
      </c>
      <c r="BC164" s="2" t="str">
        <f t="shared" si="48"/>
        <v>Preconditions unsuitable for Transmission</v>
      </c>
      <c r="BF164" s="56">
        <f>Master!EN65</f>
        <v>0</v>
      </c>
      <c r="BG164" s="56" t="s">
        <v>1015</v>
      </c>
      <c r="BH164" s="2">
        <f t="shared" si="50"/>
        <v>0</v>
      </c>
      <c r="BI164" s="2">
        <f t="shared" si="51"/>
        <v>0</v>
      </c>
    </row>
    <row r="165" spans="1:61" s="2" customFormat="1" ht="16.5" thickTop="1" thickBot="1" x14ac:dyDescent="0.3">
      <c r="A165" s="6"/>
      <c r="E165" s="8" t="s">
        <v>300</v>
      </c>
      <c r="F165" s="3">
        <f t="shared" si="39"/>
        <v>3</v>
      </c>
      <c r="G165" s="3">
        <f>IF((Master!CL66&gt;=13)-(Master!CL66&gt;38),1,0)</f>
        <v>1</v>
      </c>
      <c r="H165" s="11">
        <f>IF($G165=1,ROUND(Master!AL66,2),0)</f>
        <v>0.77</v>
      </c>
      <c r="I165" s="3">
        <f>IF((Master!CL66&gt;=18)-(Master!CL66&gt;42),1,0)</f>
        <v>1</v>
      </c>
      <c r="J165" s="11">
        <f>IF($I165=1,ROUND(Master!DF66,2),0)</f>
        <v>0</v>
      </c>
      <c r="K165" s="3">
        <f t="shared" si="40"/>
        <v>0</v>
      </c>
      <c r="L165" s="49" t="str">
        <f t="shared" si="41"/>
        <v>Temp. suitable for Pathogen and Vector. Model says suitable for Pathogen or Vector but not both.</v>
      </c>
      <c r="M165" s="49" t="str">
        <f t="shared" si="42"/>
        <v>Preconditions somewhat suitable for Transmission</v>
      </c>
      <c r="N165" s="6" t="str">
        <f>Master!DM66</f>
        <v>Temp. suitable for vectors - surveillance may be needed. When temp. suitable, model suggests vectors likely - may need control, education, and policies minimizing exposure.</v>
      </c>
      <c r="AW165" s="2">
        <f t="shared" si="43"/>
        <v>2</v>
      </c>
      <c r="AX165" s="2">
        <f t="shared" si="44"/>
        <v>3</v>
      </c>
      <c r="AY165" s="2">
        <f t="shared" si="45"/>
        <v>5</v>
      </c>
      <c r="AZ165" s="2">
        <f t="shared" si="49"/>
        <v>30</v>
      </c>
      <c r="BA165" s="2">
        <f t="shared" si="46"/>
        <v>3</v>
      </c>
      <c r="BB165" s="2" t="str">
        <f t="shared" si="47"/>
        <v>Temp. suitable for Pathogen and Vector. Model says suitable for Pathogen or Vector but not both.</v>
      </c>
      <c r="BC165" s="2" t="str">
        <f t="shared" si="48"/>
        <v>Preconditions somewhat suitable for Transmission</v>
      </c>
      <c r="BF165" s="56">
        <f>Master!EN66</f>
        <v>67077</v>
      </c>
      <c r="BG165" s="56" t="s">
        <v>1016</v>
      </c>
      <c r="BH165" s="2">
        <f t="shared" si="50"/>
        <v>0</v>
      </c>
      <c r="BI165" s="2">
        <f t="shared" si="51"/>
        <v>0</v>
      </c>
    </row>
    <row r="166" spans="1:61" s="2" customFormat="1" ht="16.5" thickTop="1" thickBot="1" x14ac:dyDescent="0.3">
      <c r="A166" s="6"/>
      <c r="E166" s="8" t="s">
        <v>302</v>
      </c>
      <c r="F166" s="3">
        <f t="shared" si="39"/>
        <v>3</v>
      </c>
      <c r="G166" s="3">
        <f>IF((Master!CL67&gt;=13)-(Master!CL67&gt;38),1,0)</f>
        <v>1</v>
      </c>
      <c r="H166" s="11">
        <f>IF($G166=1,ROUND(Master!AL67,2),0)</f>
        <v>0.76</v>
      </c>
      <c r="I166" s="3">
        <f>IF((Master!CL67&gt;=18)-(Master!CL67&gt;42),1,0)</f>
        <v>1</v>
      </c>
      <c r="J166" s="11">
        <f>IF($I166=1,ROUND(Master!DF67,2),0)</f>
        <v>0</v>
      </c>
      <c r="K166" s="3">
        <f t="shared" si="40"/>
        <v>0</v>
      </c>
      <c r="L166" s="49" t="str">
        <f t="shared" si="41"/>
        <v>Temp. suitable for Pathogen and Vector. Model says suitable for Pathogen or Vector but not both.</v>
      </c>
      <c r="M166" s="49" t="str">
        <f t="shared" si="42"/>
        <v>Preconditions somewhat suitable for Transmission</v>
      </c>
      <c r="N166" s="6" t="str">
        <f>Master!DM67</f>
        <v>Temp. suitable for vectors - surveillance may be needed. When temp. suitable, model suggests vectors likely - may need control, education, and policies minimizing exposure.</v>
      </c>
      <c r="AW166" s="2">
        <f t="shared" si="43"/>
        <v>2</v>
      </c>
      <c r="AX166" s="2">
        <f t="shared" si="44"/>
        <v>3</v>
      </c>
      <c r="AY166" s="2">
        <f t="shared" si="45"/>
        <v>5</v>
      </c>
      <c r="AZ166" s="2">
        <f t="shared" si="49"/>
        <v>30</v>
      </c>
      <c r="BA166" s="2">
        <f t="shared" si="46"/>
        <v>3</v>
      </c>
      <c r="BB166" s="2" t="str">
        <f t="shared" si="47"/>
        <v>Temp. suitable for Pathogen and Vector. Model says suitable for Pathogen or Vector but not both.</v>
      </c>
      <c r="BC166" s="2" t="str">
        <f t="shared" si="48"/>
        <v>Preconditions somewhat suitable for Transmission</v>
      </c>
      <c r="BF166" s="56">
        <f>Master!EN67</f>
        <v>172184</v>
      </c>
      <c r="BG166" s="56" t="s">
        <v>1017</v>
      </c>
      <c r="BH166" s="2">
        <f t="shared" si="50"/>
        <v>0</v>
      </c>
      <c r="BI166" s="2">
        <f t="shared" si="51"/>
        <v>0</v>
      </c>
    </row>
    <row r="167" spans="1:61" s="2" customFormat="1" ht="16.5" thickTop="1" thickBot="1" x14ac:dyDescent="0.3">
      <c r="A167" s="6"/>
      <c r="E167" s="8" t="s">
        <v>324</v>
      </c>
      <c r="F167" s="3">
        <f t="shared" si="39"/>
        <v>3</v>
      </c>
      <c r="G167" s="3">
        <f>IF((Master!CL68&gt;=13)-(Master!CL68&gt;38),1,0)</f>
        <v>1</v>
      </c>
      <c r="H167" s="11">
        <f>IF($G167=1,ROUND(Master!AL68,2),0)</f>
        <v>0.54</v>
      </c>
      <c r="I167" s="3">
        <f>IF((Master!CL68&gt;=18)-(Master!CL68&gt;42),1,0)</f>
        <v>1</v>
      </c>
      <c r="J167" s="11">
        <f>IF($I167=1,ROUND(Master!DF68,2),0)</f>
        <v>0</v>
      </c>
      <c r="K167" s="3">
        <f t="shared" si="40"/>
        <v>0</v>
      </c>
      <c r="L167" s="49" t="str">
        <f t="shared" si="41"/>
        <v>Temp. suitable for Pathogen and Vector. Model says suitable for Pathogen or Vector but not both.</v>
      </c>
      <c r="M167" s="49" t="str">
        <f t="shared" si="42"/>
        <v>Preconditions somewhat suitable for Transmission</v>
      </c>
      <c r="N167" s="6" t="str">
        <f>Master!DM68</f>
        <v>Temp. suitable for vectors - surveillance may be needed. When temp. suitable, model suggests vectors likely - may need control, education, and policies minimizing exposure.</v>
      </c>
      <c r="AW167" s="2">
        <f t="shared" si="43"/>
        <v>2</v>
      </c>
      <c r="AX167" s="2">
        <f t="shared" si="44"/>
        <v>3</v>
      </c>
      <c r="AY167" s="2">
        <f t="shared" si="45"/>
        <v>5</v>
      </c>
      <c r="AZ167" s="2">
        <f t="shared" si="49"/>
        <v>30</v>
      </c>
      <c r="BA167" s="2">
        <f t="shared" si="46"/>
        <v>3</v>
      </c>
      <c r="BB167" s="2" t="str">
        <f t="shared" si="47"/>
        <v>Temp. suitable for Pathogen and Vector. Model says suitable for Pathogen or Vector but not both.</v>
      </c>
      <c r="BC167" s="2" t="str">
        <f t="shared" si="48"/>
        <v>Preconditions somewhat suitable for Transmission</v>
      </c>
      <c r="BF167" s="56">
        <f>Master!EN68</f>
        <v>29735</v>
      </c>
      <c r="BG167" s="56" t="s">
        <v>1018</v>
      </c>
      <c r="BH167" s="2">
        <f t="shared" si="50"/>
        <v>0</v>
      </c>
      <c r="BI167" s="2">
        <f t="shared" si="51"/>
        <v>0</v>
      </c>
    </row>
    <row r="168" spans="1:61" s="2" customFormat="1" ht="16.5" thickTop="1" thickBot="1" x14ac:dyDescent="0.3">
      <c r="A168" s="6"/>
      <c r="E168" s="8" t="s">
        <v>367</v>
      </c>
      <c r="F168" s="3">
        <f t="shared" si="39"/>
        <v>2</v>
      </c>
      <c r="G168" s="3">
        <f>IF((Master!CL69&gt;=13)-(Master!CL69&gt;38),1,0)</f>
        <v>1</v>
      </c>
      <c r="H168" s="11">
        <f>IF($G168=1,ROUND(Master!AL69,2),0)</f>
        <v>0.34</v>
      </c>
      <c r="I168" s="3">
        <f>IF((Master!CL69&gt;=18)-(Master!CL69&gt;42),1,0)</f>
        <v>1</v>
      </c>
      <c r="J168" s="11">
        <f>IF($I168=1,ROUND(Master!DF69,2),0)</f>
        <v>0</v>
      </c>
      <c r="K168" s="3">
        <f t="shared" si="40"/>
        <v>0</v>
      </c>
      <c r="L168" s="49" t="str">
        <f t="shared" si="41"/>
        <v>Temp. suitable for Pathogen and Vector. Model says not very suitable for Pathogen and Vector.</v>
      </c>
      <c r="M168" s="49" t="str">
        <f t="shared" si="42"/>
        <v>Preconditions unsuitable for Transmission</v>
      </c>
      <c r="N168" s="6" t="str">
        <f>Master!DM69</f>
        <v>Temp. suitable for vectors - surveillance may be needed. When temp. suitable, model suggests vectors unlikely or low numbers.</v>
      </c>
      <c r="AW168" s="2">
        <f t="shared" si="43"/>
        <v>2</v>
      </c>
      <c r="AX168" s="2">
        <f t="shared" si="44"/>
        <v>2</v>
      </c>
      <c r="AY168" s="2">
        <f t="shared" si="45"/>
        <v>5</v>
      </c>
      <c r="AZ168" s="2">
        <f t="shared" si="49"/>
        <v>20</v>
      </c>
      <c r="BA168" s="2">
        <f t="shared" si="46"/>
        <v>2</v>
      </c>
      <c r="BB168" s="2" t="str">
        <f t="shared" si="47"/>
        <v>Temp. suitable for Pathogen and Vector. Model says not very suitable for Pathogen and Vector.</v>
      </c>
      <c r="BC168" s="2" t="str">
        <f t="shared" si="48"/>
        <v>Preconditions unsuitable for Transmission</v>
      </c>
      <c r="BF168" s="56">
        <f>Master!EN69</f>
        <v>1231</v>
      </c>
      <c r="BG168" s="56" t="s">
        <v>1019</v>
      </c>
      <c r="BH168" s="2">
        <f t="shared" si="50"/>
        <v>0</v>
      </c>
      <c r="BI168" s="2">
        <f t="shared" si="51"/>
        <v>0</v>
      </c>
    </row>
    <row r="169" spans="1:61" s="2" customFormat="1" ht="16.5" thickTop="1" thickBot="1" x14ac:dyDescent="0.3">
      <c r="A169" s="6"/>
      <c r="E169" s="8" t="s">
        <v>369</v>
      </c>
      <c r="F169" s="3">
        <f t="shared" si="39"/>
        <v>3</v>
      </c>
      <c r="G169" s="3">
        <f>IF((Master!CL70&gt;=13)-(Master!CL70&gt;38),1,0)</f>
        <v>1</v>
      </c>
      <c r="H169" s="11">
        <f>IF($G169=1,ROUND(Master!AL70,2),0)</f>
        <v>0.51</v>
      </c>
      <c r="I169" s="3">
        <f>IF((Master!CL70&gt;=18)-(Master!CL70&gt;42),1,0)</f>
        <v>1</v>
      </c>
      <c r="J169" s="11">
        <f>IF($I169=1,ROUND(Master!DF70,2),0)</f>
        <v>0</v>
      </c>
      <c r="K169" s="3">
        <f t="shared" si="40"/>
        <v>0</v>
      </c>
      <c r="L169" s="49" t="str">
        <f t="shared" si="41"/>
        <v>Temp. suitable for Pathogen and Vector. Model says suitable for Pathogen or Vector but not both.</v>
      </c>
      <c r="M169" s="49" t="str">
        <f t="shared" si="42"/>
        <v>Preconditions somewhat suitable for Transmission</v>
      </c>
      <c r="N169" s="6" t="str">
        <f>Master!DM70</f>
        <v>Temp. suitable for vectors - surveillance may be needed. When temp. suitable, model suggests vectors likely - may need control, education, and policies minimizing exposure.</v>
      </c>
      <c r="AW169" s="2">
        <f t="shared" si="43"/>
        <v>2</v>
      </c>
      <c r="AX169" s="2">
        <f t="shared" si="44"/>
        <v>3</v>
      </c>
      <c r="AY169" s="2">
        <f t="shared" si="45"/>
        <v>5</v>
      </c>
      <c r="AZ169" s="2">
        <f t="shared" si="49"/>
        <v>30</v>
      </c>
      <c r="BA169" s="2">
        <f t="shared" si="46"/>
        <v>3</v>
      </c>
      <c r="BB169" s="2" t="str">
        <f t="shared" si="47"/>
        <v>Temp. suitable for Pathogen and Vector. Model says suitable for Pathogen or Vector but not both.</v>
      </c>
      <c r="BC169" s="2" t="str">
        <f t="shared" si="48"/>
        <v>Preconditions somewhat suitable for Transmission</v>
      </c>
      <c r="BF169" s="56">
        <f>Master!EN70</f>
        <v>7580</v>
      </c>
      <c r="BG169" s="56" t="s">
        <v>1020</v>
      </c>
      <c r="BH169" s="2">
        <f t="shared" si="50"/>
        <v>0</v>
      </c>
      <c r="BI169" s="2">
        <f t="shared" si="51"/>
        <v>0</v>
      </c>
    </row>
    <row r="170" spans="1:61" s="2" customFormat="1" ht="16.5" thickTop="1" thickBot="1" x14ac:dyDescent="0.3">
      <c r="A170" s="6"/>
      <c r="E170" s="8" t="s">
        <v>379</v>
      </c>
      <c r="F170" s="3">
        <f t="shared" si="39"/>
        <v>2</v>
      </c>
      <c r="G170" s="3">
        <f>IF((Master!CL71&gt;=13)-(Master!CL71&gt;38),1,0)</f>
        <v>1</v>
      </c>
      <c r="H170" s="11">
        <f>IF($G170=1,ROUND(Master!AL71,2),0)</f>
        <v>0</v>
      </c>
      <c r="I170" s="3">
        <f>IF((Master!CL71&gt;=18)-(Master!CL71&gt;42),1,0)</f>
        <v>1</v>
      </c>
      <c r="J170" s="11">
        <f>IF($I170=1,ROUND(Master!DF71,2),0)</f>
        <v>0</v>
      </c>
      <c r="K170" s="3">
        <f t="shared" si="40"/>
        <v>0</v>
      </c>
      <c r="L170" s="49" t="str">
        <f t="shared" si="41"/>
        <v>Temp. suitable for Pathogen and Vector. Model says not very suitable for Pathogen and Vector.</v>
      </c>
      <c r="M170" s="49" t="str">
        <f t="shared" si="42"/>
        <v>Preconditions unsuitable for Transmission</v>
      </c>
      <c r="N170" s="6" t="str">
        <f>Master!DM71</f>
        <v>Temp. suitable for vectors - surveillance may be needed. When temp. suitable, model suggests vectors unlikely or low numbers.</v>
      </c>
      <c r="AW170" s="2">
        <f t="shared" si="43"/>
        <v>2</v>
      </c>
      <c r="AX170" s="2">
        <f t="shared" si="44"/>
        <v>2</v>
      </c>
      <c r="AY170" s="2">
        <f t="shared" si="45"/>
        <v>5</v>
      </c>
      <c r="AZ170" s="2">
        <f t="shared" si="49"/>
        <v>20</v>
      </c>
      <c r="BA170" s="2">
        <f t="shared" si="46"/>
        <v>2</v>
      </c>
      <c r="BB170" s="2" t="str">
        <f t="shared" si="47"/>
        <v>Temp. suitable for Pathogen and Vector. Model says not very suitable for Pathogen and Vector.</v>
      </c>
      <c r="BC170" s="2" t="str">
        <f t="shared" si="48"/>
        <v>Preconditions unsuitable for Transmission</v>
      </c>
      <c r="BF170" s="56">
        <f>Master!EN71</f>
        <v>1281</v>
      </c>
      <c r="BG170" s="56" t="s">
        <v>1021</v>
      </c>
      <c r="BH170" s="2">
        <f t="shared" si="50"/>
        <v>0</v>
      </c>
      <c r="BI170" s="2">
        <f t="shared" si="51"/>
        <v>0</v>
      </c>
    </row>
    <row r="171" spans="1:61" s="2" customFormat="1" ht="16.5" thickTop="1" thickBot="1" x14ac:dyDescent="0.3">
      <c r="A171" s="6"/>
      <c r="E171" s="8" t="s">
        <v>425</v>
      </c>
      <c r="F171" s="3">
        <f t="shared" si="39"/>
        <v>1</v>
      </c>
      <c r="G171" s="3">
        <f>IF((Master!CL72&gt;=13)-(Master!CL72&gt;38),1,0)</f>
        <v>0</v>
      </c>
      <c r="H171" s="11">
        <f>IF($G171=1,ROUND(Master!AL72,2),0)</f>
        <v>0</v>
      </c>
      <c r="I171" s="3">
        <f>IF((Master!CL72&gt;=18)-(Master!CL72&gt;42),1,0)</f>
        <v>1</v>
      </c>
      <c r="J171" s="11">
        <f>IF($I171=1,ROUND(Master!DF72,2),0)</f>
        <v>0</v>
      </c>
      <c r="K171" s="3">
        <f t="shared" si="40"/>
        <v>0</v>
      </c>
      <c r="L171" s="49" t="str">
        <f t="shared" si="41"/>
        <v>Temp. suitable for Vector but not Pathogen. Model says not very suitable for Vector.</v>
      </c>
      <c r="M171" s="49" t="str">
        <f t="shared" si="42"/>
        <v>Preconditions do not exist for Transmission</v>
      </c>
      <c r="N171" s="6" t="str">
        <f>Master!DM72</f>
        <v>Too cold or becomes too hot for vectors - surveillance may not be necessary. When temp. suitable, model suggests vectors unlikely or low numbers.</v>
      </c>
      <c r="AW171" s="2">
        <f t="shared" si="43"/>
        <v>1</v>
      </c>
      <c r="AX171" s="2">
        <f t="shared" si="44"/>
        <v>2</v>
      </c>
      <c r="AY171" s="2">
        <f t="shared" si="45"/>
        <v>5</v>
      </c>
      <c r="AZ171" s="2">
        <f t="shared" si="49"/>
        <v>10</v>
      </c>
      <c r="BA171" s="2">
        <f t="shared" si="46"/>
        <v>1</v>
      </c>
      <c r="BB171" s="2" t="str">
        <f t="shared" si="47"/>
        <v>Temp. suitable for Vector but not Pathogen. Model says not very suitable for Vector.</v>
      </c>
      <c r="BC171" s="2" t="str">
        <f t="shared" si="48"/>
        <v>Preconditions do not exist for Transmission</v>
      </c>
      <c r="BF171" s="56">
        <f>Master!EN72</f>
        <v>0</v>
      </c>
      <c r="BG171" s="56" t="s">
        <v>1022</v>
      </c>
      <c r="BH171" s="2">
        <f t="shared" si="50"/>
        <v>0</v>
      </c>
      <c r="BI171" s="2">
        <f t="shared" si="51"/>
        <v>0</v>
      </c>
    </row>
    <row r="172" spans="1:61" s="2" customFormat="1" ht="16.5" thickTop="1" thickBot="1" x14ac:dyDescent="0.3">
      <c r="A172" s="6"/>
      <c r="E172" s="8" t="s">
        <v>431</v>
      </c>
      <c r="F172" s="3">
        <f t="shared" si="39"/>
        <v>1</v>
      </c>
      <c r="G172" s="3">
        <f>IF((Master!CL73&gt;=13)-(Master!CL73&gt;38),1,0)</f>
        <v>0</v>
      </c>
      <c r="H172" s="11">
        <f>IF($G172=1,ROUND(Master!AL73,2),0)</f>
        <v>0</v>
      </c>
      <c r="I172" s="3">
        <f>IF((Master!CL73&gt;=18)-(Master!CL73&gt;42),1,0)</f>
        <v>1</v>
      </c>
      <c r="J172" s="11">
        <f>IF($I172=1,ROUND(Master!DF73,2),0)</f>
        <v>0</v>
      </c>
      <c r="K172" s="3">
        <f t="shared" si="40"/>
        <v>0</v>
      </c>
      <c r="L172" s="49" t="str">
        <f t="shared" si="41"/>
        <v>Temp. suitable for Vector but not Pathogen. Model says not very suitable for Vector.</v>
      </c>
      <c r="M172" s="49" t="str">
        <f t="shared" si="42"/>
        <v>Preconditions do not exist for Transmission</v>
      </c>
      <c r="N172" s="6" t="str">
        <f>Master!DM73</f>
        <v>Too cold or becomes too hot for vectors - surveillance may not be necessary. When temp. suitable, model suggests vectors unlikely or low numbers.</v>
      </c>
      <c r="AW172" s="2">
        <f t="shared" si="43"/>
        <v>1</v>
      </c>
      <c r="AX172" s="2">
        <f t="shared" si="44"/>
        <v>2</v>
      </c>
      <c r="AY172" s="2">
        <f t="shared" si="45"/>
        <v>5</v>
      </c>
      <c r="AZ172" s="2">
        <f t="shared" si="49"/>
        <v>10</v>
      </c>
      <c r="BA172" s="2">
        <f t="shared" si="46"/>
        <v>1</v>
      </c>
      <c r="BB172" s="2" t="str">
        <f t="shared" si="47"/>
        <v>Temp. suitable for Vector but not Pathogen. Model says not very suitable for Vector.</v>
      </c>
      <c r="BC172" s="2" t="str">
        <f t="shared" si="48"/>
        <v>Preconditions do not exist for Transmission</v>
      </c>
      <c r="BF172" s="56">
        <f>Master!EN73</f>
        <v>978</v>
      </c>
      <c r="BG172" s="56" t="s">
        <v>1023</v>
      </c>
      <c r="BH172" s="2">
        <f t="shared" si="50"/>
        <v>0</v>
      </c>
      <c r="BI172" s="2">
        <f t="shared" si="51"/>
        <v>0</v>
      </c>
    </row>
    <row r="173" spans="1:61" s="2" customFormat="1" ht="16.5" thickTop="1" thickBot="1" x14ac:dyDescent="0.3">
      <c r="A173" s="6"/>
      <c r="E173" s="8" t="s">
        <v>443</v>
      </c>
      <c r="F173" s="3">
        <f t="shared" si="39"/>
        <v>1</v>
      </c>
      <c r="G173" s="3">
        <f>IF((Master!CL74&gt;=13)-(Master!CL74&gt;38),1,0)</f>
        <v>0</v>
      </c>
      <c r="H173" s="11">
        <f>IF($G173=1,ROUND(Master!AL74,2),0)</f>
        <v>0</v>
      </c>
      <c r="I173" s="3">
        <f>IF((Master!CL74&gt;=18)-(Master!CL74&gt;42),1,0)</f>
        <v>1</v>
      </c>
      <c r="J173" s="11">
        <f>IF($I173=1,ROUND(Master!DF74,2),0)</f>
        <v>0</v>
      </c>
      <c r="K173" s="3">
        <f t="shared" si="40"/>
        <v>0</v>
      </c>
      <c r="L173" s="49" t="str">
        <f t="shared" si="41"/>
        <v>Temp. suitable for Vector but not Pathogen. Model says not very suitable for Vector.</v>
      </c>
      <c r="M173" s="49" t="str">
        <f t="shared" si="42"/>
        <v>Preconditions do not exist for Transmission</v>
      </c>
      <c r="N173" s="6" t="str">
        <f>Master!DM74</f>
        <v>Too cold or becomes too hot for vectors - surveillance may not be necessary. When temp. suitable, model suggests vectors unlikely or low numbers.</v>
      </c>
      <c r="AW173" s="2">
        <f t="shared" si="43"/>
        <v>1</v>
      </c>
      <c r="AX173" s="2">
        <f t="shared" si="44"/>
        <v>2</v>
      </c>
      <c r="AY173" s="2">
        <f t="shared" si="45"/>
        <v>5</v>
      </c>
      <c r="AZ173" s="2">
        <f t="shared" si="49"/>
        <v>10</v>
      </c>
      <c r="BA173" s="2">
        <f t="shared" si="46"/>
        <v>1</v>
      </c>
      <c r="BB173" s="2" t="str">
        <f t="shared" si="47"/>
        <v>Temp. suitable for Vector but not Pathogen. Model says not very suitable for Vector.</v>
      </c>
      <c r="BC173" s="2" t="str">
        <f t="shared" si="48"/>
        <v>Preconditions do not exist for Transmission</v>
      </c>
      <c r="BF173" s="56">
        <f>Master!EN74</f>
        <v>93</v>
      </c>
      <c r="BG173" s="56" t="s">
        <v>1024</v>
      </c>
      <c r="BH173" s="2">
        <f t="shared" si="50"/>
        <v>0</v>
      </c>
      <c r="BI173" s="2">
        <f t="shared" si="51"/>
        <v>0</v>
      </c>
    </row>
    <row r="174" spans="1:61" s="2" customFormat="1" ht="16.5" thickTop="1" thickBot="1" x14ac:dyDescent="0.3">
      <c r="A174" s="6"/>
      <c r="E174" s="8" t="s">
        <v>446</v>
      </c>
      <c r="F174" s="3">
        <f t="shared" si="39"/>
        <v>2</v>
      </c>
      <c r="G174" s="3">
        <f>IF((Master!CL75&gt;=13)-(Master!CL75&gt;38),1,0)</f>
        <v>1</v>
      </c>
      <c r="H174" s="11">
        <f>IF($G174=1,ROUND(Master!AL75,2),0)</f>
        <v>0</v>
      </c>
      <c r="I174" s="3">
        <f>IF((Master!CL75&gt;=18)-(Master!CL75&gt;42),1,0)</f>
        <v>1</v>
      </c>
      <c r="J174" s="11">
        <f>IF($I174=1,ROUND(Master!DF75,2),0)</f>
        <v>0</v>
      </c>
      <c r="K174" s="3">
        <f t="shared" si="40"/>
        <v>0</v>
      </c>
      <c r="L174" s="49" t="str">
        <f t="shared" si="41"/>
        <v>Temp. suitable for Pathogen and Vector. Model says not very suitable for Pathogen and Vector.</v>
      </c>
      <c r="M174" s="49" t="str">
        <f t="shared" si="42"/>
        <v>Preconditions unsuitable for Transmission</v>
      </c>
      <c r="N174" s="6" t="str">
        <f>Master!DM75</f>
        <v>Temp. suitable for vectors - surveillance may be needed. When temp. suitable, model suggests vectors unlikely or low numbers.</v>
      </c>
      <c r="AW174" s="2">
        <f t="shared" si="43"/>
        <v>2</v>
      </c>
      <c r="AX174" s="2">
        <f t="shared" si="44"/>
        <v>2</v>
      </c>
      <c r="AY174" s="2">
        <f t="shared" si="45"/>
        <v>5</v>
      </c>
      <c r="AZ174" s="2">
        <f t="shared" si="49"/>
        <v>20</v>
      </c>
      <c r="BA174" s="2">
        <f t="shared" si="46"/>
        <v>2</v>
      </c>
      <c r="BB174" s="2" t="str">
        <f t="shared" si="47"/>
        <v>Temp. suitable for Pathogen and Vector. Model says not very suitable for Pathogen and Vector.</v>
      </c>
      <c r="BC174" s="2" t="str">
        <f t="shared" si="48"/>
        <v>Preconditions unsuitable for Transmission</v>
      </c>
      <c r="BF174" s="56">
        <f>Master!EN75</f>
        <v>4070</v>
      </c>
      <c r="BG174" s="56" t="s">
        <v>1025</v>
      </c>
      <c r="BH174" s="2">
        <f t="shared" si="50"/>
        <v>0</v>
      </c>
      <c r="BI174" s="2">
        <f t="shared" si="51"/>
        <v>0</v>
      </c>
    </row>
    <row r="175" spans="1:61" s="2" customFormat="1" ht="16.5" thickTop="1" thickBot="1" x14ac:dyDescent="0.3">
      <c r="A175" s="6"/>
      <c r="E175" s="8" t="s">
        <v>453</v>
      </c>
      <c r="F175" s="3">
        <f t="shared" si="39"/>
        <v>3</v>
      </c>
      <c r="G175" s="3">
        <f>IF((Master!CL76&gt;=13)-(Master!CL76&gt;38),1,0)</f>
        <v>1</v>
      </c>
      <c r="H175" s="11">
        <f>IF($G175=1,ROUND(Master!AL76,2),0)</f>
        <v>0.76</v>
      </c>
      <c r="I175" s="3">
        <f>IF((Master!CL76&gt;=18)-(Master!CL76&gt;42),1,0)</f>
        <v>1</v>
      </c>
      <c r="J175" s="11">
        <f>IF($I175=1,ROUND(Master!DF76,2),0)</f>
        <v>0.01</v>
      </c>
      <c r="K175" s="3">
        <f t="shared" si="40"/>
        <v>0</v>
      </c>
      <c r="L175" s="49" t="str">
        <f t="shared" si="41"/>
        <v>Temp. suitable for Pathogen and Vector. Model says suitable for Pathogen or Vector but not both.</v>
      </c>
      <c r="M175" s="49" t="str">
        <f t="shared" si="42"/>
        <v>Preconditions somewhat suitable for Transmission</v>
      </c>
      <c r="N175" s="6" t="str">
        <f>Master!DM76</f>
        <v>Temp. suitable for vectors - surveillance may be needed. When temp. suitable, model suggests vectors likely - may need control, education, and policies minimizing exposure.</v>
      </c>
      <c r="AW175" s="2">
        <f t="shared" si="43"/>
        <v>2</v>
      </c>
      <c r="AX175" s="2">
        <f t="shared" si="44"/>
        <v>3</v>
      </c>
      <c r="AY175" s="2">
        <f t="shared" si="45"/>
        <v>5</v>
      </c>
      <c r="AZ175" s="2">
        <f t="shared" si="49"/>
        <v>30</v>
      </c>
      <c r="BA175" s="2">
        <f t="shared" si="46"/>
        <v>3</v>
      </c>
      <c r="BB175" s="2" t="str">
        <f t="shared" si="47"/>
        <v>Temp. suitable for Pathogen and Vector. Model says suitable for Pathogen or Vector but not both.</v>
      </c>
      <c r="BC175" s="2" t="str">
        <f t="shared" si="48"/>
        <v>Preconditions somewhat suitable for Transmission</v>
      </c>
      <c r="BF175" s="56">
        <f>Master!EN76</f>
        <v>1368</v>
      </c>
      <c r="BG175" s="56" t="s">
        <v>1026</v>
      </c>
      <c r="BH175" s="2">
        <f t="shared" si="50"/>
        <v>0</v>
      </c>
      <c r="BI175" s="2">
        <f t="shared" si="51"/>
        <v>0</v>
      </c>
    </row>
    <row r="176" spans="1:61" s="2" customFormat="1" ht="16.5" thickTop="1" thickBot="1" x14ac:dyDescent="0.3">
      <c r="A176" s="6"/>
      <c r="E176" s="8" t="s">
        <v>458</v>
      </c>
      <c r="F176" s="3">
        <f t="shared" si="39"/>
        <v>1</v>
      </c>
      <c r="G176" s="3">
        <f>IF((Master!CL77&gt;=13)-(Master!CL77&gt;38),1,0)</f>
        <v>0</v>
      </c>
      <c r="H176" s="11">
        <f>IF($G176=1,ROUND(Master!AL77,2),0)</f>
        <v>0</v>
      </c>
      <c r="I176" s="3">
        <f>IF((Master!CL77&gt;=18)-(Master!CL77&gt;42),1,0)</f>
        <v>1</v>
      </c>
      <c r="J176" s="11">
        <f>IF($I176=1,ROUND(Master!DF77,2),0)</f>
        <v>0</v>
      </c>
      <c r="K176" s="3">
        <f t="shared" si="40"/>
        <v>0</v>
      </c>
      <c r="L176" s="49" t="str">
        <f t="shared" si="41"/>
        <v>Temp. suitable for Vector but not Pathogen. Model says not very suitable for Vector.</v>
      </c>
      <c r="M176" s="49" t="str">
        <f t="shared" si="42"/>
        <v>Preconditions do not exist for Transmission</v>
      </c>
      <c r="N176" s="6" t="str">
        <f>Master!DM77</f>
        <v>Too cold or becomes too hot for vectors - surveillance may not be necessary. When temp. suitable, model suggests vectors unlikely or low numbers.</v>
      </c>
      <c r="AW176" s="2">
        <f t="shared" si="43"/>
        <v>1</v>
      </c>
      <c r="AX176" s="2">
        <f t="shared" si="44"/>
        <v>2</v>
      </c>
      <c r="AY176" s="2">
        <f t="shared" si="45"/>
        <v>5</v>
      </c>
      <c r="AZ176" s="2">
        <f t="shared" si="49"/>
        <v>10</v>
      </c>
      <c r="BA176" s="2">
        <f t="shared" si="46"/>
        <v>1</v>
      </c>
      <c r="BB176" s="2" t="str">
        <f t="shared" si="47"/>
        <v>Temp. suitable for Vector but not Pathogen. Model says not very suitable for Vector.</v>
      </c>
      <c r="BC176" s="2" t="str">
        <f t="shared" si="48"/>
        <v>Preconditions do not exist for Transmission</v>
      </c>
      <c r="BF176" s="56">
        <f>Master!EN77</f>
        <v>118</v>
      </c>
      <c r="BG176" s="56" t="s">
        <v>1027</v>
      </c>
      <c r="BH176" s="2">
        <f t="shared" si="50"/>
        <v>0</v>
      </c>
      <c r="BI176" s="2">
        <f t="shared" si="51"/>
        <v>0</v>
      </c>
    </row>
    <row r="177" spans="1:61" s="2" customFormat="1" ht="16.5" thickTop="1" thickBot="1" x14ac:dyDescent="0.3">
      <c r="A177" s="6"/>
      <c r="E177" s="8" t="s">
        <v>459</v>
      </c>
      <c r="F177" s="3">
        <f t="shared" si="39"/>
        <v>3</v>
      </c>
      <c r="G177" s="3">
        <f>IF((Master!CL78&gt;=13)-(Master!CL78&gt;38),1,0)</f>
        <v>1</v>
      </c>
      <c r="H177" s="11">
        <f>IF($G177=1,ROUND(Master!AL78,2),0)</f>
        <v>0.71</v>
      </c>
      <c r="I177" s="3">
        <f>IF((Master!CL78&gt;=18)-(Master!CL78&gt;42),1,0)</f>
        <v>1</v>
      </c>
      <c r="J177" s="11">
        <f>IF($I177=1,ROUND(Master!DF78,2),0)</f>
        <v>0</v>
      </c>
      <c r="K177" s="3">
        <f t="shared" si="40"/>
        <v>0</v>
      </c>
      <c r="L177" s="49" t="str">
        <f t="shared" si="41"/>
        <v>Temp. suitable for Pathogen and Vector. Model says suitable for Pathogen or Vector but not both.</v>
      </c>
      <c r="M177" s="49" t="str">
        <f t="shared" si="42"/>
        <v>Preconditions somewhat suitable for Transmission</v>
      </c>
      <c r="N177" s="6" t="str">
        <f>Master!DM78</f>
        <v>Temp. suitable for vectors - surveillance may be needed. When temp. suitable, model suggests vectors likely - may need control, education, and policies minimizing exposure.</v>
      </c>
      <c r="AW177" s="2">
        <f t="shared" si="43"/>
        <v>2</v>
      </c>
      <c r="AX177" s="2">
        <f t="shared" si="44"/>
        <v>3</v>
      </c>
      <c r="AY177" s="2">
        <f t="shared" si="45"/>
        <v>5</v>
      </c>
      <c r="AZ177" s="2">
        <f t="shared" si="49"/>
        <v>30</v>
      </c>
      <c r="BA177" s="2">
        <f t="shared" si="46"/>
        <v>3</v>
      </c>
      <c r="BB177" s="2" t="str">
        <f t="shared" si="47"/>
        <v>Temp. suitable for Pathogen and Vector. Model says suitable for Pathogen or Vector but not both.</v>
      </c>
      <c r="BC177" s="2" t="str">
        <f t="shared" si="48"/>
        <v>Preconditions somewhat suitable for Transmission</v>
      </c>
      <c r="BF177" s="56">
        <f>Master!EN78</f>
        <v>322608</v>
      </c>
      <c r="BG177" s="56" t="s">
        <v>1028</v>
      </c>
      <c r="BH177" s="2">
        <f t="shared" si="50"/>
        <v>0</v>
      </c>
      <c r="BI177" s="2">
        <f t="shared" si="51"/>
        <v>0</v>
      </c>
    </row>
    <row r="178" spans="1:61" s="2" customFormat="1" ht="16.5" thickTop="1" thickBot="1" x14ac:dyDescent="0.3">
      <c r="A178" s="6"/>
      <c r="E178" s="8" t="s">
        <v>460</v>
      </c>
      <c r="F178" s="3">
        <f t="shared" si="39"/>
        <v>3</v>
      </c>
      <c r="G178" s="3">
        <f>IF((Master!CL79&gt;=13)-(Master!CL79&gt;38),1,0)</f>
        <v>1</v>
      </c>
      <c r="H178" s="11">
        <f>IF($G178=1,ROUND(Master!AL79,2),0)</f>
        <v>0.69</v>
      </c>
      <c r="I178" s="3">
        <f>IF((Master!CL79&gt;=18)-(Master!CL79&gt;42),1,0)</f>
        <v>1</v>
      </c>
      <c r="J178" s="11">
        <f>IF($I178=1,ROUND(Master!DF79,2),0)</f>
        <v>0</v>
      </c>
      <c r="K178" s="3">
        <f t="shared" si="40"/>
        <v>0</v>
      </c>
      <c r="L178" s="49" t="str">
        <f t="shared" si="41"/>
        <v>Temp. suitable for Pathogen and Vector. Model says suitable for Pathogen or Vector but not both.</v>
      </c>
      <c r="M178" s="49" t="str">
        <f t="shared" si="42"/>
        <v>Preconditions somewhat suitable for Transmission</v>
      </c>
      <c r="N178" s="6" t="str">
        <f>Master!DM79</f>
        <v>Temp. suitable for vectors - surveillance may be needed. When temp. suitable, model suggests vectors likely - may need control, education, and policies minimizing exposure.</v>
      </c>
      <c r="AW178" s="2">
        <f t="shared" si="43"/>
        <v>2</v>
      </c>
      <c r="AX178" s="2">
        <f t="shared" si="44"/>
        <v>3</v>
      </c>
      <c r="AY178" s="2">
        <f t="shared" si="45"/>
        <v>5</v>
      </c>
      <c r="AZ178" s="2">
        <f t="shared" si="49"/>
        <v>30</v>
      </c>
      <c r="BA178" s="2">
        <f t="shared" si="46"/>
        <v>3</v>
      </c>
      <c r="BB178" s="2" t="str">
        <f t="shared" si="47"/>
        <v>Temp. suitable for Pathogen and Vector. Model says suitable for Pathogen or Vector but not both.</v>
      </c>
      <c r="BC178" s="2" t="str">
        <f t="shared" si="48"/>
        <v>Preconditions somewhat suitable for Transmission</v>
      </c>
      <c r="BF178" s="56">
        <f>Master!EN79</f>
        <v>319366</v>
      </c>
      <c r="BG178" s="56" t="s">
        <v>1029</v>
      </c>
      <c r="BH178" s="2">
        <f t="shared" si="50"/>
        <v>0</v>
      </c>
      <c r="BI178" s="2">
        <f t="shared" si="51"/>
        <v>0</v>
      </c>
    </row>
    <row r="179" spans="1:61" s="2" customFormat="1" ht="16.5" thickTop="1" thickBot="1" x14ac:dyDescent="0.3">
      <c r="A179" s="6"/>
      <c r="E179" s="8" t="s">
        <v>461</v>
      </c>
      <c r="F179" s="3">
        <f t="shared" si="39"/>
        <v>3</v>
      </c>
      <c r="G179" s="3">
        <f>IF((Master!CL80&gt;=13)-(Master!CL80&gt;38),1,0)</f>
        <v>1</v>
      </c>
      <c r="H179" s="11">
        <f>IF($G179=1,ROUND(Master!AL80,2),0)</f>
        <v>0.9</v>
      </c>
      <c r="I179" s="3">
        <f>IF((Master!CL80&gt;=18)-(Master!CL80&gt;42),1,0)</f>
        <v>1</v>
      </c>
      <c r="J179" s="11">
        <f>IF($I179=1,ROUND(Master!DF80,2),0)</f>
        <v>0.36</v>
      </c>
      <c r="K179" s="3">
        <f t="shared" si="40"/>
        <v>0</v>
      </c>
      <c r="L179" s="49" t="str">
        <f t="shared" si="41"/>
        <v>Temp. suitable for Pathogen and Vector. Model says suitable for Pathogen or Vector but not both.</v>
      </c>
      <c r="M179" s="49" t="str">
        <f t="shared" si="42"/>
        <v>Preconditions somewhat suitable for Transmission</v>
      </c>
      <c r="N179" s="6" t="str">
        <f>Master!DM80</f>
        <v>Temp. suitable for vectors - surveillance may be needed. When temp. suitable, model suggests vectors likely - may need control, education, and policies minimizing exposure.</v>
      </c>
      <c r="AW179" s="2">
        <f t="shared" si="43"/>
        <v>2</v>
      </c>
      <c r="AX179" s="2">
        <f t="shared" si="44"/>
        <v>3</v>
      </c>
      <c r="AY179" s="2">
        <f t="shared" si="45"/>
        <v>5</v>
      </c>
      <c r="AZ179" s="2">
        <f t="shared" si="49"/>
        <v>30</v>
      </c>
      <c r="BA179" s="2">
        <f t="shared" si="46"/>
        <v>3</v>
      </c>
      <c r="BB179" s="2" t="str">
        <f t="shared" si="47"/>
        <v>Temp. suitable for Pathogen and Vector. Model says suitable for Pathogen or Vector but not both.</v>
      </c>
      <c r="BC179" s="2" t="str">
        <f t="shared" si="48"/>
        <v>Preconditions somewhat suitable for Transmission</v>
      </c>
      <c r="BF179" s="56">
        <f>Master!EN80</f>
        <v>150408</v>
      </c>
      <c r="BG179" s="56" t="s">
        <v>1030</v>
      </c>
      <c r="BH179" s="2">
        <f t="shared" si="50"/>
        <v>0</v>
      </c>
      <c r="BI179" s="2">
        <f t="shared" si="51"/>
        <v>0</v>
      </c>
    </row>
    <row r="180" spans="1:61" s="2" customFormat="1" ht="16.5" thickTop="1" thickBot="1" x14ac:dyDescent="0.3">
      <c r="A180" s="6"/>
      <c r="E180" s="8" t="s">
        <v>476</v>
      </c>
      <c r="F180" s="3">
        <f t="shared" si="39"/>
        <v>2</v>
      </c>
      <c r="G180" s="3">
        <f>IF((Master!CL81&gt;=13)-(Master!CL81&gt;38),1,0)</f>
        <v>1</v>
      </c>
      <c r="H180" s="11">
        <f>IF($G180=1,ROUND(Master!AL81,2),0)</f>
        <v>0.27</v>
      </c>
      <c r="I180" s="3">
        <f>IF((Master!CL81&gt;=18)-(Master!CL81&gt;42),1,0)</f>
        <v>1</v>
      </c>
      <c r="J180" s="11">
        <f>IF($I180=1,ROUND(Master!DF81,2),0)</f>
        <v>0</v>
      </c>
      <c r="K180" s="3">
        <f t="shared" si="40"/>
        <v>0</v>
      </c>
      <c r="L180" s="49" t="str">
        <f t="shared" si="41"/>
        <v>Temp. suitable for Pathogen and Vector. Model says not very suitable for Pathogen and Vector.</v>
      </c>
      <c r="M180" s="49" t="str">
        <f t="shared" si="42"/>
        <v>Preconditions unsuitable for Transmission</v>
      </c>
      <c r="N180" s="6" t="str">
        <f>Master!DM81</f>
        <v>Temp. suitable for vectors - surveillance may be needed. When temp. suitable, model suggests vectors unlikely or low numbers.</v>
      </c>
      <c r="AW180" s="2">
        <f t="shared" si="43"/>
        <v>2</v>
      </c>
      <c r="AX180" s="2">
        <f t="shared" si="44"/>
        <v>2</v>
      </c>
      <c r="AY180" s="2">
        <f t="shared" si="45"/>
        <v>5</v>
      </c>
      <c r="AZ180" s="2">
        <f t="shared" si="49"/>
        <v>20</v>
      </c>
      <c r="BA180" s="2">
        <f t="shared" si="46"/>
        <v>2</v>
      </c>
      <c r="BB180" s="2" t="str">
        <f t="shared" si="47"/>
        <v>Temp. suitable for Pathogen and Vector. Model says not very suitable for Pathogen and Vector.</v>
      </c>
      <c r="BC180" s="2" t="str">
        <f t="shared" si="48"/>
        <v>Preconditions unsuitable for Transmission</v>
      </c>
      <c r="BF180" s="56">
        <f>Master!EN81</f>
        <v>5428</v>
      </c>
      <c r="BG180" s="56" t="s">
        <v>1031</v>
      </c>
      <c r="BH180" s="2">
        <f t="shared" si="50"/>
        <v>0</v>
      </c>
      <c r="BI180" s="2">
        <f t="shared" si="51"/>
        <v>0</v>
      </c>
    </row>
    <row r="181" spans="1:61" s="2" customFormat="1" ht="16.5" thickTop="1" thickBot="1" x14ac:dyDescent="0.3">
      <c r="A181" s="6"/>
      <c r="E181" s="8" t="s">
        <v>478</v>
      </c>
      <c r="F181" s="3">
        <f t="shared" si="39"/>
        <v>3</v>
      </c>
      <c r="G181" s="3">
        <f>IF((Master!CL82&gt;=13)-(Master!CL82&gt;38),1,0)</f>
        <v>1</v>
      </c>
      <c r="H181" s="11">
        <f>IF($G181=1,ROUND(Master!AL82,2),0)</f>
        <v>0.61</v>
      </c>
      <c r="I181" s="3">
        <f>IF((Master!CL82&gt;=18)-(Master!CL82&gt;42),1,0)</f>
        <v>1</v>
      </c>
      <c r="J181" s="11">
        <f>IF($I181=1,ROUND(Master!DF82,2),0)</f>
        <v>0</v>
      </c>
      <c r="K181" s="3">
        <f t="shared" si="40"/>
        <v>0</v>
      </c>
      <c r="L181" s="49" t="str">
        <f t="shared" si="41"/>
        <v>Temp. suitable for Pathogen and Vector. Model says suitable for Pathogen or Vector but not both.</v>
      </c>
      <c r="M181" s="49" t="str">
        <f t="shared" si="42"/>
        <v>Preconditions somewhat suitable for Transmission</v>
      </c>
      <c r="N181" s="6" t="str">
        <f>Master!DM82</f>
        <v>Temp. suitable for vectors - surveillance may be needed. When temp. suitable, model suggests vectors likely - may need control, education, and policies minimizing exposure.</v>
      </c>
      <c r="AW181" s="2">
        <f t="shared" si="43"/>
        <v>2</v>
      </c>
      <c r="AX181" s="2">
        <f t="shared" si="44"/>
        <v>3</v>
      </c>
      <c r="AY181" s="2">
        <f t="shared" si="45"/>
        <v>5</v>
      </c>
      <c r="AZ181" s="2">
        <f t="shared" si="49"/>
        <v>30</v>
      </c>
      <c r="BA181" s="2">
        <f t="shared" si="46"/>
        <v>3</v>
      </c>
      <c r="BB181" s="2" t="str">
        <f t="shared" si="47"/>
        <v>Temp. suitable for Pathogen and Vector. Model says suitable for Pathogen or Vector but not both.</v>
      </c>
      <c r="BC181" s="2" t="str">
        <f t="shared" si="48"/>
        <v>Preconditions somewhat suitable for Transmission</v>
      </c>
      <c r="BF181" s="56">
        <f>Master!EN82</f>
        <v>205314</v>
      </c>
      <c r="BG181" s="56" t="s">
        <v>1032</v>
      </c>
      <c r="BH181" s="2">
        <f t="shared" si="50"/>
        <v>0</v>
      </c>
      <c r="BI181" s="2">
        <f t="shared" si="51"/>
        <v>0</v>
      </c>
    </row>
    <row r="182" spans="1:61" s="2" customFormat="1" ht="16.5" thickTop="1" thickBot="1" x14ac:dyDescent="0.3">
      <c r="A182" s="6"/>
      <c r="E182" s="8" t="s">
        <v>479</v>
      </c>
      <c r="F182" s="3">
        <f t="shared" ref="F182:F213" si="52">BA182</f>
        <v>3</v>
      </c>
      <c r="G182" s="3">
        <f>IF((Master!CL83&gt;=13)-(Master!CL83&gt;38),1,0)</f>
        <v>1</v>
      </c>
      <c r="H182" s="11">
        <f>IF($G182=1,ROUND(Master!AL83,2),0)</f>
        <v>0.59</v>
      </c>
      <c r="I182" s="3">
        <f>IF((Master!CL83&gt;=18)-(Master!CL83&gt;42),1,0)</f>
        <v>1</v>
      </c>
      <c r="J182" s="11">
        <f>IF($I182=1,ROUND(Master!DF83,2),0)</f>
        <v>0</v>
      </c>
      <c r="K182" s="3">
        <f t="shared" ref="K182:K213" si="53">BF182*BH182</f>
        <v>0</v>
      </c>
      <c r="L182" s="49" t="str">
        <f t="shared" ref="L182:L213" si="54">BB182</f>
        <v>Temp. suitable for Pathogen and Vector. Model says suitable for Pathogen or Vector but not both.</v>
      </c>
      <c r="M182" s="49" t="str">
        <f t="shared" ref="M182:M213" si="55">BC182</f>
        <v>Preconditions somewhat suitable for Transmission</v>
      </c>
      <c r="N182" s="6" t="str">
        <f>Master!DM83</f>
        <v>Temp. suitable for vectors - surveillance may be needed. When temp. suitable, model suggests vectors likely - may need control, education, and policies minimizing exposure.</v>
      </c>
      <c r="AW182" s="2">
        <f t="shared" ref="AW182:AW213" si="56">SUM(G182,I182)</f>
        <v>2</v>
      </c>
      <c r="AX182" s="2">
        <f t="shared" ref="AX182:AX213" si="57">IF(H182&lt;0.5,2,IF(H182&gt;=0.5,3))</f>
        <v>3</v>
      </c>
      <c r="AY182" s="2">
        <f t="shared" ref="AY182:AY213" si="58">IF(J182&lt;0.5,5,IF(J182&gt;=0.5,7))</f>
        <v>5</v>
      </c>
      <c r="AZ182" s="2">
        <f t="shared" si="49"/>
        <v>30</v>
      </c>
      <c r="BA182" s="2">
        <f t="shared" ref="BA182:BA213" si="59">IF(AZ182=0,BB$3,IF(AZ182=10,BB$4,IF(AZ182=14,BB$4,IF(AZ182=15,BB$5,IF(AZ182=20,BB$6,IF(AZ182=21,BB$5,IF(AZ182=28,BB$7,IF(AZ182=30,BB$7,IF(AZ182=42,BB$8,"")))))))))</f>
        <v>3</v>
      </c>
      <c r="BB182" s="2" t="str">
        <f t="shared" ref="BB182:BB213" si="60">IF(AZ182=0,AW$3,IF(AZ182=10,AW$4,IF(AZ182=14,AW$4,IF(AZ182=15,AW$5,IF(AZ182=20,AW$6,IF(AZ182=21,AW$5,IF(AZ182=28,AW$7,IF(AZ182=30,AW$7,IF(AZ182=42,AW$8,"")))))))))</f>
        <v>Temp. suitable for Pathogen and Vector. Model says suitable for Pathogen or Vector but not both.</v>
      </c>
      <c r="BC182" s="2" t="str">
        <f t="shared" ref="BC182:BC213" si="61">IF(AZ182=0,AY$3,IF(AZ182=10,AY$4,IF(AZ182=14,AY$4,IF(AZ182=15,AY$5,IF(AZ182=20,AY$6,IF(AZ182=21,AY$5,IF(AZ182=28,AY$7,IF(AZ182=30,AY$7,IF(AZ182=42,AY$8,"")))))))))</f>
        <v>Preconditions somewhat suitable for Transmission</v>
      </c>
      <c r="BF182" s="56">
        <f>Master!EN83</f>
        <v>17431</v>
      </c>
      <c r="BG182" s="56" t="s">
        <v>1033</v>
      </c>
      <c r="BH182" s="2">
        <f t="shared" si="50"/>
        <v>0</v>
      </c>
      <c r="BI182" s="2">
        <f t="shared" si="51"/>
        <v>0</v>
      </c>
    </row>
    <row r="183" spans="1:61" s="2" customFormat="1" ht="16.5" thickTop="1" thickBot="1" x14ac:dyDescent="0.3">
      <c r="A183" s="6"/>
      <c r="E183" s="8" t="s">
        <v>481</v>
      </c>
      <c r="F183" s="3">
        <f t="shared" si="52"/>
        <v>3</v>
      </c>
      <c r="G183" s="3">
        <f>IF((Master!CL84&gt;=13)-(Master!CL84&gt;38),1,0)</f>
        <v>1</v>
      </c>
      <c r="H183" s="11">
        <f>IF($G183=1,ROUND(Master!AL84,2),0)</f>
        <v>0.51</v>
      </c>
      <c r="I183" s="3">
        <f>IF((Master!CL84&gt;=18)-(Master!CL84&gt;42),1,0)</f>
        <v>1</v>
      </c>
      <c r="J183" s="11">
        <f>IF($I183=1,ROUND(Master!DF84,2),0)</f>
        <v>0</v>
      </c>
      <c r="K183" s="3">
        <f t="shared" si="53"/>
        <v>0</v>
      </c>
      <c r="L183" s="49" t="str">
        <f t="shared" si="54"/>
        <v>Temp. suitable for Pathogen and Vector. Model says suitable for Pathogen or Vector but not both.</v>
      </c>
      <c r="M183" s="49" t="str">
        <f t="shared" si="55"/>
        <v>Preconditions somewhat suitable for Transmission</v>
      </c>
      <c r="N183" s="6" t="str">
        <f>Master!DM84</f>
        <v>Temp. suitable for vectors - surveillance may be needed. When temp. suitable, model suggests vectors likely - may need control, education, and policies minimizing exposure.</v>
      </c>
      <c r="AW183" s="2">
        <f t="shared" si="56"/>
        <v>2</v>
      </c>
      <c r="AX183" s="2">
        <f t="shared" si="57"/>
        <v>3</v>
      </c>
      <c r="AY183" s="2">
        <f t="shared" si="58"/>
        <v>5</v>
      </c>
      <c r="AZ183" s="2">
        <f t="shared" si="49"/>
        <v>30</v>
      </c>
      <c r="BA183" s="2">
        <f t="shared" si="59"/>
        <v>3</v>
      </c>
      <c r="BB183" s="2" t="str">
        <f t="shared" si="60"/>
        <v>Temp. suitable for Pathogen and Vector. Model says suitable for Pathogen or Vector but not both.</v>
      </c>
      <c r="BC183" s="2" t="str">
        <f t="shared" si="61"/>
        <v>Preconditions somewhat suitable for Transmission</v>
      </c>
      <c r="BF183" s="56">
        <f>Master!EN84</f>
        <v>11075</v>
      </c>
      <c r="BG183" s="56" t="s">
        <v>1034</v>
      </c>
      <c r="BH183" s="2">
        <f t="shared" si="50"/>
        <v>0</v>
      </c>
      <c r="BI183" s="2">
        <f t="shared" si="51"/>
        <v>0</v>
      </c>
    </row>
    <row r="184" spans="1:61" s="2" customFormat="1" ht="16.5" thickTop="1" thickBot="1" x14ac:dyDescent="0.3">
      <c r="A184" s="6"/>
      <c r="E184" s="8" t="s">
        <v>484</v>
      </c>
      <c r="F184" s="3">
        <f t="shared" si="52"/>
        <v>3</v>
      </c>
      <c r="G184" s="3">
        <f>IF((Master!CL85&gt;=13)-(Master!CL85&gt;38),1,0)</f>
        <v>1</v>
      </c>
      <c r="H184" s="11">
        <f>IF($G184=1,ROUND(Master!AL85,2),0)</f>
        <v>0.53</v>
      </c>
      <c r="I184" s="3">
        <f>IF((Master!CL85&gt;=18)-(Master!CL85&gt;42),1,0)</f>
        <v>1</v>
      </c>
      <c r="J184" s="11">
        <f>IF($I184=1,ROUND(Master!DF85,2),0)</f>
        <v>0</v>
      </c>
      <c r="K184" s="3">
        <f t="shared" si="53"/>
        <v>0</v>
      </c>
      <c r="L184" s="49" t="str">
        <f t="shared" si="54"/>
        <v>Temp. suitable for Pathogen and Vector. Model says suitable for Pathogen or Vector but not both.</v>
      </c>
      <c r="M184" s="49" t="str">
        <f t="shared" si="55"/>
        <v>Preconditions somewhat suitable for Transmission</v>
      </c>
      <c r="N184" s="6" t="str">
        <f>Master!DM85</f>
        <v>Temp. suitable for vectors - surveillance may be needed. When temp. suitable, model suggests vectors likely - may need control, education, and policies minimizing exposure.</v>
      </c>
      <c r="AW184" s="2">
        <f t="shared" si="56"/>
        <v>2</v>
      </c>
      <c r="AX184" s="2">
        <f t="shared" si="57"/>
        <v>3</v>
      </c>
      <c r="AY184" s="2">
        <f t="shared" si="58"/>
        <v>5</v>
      </c>
      <c r="AZ184" s="2">
        <f t="shared" si="49"/>
        <v>30</v>
      </c>
      <c r="BA184" s="2">
        <f t="shared" si="59"/>
        <v>3</v>
      </c>
      <c r="BB184" s="2" t="str">
        <f t="shared" si="60"/>
        <v>Temp. suitable for Pathogen and Vector. Model says suitable for Pathogen or Vector but not both.</v>
      </c>
      <c r="BC184" s="2" t="str">
        <f t="shared" si="61"/>
        <v>Preconditions somewhat suitable for Transmission</v>
      </c>
      <c r="BF184" s="56">
        <f>Master!EN85</f>
        <v>7543</v>
      </c>
      <c r="BG184" s="56" t="s">
        <v>1035</v>
      </c>
      <c r="BH184" s="2">
        <f t="shared" si="50"/>
        <v>0</v>
      </c>
      <c r="BI184" s="2">
        <f t="shared" si="51"/>
        <v>0</v>
      </c>
    </row>
    <row r="185" spans="1:61" s="2" customFormat="1" ht="16.5" thickTop="1" thickBot="1" x14ac:dyDescent="0.3">
      <c r="A185" s="6"/>
      <c r="E185" s="8" t="s">
        <v>491</v>
      </c>
      <c r="F185" s="3">
        <f t="shared" si="52"/>
        <v>3</v>
      </c>
      <c r="G185" s="3">
        <f>IF((Master!CL86&gt;=13)-(Master!CL86&gt;38),1,0)</f>
        <v>1</v>
      </c>
      <c r="H185" s="11">
        <f>IF($G185=1,ROUND(Master!AL86,2),0)</f>
        <v>0.63</v>
      </c>
      <c r="I185" s="3">
        <f>IF((Master!CL86&gt;=18)-(Master!CL86&gt;42),1,0)</f>
        <v>1</v>
      </c>
      <c r="J185" s="11">
        <f>IF($I185=1,ROUND(Master!DF86,2),0)</f>
        <v>0</v>
      </c>
      <c r="K185" s="3">
        <f t="shared" si="53"/>
        <v>0</v>
      </c>
      <c r="L185" s="49" t="str">
        <f t="shared" si="54"/>
        <v>Temp. suitable for Pathogen and Vector. Model says suitable for Pathogen or Vector but not both.</v>
      </c>
      <c r="M185" s="49" t="str">
        <f t="shared" si="55"/>
        <v>Preconditions somewhat suitable for Transmission</v>
      </c>
      <c r="N185" s="6" t="str">
        <f>Master!DM86</f>
        <v>Temp. suitable for vectors - surveillance may be needed. When temp. suitable, model suggests vectors likely - may need control, education, and policies minimizing exposure.</v>
      </c>
      <c r="AW185" s="2">
        <f t="shared" si="56"/>
        <v>2</v>
      </c>
      <c r="AX185" s="2">
        <f t="shared" si="57"/>
        <v>3</v>
      </c>
      <c r="AY185" s="2">
        <f t="shared" si="58"/>
        <v>5</v>
      </c>
      <c r="AZ185" s="2">
        <f t="shared" si="49"/>
        <v>30</v>
      </c>
      <c r="BA185" s="2">
        <f t="shared" si="59"/>
        <v>3</v>
      </c>
      <c r="BB185" s="2" t="str">
        <f t="shared" si="60"/>
        <v>Temp. suitable for Pathogen and Vector. Model says suitable for Pathogen or Vector but not both.</v>
      </c>
      <c r="BC185" s="2" t="str">
        <f t="shared" si="61"/>
        <v>Preconditions somewhat suitable for Transmission</v>
      </c>
      <c r="BF185" s="56">
        <f>Master!EN86</f>
        <v>472328</v>
      </c>
      <c r="BG185" s="56" t="s">
        <v>1036</v>
      </c>
      <c r="BH185" s="2">
        <f t="shared" si="50"/>
        <v>0</v>
      </c>
      <c r="BI185" s="2">
        <f t="shared" si="51"/>
        <v>0</v>
      </c>
    </row>
    <row r="186" spans="1:61" s="2" customFormat="1" ht="16.5" thickTop="1" thickBot="1" x14ac:dyDescent="0.3">
      <c r="A186" s="6"/>
      <c r="E186" s="8" t="s">
        <v>495</v>
      </c>
      <c r="F186" s="3">
        <f t="shared" si="52"/>
        <v>3</v>
      </c>
      <c r="G186" s="3">
        <f>IF((Master!CL87&gt;=13)-(Master!CL87&gt;38),1,0)</f>
        <v>1</v>
      </c>
      <c r="H186" s="11">
        <f>IF($G186=1,ROUND(Master!AL87,2),0)</f>
        <v>0.77</v>
      </c>
      <c r="I186" s="3">
        <f>IF((Master!CL87&gt;=18)-(Master!CL87&gt;42),1,0)</f>
        <v>1</v>
      </c>
      <c r="J186" s="11">
        <f>IF($I186=1,ROUND(Master!DF87,2),0)</f>
        <v>0</v>
      </c>
      <c r="K186" s="3">
        <f t="shared" si="53"/>
        <v>0</v>
      </c>
      <c r="L186" s="49" t="str">
        <f t="shared" si="54"/>
        <v>Temp. suitable for Pathogen and Vector. Model says suitable for Pathogen or Vector but not both.</v>
      </c>
      <c r="M186" s="49" t="str">
        <f t="shared" si="55"/>
        <v>Preconditions somewhat suitable for Transmission</v>
      </c>
      <c r="N186" s="6" t="str">
        <f>Master!DM87</f>
        <v>Temp. suitable for vectors - surveillance may be needed. When temp. suitable, model suggests vectors likely - may need control, education, and policies minimizing exposure.</v>
      </c>
      <c r="AW186" s="2">
        <f t="shared" si="56"/>
        <v>2</v>
      </c>
      <c r="AX186" s="2">
        <f t="shared" si="57"/>
        <v>3</v>
      </c>
      <c r="AY186" s="2">
        <f t="shared" si="58"/>
        <v>5</v>
      </c>
      <c r="AZ186" s="2">
        <f t="shared" si="49"/>
        <v>30</v>
      </c>
      <c r="BA186" s="2">
        <f t="shared" si="59"/>
        <v>3</v>
      </c>
      <c r="BB186" s="2" t="str">
        <f t="shared" si="60"/>
        <v>Temp. suitable for Pathogen and Vector. Model says suitable for Pathogen or Vector but not both.</v>
      </c>
      <c r="BC186" s="2" t="str">
        <f t="shared" si="61"/>
        <v>Preconditions somewhat suitable for Transmission</v>
      </c>
      <c r="BF186" s="56">
        <f>Master!EN87</f>
        <v>207882</v>
      </c>
      <c r="BG186" s="56" t="s">
        <v>1037</v>
      </c>
      <c r="BH186" s="2">
        <f t="shared" si="50"/>
        <v>0</v>
      </c>
      <c r="BI186" s="2">
        <f t="shared" si="51"/>
        <v>0</v>
      </c>
    </row>
    <row r="187" spans="1:61" s="2" customFormat="1" ht="16.5" thickTop="1" thickBot="1" x14ac:dyDescent="0.3">
      <c r="A187" s="6"/>
      <c r="E187" s="8" t="s">
        <v>499</v>
      </c>
      <c r="F187" s="3">
        <f t="shared" si="52"/>
        <v>2</v>
      </c>
      <c r="G187" s="3">
        <f>IF((Master!CL88&gt;=13)-(Master!CL88&gt;38),1,0)</f>
        <v>1</v>
      </c>
      <c r="H187" s="11">
        <f>IF($G187=1,ROUND(Master!AL88,2),0)</f>
        <v>0.01</v>
      </c>
      <c r="I187" s="3">
        <f>IF((Master!CL88&gt;=18)-(Master!CL88&gt;42),1,0)</f>
        <v>1</v>
      </c>
      <c r="J187" s="11">
        <f>IF($I187=1,ROUND(Master!DF88,2),0)</f>
        <v>0</v>
      </c>
      <c r="K187" s="3">
        <f t="shared" si="53"/>
        <v>0</v>
      </c>
      <c r="L187" s="49" t="str">
        <f t="shared" si="54"/>
        <v>Temp. suitable for Pathogen and Vector. Model says not very suitable for Pathogen and Vector.</v>
      </c>
      <c r="M187" s="49" t="str">
        <f t="shared" si="55"/>
        <v>Preconditions unsuitable for Transmission</v>
      </c>
      <c r="N187" s="6" t="str">
        <f>Master!DM88</f>
        <v>Temp. suitable for vectors - surveillance may be needed. When temp. suitable, model suggests vectors unlikely or low numbers.</v>
      </c>
      <c r="AW187" s="2">
        <f t="shared" si="56"/>
        <v>2</v>
      </c>
      <c r="AX187" s="2">
        <f t="shared" si="57"/>
        <v>2</v>
      </c>
      <c r="AY187" s="2">
        <f t="shared" si="58"/>
        <v>5</v>
      </c>
      <c r="AZ187" s="2">
        <f t="shared" si="49"/>
        <v>20</v>
      </c>
      <c r="BA187" s="2">
        <f t="shared" si="59"/>
        <v>2</v>
      </c>
      <c r="BB187" s="2" t="str">
        <f t="shared" si="60"/>
        <v>Temp. suitable for Pathogen and Vector. Model says not very suitable for Pathogen and Vector.</v>
      </c>
      <c r="BC187" s="2" t="str">
        <f t="shared" si="61"/>
        <v>Preconditions unsuitable for Transmission</v>
      </c>
      <c r="BF187" s="56">
        <f>Master!EN88</f>
        <v>313</v>
      </c>
      <c r="BG187" s="56" t="s">
        <v>1038</v>
      </c>
      <c r="BH187" s="2">
        <f t="shared" si="50"/>
        <v>0</v>
      </c>
      <c r="BI187" s="2">
        <f t="shared" si="51"/>
        <v>0</v>
      </c>
    </row>
    <row r="188" spans="1:61" s="2" customFormat="1" ht="16.5" thickTop="1" thickBot="1" x14ac:dyDescent="0.3">
      <c r="A188" s="6"/>
      <c r="E188" s="8" t="s">
        <v>502</v>
      </c>
      <c r="F188" s="3">
        <f t="shared" si="52"/>
        <v>2</v>
      </c>
      <c r="G188" s="3">
        <f>IF((Master!CL89&gt;=13)-(Master!CL89&gt;38),1,0)</f>
        <v>1</v>
      </c>
      <c r="H188" s="11">
        <f>IF($G188=1,ROUND(Master!AL89,2),0)</f>
        <v>0.32</v>
      </c>
      <c r="I188" s="3">
        <f>IF((Master!CL89&gt;=18)-(Master!CL89&gt;42),1,0)</f>
        <v>1</v>
      </c>
      <c r="J188" s="11">
        <f>IF($I188=1,ROUND(Master!DF89,2),0)</f>
        <v>0</v>
      </c>
      <c r="K188" s="3">
        <f t="shared" si="53"/>
        <v>0</v>
      </c>
      <c r="L188" s="49" t="str">
        <f t="shared" si="54"/>
        <v>Temp. suitable for Pathogen and Vector. Model says not very suitable for Pathogen and Vector.</v>
      </c>
      <c r="M188" s="49" t="str">
        <f t="shared" si="55"/>
        <v>Preconditions unsuitable for Transmission</v>
      </c>
      <c r="N188" s="6" t="str">
        <f>Master!DM89</f>
        <v>Temp. suitable for vectors - surveillance may be needed. When temp. suitable, model suggests vectors unlikely or low numbers.</v>
      </c>
      <c r="AW188" s="2">
        <f t="shared" si="56"/>
        <v>2</v>
      </c>
      <c r="AX188" s="2">
        <f t="shared" si="57"/>
        <v>2</v>
      </c>
      <c r="AY188" s="2">
        <f t="shared" si="58"/>
        <v>5</v>
      </c>
      <c r="AZ188" s="2">
        <f t="shared" si="49"/>
        <v>20</v>
      </c>
      <c r="BA188" s="2">
        <f t="shared" si="59"/>
        <v>2</v>
      </c>
      <c r="BB188" s="2" t="str">
        <f t="shared" si="60"/>
        <v>Temp. suitable for Pathogen and Vector. Model says not very suitable for Pathogen and Vector.</v>
      </c>
      <c r="BC188" s="2" t="str">
        <f t="shared" si="61"/>
        <v>Preconditions unsuitable for Transmission</v>
      </c>
      <c r="BF188" s="56">
        <f>Master!EN89</f>
        <v>14120</v>
      </c>
      <c r="BG188" s="56" t="s">
        <v>1039</v>
      </c>
      <c r="BH188" s="2">
        <f t="shared" si="50"/>
        <v>0</v>
      </c>
      <c r="BI188" s="2">
        <f t="shared" si="51"/>
        <v>0</v>
      </c>
    </row>
    <row r="189" spans="1:61" s="2" customFormat="1" ht="16.5" thickTop="1" thickBot="1" x14ac:dyDescent="0.3">
      <c r="A189" s="6"/>
      <c r="E189" s="8" t="s">
        <v>503</v>
      </c>
      <c r="F189" s="3">
        <f t="shared" si="52"/>
        <v>2</v>
      </c>
      <c r="G189" s="3">
        <f>IF((Master!CL90&gt;=13)-(Master!CL90&gt;38),1,0)</f>
        <v>1</v>
      </c>
      <c r="H189" s="11">
        <f>IF($G189=1,ROUND(Master!AL90,2),0)</f>
        <v>0.49</v>
      </c>
      <c r="I189" s="3">
        <f>IF((Master!CL90&gt;=18)-(Master!CL90&gt;42),1,0)</f>
        <v>1</v>
      </c>
      <c r="J189" s="11">
        <f>IF($I189=1,ROUND(Master!DF90,2),0)</f>
        <v>0</v>
      </c>
      <c r="K189" s="3">
        <f t="shared" si="53"/>
        <v>0</v>
      </c>
      <c r="L189" s="49" t="str">
        <f t="shared" si="54"/>
        <v>Temp. suitable for Pathogen and Vector. Model says not very suitable for Pathogen and Vector.</v>
      </c>
      <c r="M189" s="49" t="str">
        <f t="shared" si="55"/>
        <v>Preconditions unsuitable for Transmission</v>
      </c>
      <c r="N189" s="6" t="str">
        <f>Master!DM90</f>
        <v>Temp. suitable for vectors - surveillance may be needed. When temp. suitable, model suggests vectors unlikely or low numbers.</v>
      </c>
      <c r="AW189" s="2">
        <f t="shared" si="56"/>
        <v>2</v>
      </c>
      <c r="AX189" s="2">
        <f t="shared" si="57"/>
        <v>2</v>
      </c>
      <c r="AY189" s="2">
        <f t="shared" si="58"/>
        <v>5</v>
      </c>
      <c r="AZ189" s="2">
        <f t="shared" si="49"/>
        <v>20</v>
      </c>
      <c r="BA189" s="2">
        <f t="shared" si="59"/>
        <v>2</v>
      </c>
      <c r="BB189" s="2" t="str">
        <f t="shared" si="60"/>
        <v>Temp. suitable for Pathogen and Vector. Model says not very suitable for Pathogen and Vector.</v>
      </c>
      <c r="BC189" s="2" t="str">
        <f t="shared" si="61"/>
        <v>Preconditions unsuitable for Transmission</v>
      </c>
      <c r="BF189" s="56">
        <f>Master!EN90</f>
        <v>1255</v>
      </c>
      <c r="BG189" s="56" t="s">
        <v>1040</v>
      </c>
      <c r="BH189" s="2">
        <f t="shared" si="50"/>
        <v>0</v>
      </c>
      <c r="BI189" s="2">
        <f t="shared" si="51"/>
        <v>0</v>
      </c>
    </row>
    <row r="190" spans="1:61" s="2" customFormat="1" ht="16.5" thickTop="1" thickBot="1" x14ac:dyDescent="0.3">
      <c r="A190" s="6"/>
      <c r="E190" s="8" t="s">
        <v>504</v>
      </c>
      <c r="F190" s="3">
        <f t="shared" si="52"/>
        <v>1</v>
      </c>
      <c r="G190" s="3">
        <f>IF((Master!CL91&gt;=13)-(Master!CL91&gt;38),1,0)</f>
        <v>1</v>
      </c>
      <c r="H190" s="11">
        <f>IF($G190=1,ROUND(Master!AL91,2),0)</f>
        <v>0.04</v>
      </c>
      <c r="I190" s="3">
        <f>IF((Master!CL91&gt;=18)-(Master!CL91&gt;42),1,0)</f>
        <v>0</v>
      </c>
      <c r="J190" s="11">
        <f>IF($I190=1,ROUND(Master!DF91,2),0)</f>
        <v>0</v>
      </c>
      <c r="K190" s="3">
        <f t="shared" si="53"/>
        <v>0</v>
      </c>
      <c r="L190" s="49" t="str">
        <f t="shared" si="54"/>
        <v>Temp. suitable for Vector but not Pathogen. Model says not very suitable for Vector.</v>
      </c>
      <c r="M190" s="49" t="str">
        <f t="shared" si="55"/>
        <v>Preconditions do not exist for Transmission</v>
      </c>
      <c r="N190" s="6" t="str">
        <f>Master!DM91</f>
        <v>Temp. suitable for vectors - surveillance may be needed. When temp. suitable, model suggests vectors unlikely or low numbers.</v>
      </c>
      <c r="AW190" s="2">
        <f t="shared" si="56"/>
        <v>1</v>
      </c>
      <c r="AX190" s="2">
        <f t="shared" si="57"/>
        <v>2</v>
      </c>
      <c r="AY190" s="2">
        <f t="shared" si="58"/>
        <v>5</v>
      </c>
      <c r="AZ190" s="2">
        <f t="shared" si="49"/>
        <v>10</v>
      </c>
      <c r="BA190" s="2">
        <f t="shared" si="59"/>
        <v>1</v>
      </c>
      <c r="BB190" s="2" t="str">
        <f t="shared" si="60"/>
        <v>Temp. suitable for Vector but not Pathogen. Model says not very suitable for Vector.</v>
      </c>
      <c r="BC190" s="2" t="str">
        <f t="shared" si="61"/>
        <v>Preconditions do not exist for Transmission</v>
      </c>
      <c r="BF190" s="56">
        <f>Master!EN91</f>
        <v>426</v>
      </c>
      <c r="BG190" s="56" t="s">
        <v>1041</v>
      </c>
      <c r="BH190" s="2">
        <f t="shared" si="50"/>
        <v>0</v>
      </c>
      <c r="BI190" s="2">
        <f t="shared" si="51"/>
        <v>0</v>
      </c>
    </row>
    <row r="191" spans="1:61" s="2" customFormat="1" ht="16.5" thickTop="1" thickBot="1" x14ac:dyDescent="0.3">
      <c r="A191" s="6"/>
      <c r="E191" s="8" t="s">
        <v>506</v>
      </c>
      <c r="F191" s="3">
        <f t="shared" si="52"/>
        <v>2</v>
      </c>
      <c r="G191" s="3">
        <f>IF((Master!CL92&gt;=13)-(Master!CL92&gt;38),1,0)</f>
        <v>1</v>
      </c>
      <c r="H191" s="11">
        <f>IF($G191=1,ROUND(Master!AL92,2),0)</f>
        <v>0.31</v>
      </c>
      <c r="I191" s="3">
        <f>IF((Master!CL92&gt;=18)-(Master!CL92&gt;42),1,0)</f>
        <v>1</v>
      </c>
      <c r="J191" s="11">
        <f>IF($I191=1,ROUND(Master!DF92,2),0)</f>
        <v>0</v>
      </c>
      <c r="K191" s="3">
        <f t="shared" si="53"/>
        <v>0</v>
      </c>
      <c r="L191" s="49" t="str">
        <f t="shared" si="54"/>
        <v>Temp. suitable for Pathogen and Vector. Model says not very suitable for Pathogen and Vector.</v>
      </c>
      <c r="M191" s="49" t="str">
        <f t="shared" si="55"/>
        <v>Preconditions unsuitable for Transmission</v>
      </c>
      <c r="N191" s="6" t="str">
        <f>Master!DM92</f>
        <v>Temp. suitable for vectors - surveillance may be needed. When temp. suitable, model suggests vectors unlikely or low numbers.</v>
      </c>
      <c r="AW191" s="2">
        <f t="shared" si="56"/>
        <v>2</v>
      </c>
      <c r="AX191" s="2">
        <f t="shared" si="57"/>
        <v>2</v>
      </c>
      <c r="AY191" s="2">
        <f t="shared" si="58"/>
        <v>5</v>
      </c>
      <c r="AZ191" s="2">
        <f t="shared" si="49"/>
        <v>20</v>
      </c>
      <c r="BA191" s="2">
        <f t="shared" si="59"/>
        <v>2</v>
      </c>
      <c r="BB191" s="2" t="str">
        <f t="shared" si="60"/>
        <v>Temp. suitable for Pathogen and Vector. Model says not very suitable for Pathogen and Vector.</v>
      </c>
      <c r="BC191" s="2" t="str">
        <f t="shared" si="61"/>
        <v>Preconditions unsuitable for Transmission</v>
      </c>
      <c r="BF191" s="56">
        <f>Master!EN92</f>
        <v>296710</v>
      </c>
      <c r="BG191" s="56" t="s">
        <v>1042</v>
      </c>
      <c r="BH191" s="2">
        <f t="shared" si="50"/>
        <v>0</v>
      </c>
      <c r="BI191" s="2">
        <f t="shared" si="51"/>
        <v>0</v>
      </c>
    </row>
    <row r="192" spans="1:61" s="2" customFormat="1" ht="16.5" thickTop="1" thickBot="1" x14ac:dyDescent="0.3">
      <c r="A192" s="6"/>
      <c r="E192" s="8" t="s">
        <v>514</v>
      </c>
      <c r="F192" s="3">
        <f t="shared" si="52"/>
        <v>3</v>
      </c>
      <c r="G192" s="3">
        <f>IF((Master!CL93&gt;=13)-(Master!CL93&gt;38),1,0)</f>
        <v>1</v>
      </c>
      <c r="H192" s="11">
        <f>IF($G192=1,ROUND(Master!AL93,2),0)</f>
        <v>0.93</v>
      </c>
      <c r="I192" s="3">
        <f>IF((Master!CL93&gt;=18)-(Master!CL93&gt;42),1,0)</f>
        <v>1</v>
      </c>
      <c r="J192" s="11">
        <f>IF($I192=1,ROUND(Master!DF93,2),0)</f>
        <v>0.31</v>
      </c>
      <c r="K192" s="3">
        <f t="shared" si="53"/>
        <v>0</v>
      </c>
      <c r="L192" s="49" t="str">
        <f t="shared" si="54"/>
        <v>Temp. suitable for Pathogen and Vector. Model says suitable for Pathogen or Vector but not both.</v>
      </c>
      <c r="M192" s="49" t="str">
        <f t="shared" si="55"/>
        <v>Preconditions somewhat suitable for Transmission</v>
      </c>
      <c r="N192" s="6" t="str">
        <f>Master!DM93</f>
        <v>Temp. suitable for vectors - surveillance may be needed. When temp. suitable, model suggests vectors likely - may need control, education, and policies minimizing exposure.</v>
      </c>
      <c r="AW192" s="2">
        <f t="shared" si="56"/>
        <v>2</v>
      </c>
      <c r="AX192" s="2">
        <f t="shared" si="57"/>
        <v>3</v>
      </c>
      <c r="AY192" s="2">
        <f t="shared" si="58"/>
        <v>5</v>
      </c>
      <c r="AZ192" s="2">
        <f t="shared" si="49"/>
        <v>30</v>
      </c>
      <c r="BA192" s="2">
        <f t="shared" si="59"/>
        <v>3</v>
      </c>
      <c r="BB192" s="2" t="str">
        <f t="shared" si="60"/>
        <v>Temp. suitable for Pathogen and Vector. Model says suitable for Pathogen or Vector but not both.</v>
      </c>
      <c r="BC192" s="2" t="str">
        <f t="shared" si="61"/>
        <v>Preconditions somewhat suitable for Transmission</v>
      </c>
      <c r="BF192" s="56">
        <f>Master!EN93</f>
        <v>258302</v>
      </c>
      <c r="BG192" s="56" t="s">
        <v>1043</v>
      </c>
      <c r="BH192" s="2">
        <f t="shared" si="50"/>
        <v>0</v>
      </c>
      <c r="BI192" s="2">
        <f t="shared" si="51"/>
        <v>0</v>
      </c>
    </row>
    <row r="193" spans="1:61" s="2" customFormat="1" ht="16.5" thickTop="1" thickBot="1" x14ac:dyDescent="0.3">
      <c r="A193" s="6"/>
      <c r="E193" s="8" t="s">
        <v>526</v>
      </c>
      <c r="F193" s="3">
        <f t="shared" si="52"/>
        <v>2</v>
      </c>
      <c r="G193" s="3">
        <f>IF((Master!CL94&gt;=13)-(Master!CL94&gt;38),1,0)</f>
        <v>1</v>
      </c>
      <c r="H193" s="11">
        <f>IF($G193=1,ROUND(Master!AL94,2),0)</f>
        <v>0.24</v>
      </c>
      <c r="I193" s="3">
        <f>IF((Master!CL94&gt;=18)-(Master!CL94&gt;42),1,0)</f>
        <v>1</v>
      </c>
      <c r="J193" s="11">
        <f>IF($I193=1,ROUND(Master!DF94,2),0)</f>
        <v>0</v>
      </c>
      <c r="K193" s="3">
        <f t="shared" si="53"/>
        <v>0</v>
      </c>
      <c r="L193" s="49" t="str">
        <f t="shared" si="54"/>
        <v>Temp. suitable for Pathogen and Vector. Model says not very suitable for Pathogen and Vector.</v>
      </c>
      <c r="M193" s="49" t="str">
        <f t="shared" si="55"/>
        <v>Preconditions unsuitable for Transmission</v>
      </c>
      <c r="N193" s="6" t="str">
        <f>Master!DM94</f>
        <v>Temp. suitable for vectors - surveillance may be needed. When temp. suitable, model suggests vectors unlikely or low numbers.</v>
      </c>
      <c r="AW193" s="2">
        <f t="shared" si="56"/>
        <v>2</v>
      </c>
      <c r="AX193" s="2">
        <f t="shared" si="57"/>
        <v>2</v>
      </c>
      <c r="AY193" s="2">
        <f t="shared" si="58"/>
        <v>5</v>
      </c>
      <c r="AZ193" s="2">
        <f t="shared" si="49"/>
        <v>20</v>
      </c>
      <c r="BA193" s="2">
        <f t="shared" si="59"/>
        <v>2</v>
      </c>
      <c r="BB193" s="2" t="str">
        <f t="shared" si="60"/>
        <v>Temp. suitable for Pathogen and Vector. Model says not very suitable for Pathogen and Vector.</v>
      </c>
      <c r="BC193" s="2" t="str">
        <f t="shared" si="61"/>
        <v>Preconditions unsuitable for Transmission</v>
      </c>
      <c r="BF193" s="56">
        <f>Master!EN94</f>
        <v>68</v>
      </c>
      <c r="BG193" s="56" t="s">
        <v>1044</v>
      </c>
      <c r="BH193" s="2">
        <f t="shared" si="50"/>
        <v>0</v>
      </c>
      <c r="BI193" s="2">
        <f t="shared" si="51"/>
        <v>0</v>
      </c>
    </row>
    <row r="194" spans="1:61" s="2" customFormat="1" ht="16.5" thickTop="1" thickBot="1" x14ac:dyDescent="0.3">
      <c r="A194" s="6"/>
      <c r="E194" s="8" t="s">
        <v>533</v>
      </c>
      <c r="F194" s="3">
        <f t="shared" si="52"/>
        <v>1</v>
      </c>
      <c r="G194" s="3">
        <f>IF((Master!CL95&gt;=13)-(Master!CL95&gt;38),1,0)</f>
        <v>0</v>
      </c>
      <c r="H194" s="11">
        <f>IF($G194=1,ROUND(Master!AL95,2),0)</f>
        <v>0</v>
      </c>
      <c r="I194" s="3">
        <f>IF((Master!CL95&gt;=18)-(Master!CL95&gt;42),1,0)</f>
        <v>1</v>
      </c>
      <c r="J194" s="11">
        <f>IF($I194=1,ROUND(Master!DF95,2),0)</f>
        <v>0</v>
      </c>
      <c r="K194" s="3">
        <f t="shared" si="53"/>
        <v>0</v>
      </c>
      <c r="L194" s="49" t="str">
        <f t="shared" si="54"/>
        <v>Temp. suitable for Vector but not Pathogen. Model says not very suitable for Vector.</v>
      </c>
      <c r="M194" s="49" t="str">
        <f t="shared" si="55"/>
        <v>Preconditions do not exist for Transmission</v>
      </c>
      <c r="N194" s="6" t="str">
        <f>Master!DM95</f>
        <v>Too cold or becomes too hot for vectors - surveillance may not be necessary. When temp. suitable, model suggests vectors unlikely or low numbers.</v>
      </c>
      <c r="AW194" s="2">
        <f t="shared" si="56"/>
        <v>1</v>
      </c>
      <c r="AX194" s="2">
        <f t="shared" si="57"/>
        <v>2</v>
      </c>
      <c r="AY194" s="2">
        <f t="shared" si="58"/>
        <v>5</v>
      </c>
      <c r="AZ194" s="2">
        <f t="shared" si="49"/>
        <v>10</v>
      </c>
      <c r="BA194" s="2">
        <f t="shared" si="59"/>
        <v>1</v>
      </c>
      <c r="BB194" s="2" t="str">
        <f t="shared" si="60"/>
        <v>Temp. suitable for Vector but not Pathogen. Model says not very suitable for Vector.</v>
      </c>
      <c r="BC194" s="2" t="str">
        <f t="shared" si="61"/>
        <v>Preconditions do not exist for Transmission</v>
      </c>
      <c r="BF194" s="56">
        <f>Master!EN95</f>
        <v>4096</v>
      </c>
      <c r="BG194" s="56" t="s">
        <v>1045</v>
      </c>
      <c r="BH194" s="2">
        <f t="shared" si="50"/>
        <v>0</v>
      </c>
      <c r="BI194" s="2">
        <f t="shared" si="51"/>
        <v>0</v>
      </c>
    </row>
    <row r="195" spans="1:61" s="2" customFormat="1" ht="16.5" thickTop="1" thickBot="1" x14ac:dyDescent="0.3">
      <c r="A195" s="6"/>
      <c r="E195" s="8" t="s">
        <v>559</v>
      </c>
      <c r="F195" s="3">
        <f t="shared" si="52"/>
        <v>2</v>
      </c>
      <c r="G195" s="3">
        <f>IF((Master!CL96&gt;=13)-(Master!CL96&gt;38),1,0)</f>
        <v>1</v>
      </c>
      <c r="H195" s="11">
        <f>IF($G195=1,ROUND(Master!AL96,2),0)</f>
        <v>0.27</v>
      </c>
      <c r="I195" s="3">
        <f>IF((Master!CL96&gt;=18)-(Master!CL96&gt;42),1,0)</f>
        <v>1</v>
      </c>
      <c r="J195" s="11">
        <f>IF($I195=1,ROUND(Master!DF96,2),0)</f>
        <v>0</v>
      </c>
      <c r="K195" s="3">
        <f t="shared" si="53"/>
        <v>0</v>
      </c>
      <c r="L195" s="49" t="str">
        <f t="shared" si="54"/>
        <v>Temp. suitable for Pathogen and Vector. Model says not very suitable for Pathogen and Vector.</v>
      </c>
      <c r="M195" s="49" t="str">
        <f t="shared" si="55"/>
        <v>Preconditions unsuitable for Transmission</v>
      </c>
      <c r="N195" s="6" t="str">
        <f>Master!DM96</f>
        <v>Temp. suitable for vectors - surveillance may be needed. When temp. suitable, model suggests vectors unlikely or low numbers.</v>
      </c>
      <c r="AW195" s="2">
        <f t="shared" si="56"/>
        <v>2</v>
      </c>
      <c r="AX195" s="2">
        <f t="shared" si="57"/>
        <v>2</v>
      </c>
      <c r="AY195" s="2">
        <f t="shared" si="58"/>
        <v>5</v>
      </c>
      <c r="AZ195" s="2">
        <f t="shared" si="49"/>
        <v>20</v>
      </c>
      <c r="BA195" s="2">
        <f t="shared" si="59"/>
        <v>2</v>
      </c>
      <c r="BB195" s="2" t="str">
        <f t="shared" si="60"/>
        <v>Temp. suitable for Pathogen and Vector. Model says not very suitable for Pathogen and Vector.</v>
      </c>
      <c r="BC195" s="2" t="str">
        <f t="shared" si="61"/>
        <v>Preconditions unsuitable for Transmission</v>
      </c>
      <c r="BF195" s="56">
        <f>Master!EN96</f>
        <v>12163</v>
      </c>
      <c r="BG195" s="56" t="s">
        <v>1046</v>
      </c>
      <c r="BH195" s="2">
        <f t="shared" si="50"/>
        <v>0</v>
      </c>
      <c r="BI195" s="2">
        <f t="shared" si="51"/>
        <v>0</v>
      </c>
    </row>
    <row r="196" spans="1:61" s="2" customFormat="1" ht="16.5" thickTop="1" thickBot="1" x14ac:dyDescent="0.3">
      <c r="A196" s="6"/>
      <c r="E196" s="8" t="s">
        <v>561</v>
      </c>
      <c r="F196" s="3">
        <f t="shared" si="52"/>
        <v>2</v>
      </c>
      <c r="G196" s="3">
        <f>IF((Master!CL97&gt;=13)-(Master!CL97&gt;38),1,0)</f>
        <v>1</v>
      </c>
      <c r="H196" s="11">
        <f>IF($G196=1,ROUND(Master!AL97,2),0)</f>
        <v>0.31</v>
      </c>
      <c r="I196" s="3">
        <f>IF((Master!CL97&gt;=18)-(Master!CL97&gt;42),1,0)</f>
        <v>1</v>
      </c>
      <c r="J196" s="11">
        <f>IF($I196=1,ROUND(Master!DF97,2),0)</f>
        <v>0</v>
      </c>
      <c r="K196" s="3">
        <f t="shared" si="53"/>
        <v>0</v>
      </c>
      <c r="L196" s="49" t="str">
        <f t="shared" si="54"/>
        <v>Temp. suitable for Pathogen and Vector. Model says not very suitable for Pathogen and Vector.</v>
      </c>
      <c r="M196" s="49" t="str">
        <f t="shared" si="55"/>
        <v>Preconditions unsuitable for Transmission</v>
      </c>
      <c r="N196" s="6" t="str">
        <f>Master!DM97</f>
        <v>Temp. suitable for vectors - surveillance may be needed. When temp. suitable, model suggests vectors unlikely or low numbers.</v>
      </c>
      <c r="AW196" s="2">
        <f t="shared" si="56"/>
        <v>2</v>
      </c>
      <c r="AX196" s="2">
        <f t="shared" si="57"/>
        <v>2</v>
      </c>
      <c r="AY196" s="2">
        <f t="shared" si="58"/>
        <v>5</v>
      </c>
      <c r="AZ196" s="2">
        <f t="shared" si="49"/>
        <v>20</v>
      </c>
      <c r="BA196" s="2">
        <f t="shared" si="59"/>
        <v>2</v>
      </c>
      <c r="BB196" s="2" t="str">
        <f t="shared" si="60"/>
        <v>Temp. suitable for Pathogen and Vector. Model says not very suitable for Pathogen and Vector.</v>
      </c>
      <c r="BC196" s="2" t="str">
        <f t="shared" si="61"/>
        <v>Preconditions unsuitable for Transmission</v>
      </c>
      <c r="BF196" s="56">
        <f>Master!EN97</f>
        <v>41013</v>
      </c>
      <c r="BG196" s="56" t="s">
        <v>1047</v>
      </c>
      <c r="BH196" s="2">
        <f t="shared" si="50"/>
        <v>0</v>
      </c>
      <c r="BI196" s="2">
        <f t="shared" si="51"/>
        <v>0</v>
      </c>
    </row>
    <row r="197" spans="1:61" s="2" customFormat="1" ht="16.5" thickTop="1" thickBot="1" x14ac:dyDescent="0.3">
      <c r="A197" s="6"/>
      <c r="E197" s="8" t="s">
        <v>562</v>
      </c>
      <c r="F197" s="3">
        <f t="shared" si="52"/>
        <v>3</v>
      </c>
      <c r="G197" s="3">
        <f>IF((Master!CL98&gt;=13)-(Master!CL98&gt;38),1,0)</f>
        <v>1</v>
      </c>
      <c r="H197" s="11">
        <f>IF($G197=1,ROUND(Master!AL98,2),0)</f>
        <v>0.57999999999999996</v>
      </c>
      <c r="I197" s="3">
        <f>IF((Master!CL98&gt;=18)-(Master!CL98&gt;42),1,0)</f>
        <v>1</v>
      </c>
      <c r="J197" s="11">
        <f>IF($I197=1,ROUND(Master!DF98,2),0)</f>
        <v>0</v>
      </c>
      <c r="K197" s="3">
        <f t="shared" si="53"/>
        <v>0</v>
      </c>
      <c r="L197" s="49" t="str">
        <f t="shared" si="54"/>
        <v>Temp. suitable for Pathogen and Vector. Model says suitable for Pathogen or Vector but not both.</v>
      </c>
      <c r="M197" s="49" t="str">
        <f t="shared" si="55"/>
        <v>Preconditions somewhat suitable for Transmission</v>
      </c>
      <c r="N197" s="6" t="str">
        <f>Master!DM98</f>
        <v>Temp. suitable for vectors - surveillance may be needed. When temp. suitable, model suggests vectors likely - may need control, education, and policies minimizing exposure.</v>
      </c>
      <c r="AW197" s="2">
        <f t="shared" si="56"/>
        <v>2</v>
      </c>
      <c r="AX197" s="2">
        <f t="shared" si="57"/>
        <v>3</v>
      </c>
      <c r="AY197" s="2">
        <f t="shared" si="58"/>
        <v>5</v>
      </c>
      <c r="AZ197" s="2">
        <f t="shared" si="49"/>
        <v>30</v>
      </c>
      <c r="BA197" s="2">
        <f t="shared" si="59"/>
        <v>3</v>
      </c>
      <c r="BB197" s="2" t="str">
        <f t="shared" si="60"/>
        <v>Temp. suitable for Pathogen and Vector. Model says suitable for Pathogen or Vector but not both.</v>
      </c>
      <c r="BC197" s="2" t="str">
        <f t="shared" si="61"/>
        <v>Preconditions somewhat suitable for Transmission</v>
      </c>
      <c r="BF197" s="56">
        <f>Master!EN98</f>
        <v>1058</v>
      </c>
      <c r="BG197" s="56" t="s">
        <v>1048</v>
      </c>
      <c r="BH197" s="2">
        <f t="shared" si="50"/>
        <v>0</v>
      </c>
      <c r="BI197" s="2">
        <f t="shared" si="51"/>
        <v>0</v>
      </c>
    </row>
    <row r="198" spans="1:61" s="2" customFormat="1" ht="16.5" thickTop="1" thickBot="1" x14ac:dyDescent="0.3">
      <c r="A198" s="6"/>
      <c r="E198" s="8" t="s">
        <v>563</v>
      </c>
      <c r="F198" s="3">
        <f t="shared" si="52"/>
        <v>2</v>
      </c>
      <c r="G198" s="3">
        <f>IF((Master!CL99&gt;=13)-(Master!CL99&gt;38),1,0)</f>
        <v>1</v>
      </c>
      <c r="H198" s="11">
        <f>IF($G198=1,ROUND(Master!AL99,2),0)</f>
        <v>0.44</v>
      </c>
      <c r="I198" s="3">
        <f>IF((Master!CL99&gt;=18)-(Master!CL99&gt;42),1,0)</f>
        <v>1</v>
      </c>
      <c r="J198" s="11">
        <f>IF($I198=1,ROUND(Master!DF99,2),0)</f>
        <v>0</v>
      </c>
      <c r="K198" s="3">
        <f t="shared" si="53"/>
        <v>0</v>
      </c>
      <c r="L198" s="49" t="str">
        <f t="shared" si="54"/>
        <v>Temp. suitable for Pathogen and Vector. Model says not very suitable for Pathogen and Vector.</v>
      </c>
      <c r="M198" s="49" t="str">
        <f t="shared" si="55"/>
        <v>Preconditions unsuitable for Transmission</v>
      </c>
      <c r="N198" s="6" t="str">
        <f>Master!DM99</f>
        <v>Temp. suitable for vectors - surveillance may be needed. When temp. suitable, model suggests vectors unlikely or low numbers.</v>
      </c>
      <c r="AW198" s="2">
        <f t="shared" si="56"/>
        <v>2</v>
      </c>
      <c r="AX198" s="2">
        <f t="shared" si="57"/>
        <v>2</v>
      </c>
      <c r="AY198" s="2">
        <f t="shared" si="58"/>
        <v>5</v>
      </c>
      <c r="AZ198" s="2">
        <f t="shared" si="49"/>
        <v>20</v>
      </c>
      <c r="BA198" s="2">
        <f t="shared" si="59"/>
        <v>2</v>
      </c>
      <c r="BB198" s="2" t="str">
        <f t="shared" si="60"/>
        <v>Temp. suitable for Pathogen and Vector. Model says not very suitable for Pathogen and Vector.</v>
      </c>
      <c r="BC198" s="2" t="str">
        <f t="shared" si="61"/>
        <v>Preconditions unsuitable for Transmission</v>
      </c>
      <c r="BF198" s="56">
        <f>Master!EN99</f>
        <v>110314</v>
      </c>
      <c r="BG198" s="56" t="s">
        <v>1049</v>
      </c>
      <c r="BH198" s="2">
        <f t="shared" si="50"/>
        <v>0</v>
      </c>
      <c r="BI198" s="2">
        <f t="shared" si="51"/>
        <v>0</v>
      </c>
    </row>
    <row r="199" spans="1:61" s="2" customFormat="1" ht="16.5" thickTop="1" thickBot="1" x14ac:dyDescent="0.3">
      <c r="A199" s="6"/>
      <c r="E199" s="8" t="s">
        <v>578</v>
      </c>
      <c r="F199" s="3">
        <f t="shared" si="52"/>
        <v>2</v>
      </c>
      <c r="G199" s="3">
        <f>IF((Master!CL100&gt;=13)-(Master!CL100&gt;38),1,0)</f>
        <v>1</v>
      </c>
      <c r="H199" s="11">
        <f>IF($G199=1,ROUND(Master!AL100,2),0)</f>
        <v>0.49</v>
      </c>
      <c r="I199" s="3">
        <f>IF((Master!CL100&gt;=18)-(Master!CL100&gt;42),1,0)</f>
        <v>1</v>
      </c>
      <c r="J199" s="11">
        <f>IF($I199=1,ROUND(Master!DF100,2),0)</f>
        <v>0</v>
      </c>
      <c r="K199" s="3">
        <f t="shared" si="53"/>
        <v>0</v>
      </c>
      <c r="L199" s="49" t="str">
        <f t="shared" si="54"/>
        <v>Temp. suitable for Pathogen and Vector. Model says not very suitable for Pathogen and Vector.</v>
      </c>
      <c r="M199" s="49" t="str">
        <f t="shared" si="55"/>
        <v>Preconditions unsuitable for Transmission</v>
      </c>
      <c r="N199" s="6" t="str">
        <f>Master!DM100</f>
        <v>Temp. suitable for vectors - surveillance may be needed. When temp. suitable, model suggests vectors unlikely or low numbers.</v>
      </c>
      <c r="AW199" s="2">
        <f t="shared" si="56"/>
        <v>2</v>
      </c>
      <c r="AX199" s="2">
        <f t="shared" si="57"/>
        <v>2</v>
      </c>
      <c r="AY199" s="2">
        <f t="shared" si="58"/>
        <v>5</v>
      </c>
      <c r="AZ199" s="2">
        <f t="shared" si="49"/>
        <v>20</v>
      </c>
      <c r="BA199" s="2">
        <f t="shared" si="59"/>
        <v>2</v>
      </c>
      <c r="BB199" s="2" t="str">
        <f t="shared" si="60"/>
        <v>Temp. suitable for Pathogen and Vector. Model says not very suitable for Pathogen and Vector.</v>
      </c>
      <c r="BC199" s="2" t="str">
        <f t="shared" si="61"/>
        <v>Preconditions unsuitable for Transmission</v>
      </c>
      <c r="BF199" s="56">
        <f>Master!EN100</f>
        <v>42267</v>
      </c>
      <c r="BG199" s="56" t="s">
        <v>1050</v>
      </c>
      <c r="BH199" s="2">
        <f t="shared" si="50"/>
        <v>0</v>
      </c>
      <c r="BI199" s="2">
        <f t="shared" si="51"/>
        <v>0</v>
      </c>
    </row>
    <row r="200" spans="1:61" s="2" customFormat="1" ht="16.5" thickTop="1" thickBot="1" x14ac:dyDescent="0.3">
      <c r="A200" s="6"/>
      <c r="E200" s="8" t="s">
        <v>579</v>
      </c>
      <c r="F200" s="3">
        <f t="shared" si="52"/>
        <v>2</v>
      </c>
      <c r="G200" s="3">
        <f>IF((Master!CL101&gt;=13)-(Master!CL101&gt;38),1,0)</f>
        <v>1</v>
      </c>
      <c r="H200" s="11">
        <f>IF($G200=1,ROUND(Master!AL101,2),0)</f>
        <v>0.28000000000000003</v>
      </c>
      <c r="I200" s="3">
        <f>IF((Master!CL101&gt;=18)-(Master!CL101&gt;42),1,0)</f>
        <v>1</v>
      </c>
      <c r="J200" s="11">
        <f>IF($I200=1,ROUND(Master!DF101,2),0)</f>
        <v>0</v>
      </c>
      <c r="K200" s="3">
        <f t="shared" si="53"/>
        <v>0</v>
      </c>
      <c r="L200" s="49" t="str">
        <f t="shared" si="54"/>
        <v>Temp. suitable for Pathogen and Vector. Model says not very suitable for Pathogen and Vector.</v>
      </c>
      <c r="M200" s="49" t="str">
        <f t="shared" si="55"/>
        <v>Preconditions unsuitable for Transmission</v>
      </c>
      <c r="N200" s="6" t="str">
        <f>Master!DM101</f>
        <v>Temp. suitable for vectors - surveillance may be needed. When temp. suitable, model suggests vectors unlikely or low numbers.</v>
      </c>
      <c r="AW200" s="2">
        <f t="shared" si="56"/>
        <v>2</v>
      </c>
      <c r="AX200" s="2">
        <f t="shared" si="57"/>
        <v>2</v>
      </c>
      <c r="AY200" s="2">
        <f t="shared" si="58"/>
        <v>5</v>
      </c>
      <c r="AZ200" s="2">
        <f t="shared" si="49"/>
        <v>20</v>
      </c>
      <c r="BA200" s="2">
        <f t="shared" si="59"/>
        <v>2</v>
      </c>
      <c r="BB200" s="2" t="str">
        <f t="shared" si="60"/>
        <v>Temp. suitable for Pathogen and Vector. Model says not very suitable for Pathogen and Vector.</v>
      </c>
      <c r="BC200" s="2" t="str">
        <f t="shared" si="61"/>
        <v>Preconditions unsuitable for Transmission</v>
      </c>
      <c r="BF200" s="56">
        <f>Master!EN101</f>
        <v>89048</v>
      </c>
      <c r="BG200" s="56" t="s">
        <v>1051</v>
      </c>
      <c r="BH200" s="2">
        <f t="shared" si="50"/>
        <v>0</v>
      </c>
      <c r="BI200" s="2">
        <f t="shared" si="51"/>
        <v>0</v>
      </c>
    </row>
    <row r="201" spans="1:61" s="2" customFormat="1" ht="16.5" thickTop="1" thickBot="1" x14ac:dyDescent="0.3">
      <c r="A201" s="6"/>
      <c r="E201" s="8" t="s">
        <v>584</v>
      </c>
      <c r="F201" s="3">
        <f t="shared" si="52"/>
        <v>2</v>
      </c>
      <c r="G201" s="3">
        <f>IF((Master!CL102&gt;=13)-(Master!CL102&gt;38),1,0)</f>
        <v>1</v>
      </c>
      <c r="H201" s="11">
        <f>IF($G201=1,ROUND(Master!AL102,2),0)</f>
        <v>0</v>
      </c>
      <c r="I201" s="3">
        <f>IF((Master!CL102&gt;=18)-(Master!CL102&gt;42),1,0)</f>
        <v>1</v>
      </c>
      <c r="J201" s="11">
        <f>IF($I201=1,ROUND(Master!DF102,2),0)</f>
        <v>0</v>
      </c>
      <c r="K201" s="3">
        <f t="shared" si="53"/>
        <v>0</v>
      </c>
      <c r="L201" s="49" t="str">
        <f t="shared" si="54"/>
        <v>Temp. suitable for Pathogen and Vector. Model says not very suitable for Pathogen and Vector.</v>
      </c>
      <c r="M201" s="49" t="str">
        <f t="shared" si="55"/>
        <v>Preconditions unsuitable for Transmission</v>
      </c>
      <c r="N201" s="6" t="str">
        <f>Master!DM102</f>
        <v>Temp. suitable for vectors - surveillance may be needed. When temp. suitable, model suggests vectors unlikely or low numbers.</v>
      </c>
      <c r="AW201" s="2">
        <f t="shared" si="56"/>
        <v>2</v>
      </c>
      <c r="AX201" s="2">
        <f t="shared" si="57"/>
        <v>2</v>
      </c>
      <c r="AY201" s="2">
        <f t="shared" si="58"/>
        <v>5</v>
      </c>
      <c r="AZ201" s="2">
        <f t="shared" si="49"/>
        <v>20</v>
      </c>
      <c r="BA201" s="2">
        <f t="shared" si="59"/>
        <v>2</v>
      </c>
      <c r="BB201" s="2" t="str">
        <f t="shared" si="60"/>
        <v>Temp. suitable for Pathogen and Vector. Model says not very suitable for Pathogen and Vector.</v>
      </c>
      <c r="BC201" s="2" t="str">
        <f t="shared" si="61"/>
        <v>Preconditions unsuitable for Transmission</v>
      </c>
      <c r="BF201" s="56">
        <f>Master!EN102</f>
        <v>4</v>
      </c>
      <c r="BG201" s="56" t="s">
        <v>1052</v>
      </c>
      <c r="BH201" s="2">
        <f t="shared" si="50"/>
        <v>0</v>
      </c>
      <c r="BI201" s="2">
        <f t="shared" si="51"/>
        <v>0</v>
      </c>
    </row>
    <row r="202" spans="1:61" s="2" customFormat="1" ht="16.5" thickTop="1" thickBot="1" x14ac:dyDescent="0.3">
      <c r="A202" s="6"/>
      <c r="E202" s="8" t="s">
        <v>585</v>
      </c>
      <c r="F202" s="3">
        <f t="shared" si="52"/>
        <v>2</v>
      </c>
      <c r="G202" s="3">
        <f>IF((Master!CL103&gt;=13)-(Master!CL103&gt;38),1,0)</f>
        <v>1</v>
      </c>
      <c r="H202" s="11">
        <f>IF($G202=1,ROUND(Master!AL103,2),0)</f>
        <v>0.31</v>
      </c>
      <c r="I202" s="3">
        <f>IF((Master!CL103&gt;=18)-(Master!CL103&gt;42),1,0)</f>
        <v>1</v>
      </c>
      <c r="J202" s="11">
        <f>IF($I202=1,ROUND(Master!DF103,2),0)</f>
        <v>0</v>
      </c>
      <c r="K202" s="3">
        <f t="shared" si="53"/>
        <v>0</v>
      </c>
      <c r="L202" s="49" t="str">
        <f t="shared" si="54"/>
        <v>Temp. suitable for Pathogen and Vector. Model says not very suitable for Pathogen and Vector.</v>
      </c>
      <c r="M202" s="49" t="str">
        <f t="shared" si="55"/>
        <v>Preconditions unsuitable for Transmission</v>
      </c>
      <c r="N202" s="6" t="str">
        <f>Master!DM103</f>
        <v>Temp. suitable for vectors - surveillance may be needed. When temp. suitable, model suggests vectors unlikely or low numbers.</v>
      </c>
      <c r="AW202" s="2">
        <f t="shared" si="56"/>
        <v>2</v>
      </c>
      <c r="AX202" s="2">
        <f t="shared" si="57"/>
        <v>2</v>
      </c>
      <c r="AY202" s="2">
        <f t="shared" si="58"/>
        <v>5</v>
      </c>
      <c r="AZ202" s="2">
        <f t="shared" si="49"/>
        <v>20</v>
      </c>
      <c r="BA202" s="2">
        <f t="shared" si="59"/>
        <v>2</v>
      </c>
      <c r="BB202" s="2" t="str">
        <f t="shared" si="60"/>
        <v>Temp. suitable for Pathogen and Vector. Model says not very suitable for Pathogen and Vector.</v>
      </c>
      <c r="BC202" s="2" t="str">
        <f t="shared" si="61"/>
        <v>Preconditions unsuitable for Transmission</v>
      </c>
      <c r="BF202" s="56">
        <f>Master!EN103</f>
        <v>10105</v>
      </c>
      <c r="BG202" s="56" t="s">
        <v>1053</v>
      </c>
      <c r="BH202" s="2">
        <f t="shared" si="50"/>
        <v>0</v>
      </c>
      <c r="BI202" s="2">
        <f t="shared" si="51"/>
        <v>0</v>
      </c>
    </row>
    <row r="203" spans="1:61" s="2" customFormat="1" ht="16.5" thickTop="1" thickBot="1" x14ac:dyDescent="0.3">
      <c r="A203" s="6"/>
      <c r="E203" s="8" t="s">
        <v>586</v>
      </c>
      <c r="F203" s="3">
        <f t="shared" si="52"/>
        <v>2</v>
      </c>
      <c r="G203" s="3">
        <f>IF((Master!CL104&gt;=13)-(Master!CL104&gt;38),1,0)</f>
        <v>1</v>
      </c>
      <c r="H203" s="11">
        <f>IF($G203=1,ROUND(Master!AL104,2),0)</f>
        <v>0.31</v>
      </c>
      <c r="I203" s="3">
        <f>IF((Master!CL104&gt;=18)-(Master!CL104&gt;42),1,0)</f>
        <v>1</v>
      </c>
      <c r="J203" s="11">
        <f>IF($I203=1,ROUND(Master!DF104,2),0)</f>
        <v>0</v>
      </c>
      <c r="K203" s="3">
        <f t="shared" si="53"/>
        <v>0</v>
      </c>
      <c r="L203" s="49" t="str">
        <f t="shared" si="54"/>
        <v>Temp. suitable for Pathogen and Vector. Model says not very suitable for Pathogen and Vector.</v>
      </c>
      <c r="M203" s="49" t="str">
        <f t="shared" si="55"/>
        <v>Preconditions unsuitable for Transmission</v>
      </c>
      <c r="N203" s="6" t="str">
        <f>Master!DM104</f>
        <v>Temp. suitable for vectors - surveillance may be needed. When temp. suitable, model suggests vectors unlikely or low numbers.</v>
      </c>
      <c r="AW203" s="2">
        <f t="shared" si="56"/>
        <v>2</v>
      </c>
      <c r="AX203" s="2">
        <f t="shared" si="57"/>
        <v>2</v>
      </c>
      <c r="AY203" s="2">
        <f t="shared" si="58"/>
        <v>5</v>
      </c>
      <c r="AZ203" s="2">
        <f t="shared" si="49"/>
        <v>20</v>
      </c>
      <c r="BA203" s="2">
        <f t="shared" si="59"/>
        <v>2</v>
      </c>
      <c r="BB203" s="2" t="str">
        <f t="shared" si="60"/>
        <v>Temp. suitable for Pathogen and Vector. Model says not very suitable for Pathogen and Vector.</v>
      </c>
      <c r="BC203" s="2" t="str">
        <f t="shared" si="61"/>
        <v>Preconditions unsuitable for Transmission</v>
      </c>
      <c r="BF203" s="56">
        <f>Master!EN104</f>
        <v>10042</v>
      </c>
      <c r="BG203" s="56" t="s">
        <v>1054</v>
      </c>
      <c r="BH203" s="2">
        <f t="shared" si="50"/>
        <v>0</v>
      </c>
      <c r="BI203" s="2">
        <f t="shared" si="51"/>
        <v>0</v>
      </c>
    </row>
    <row r="204" spans="1:61" s="2" customFormat="1" ht="16.5" thickTop="1" thickBot="1" x14ac:dyDescent="0.3">
      <c r="A204" s="6"/>
      <c r="E204" s="8" t="s">
        <v>587</v>
      </c>
      <c r="F204" s="3">
        <f t="shared" si="52"/>
        <v>2</v>
      </c>
      <c r="G204" s="3">
        <f>IF((Master!CL105&gt;=13)-(Master!CL105&gt;38),1,0)</f>
        <v>1</v>
      </c>
      <c r="H204" s="11">
        <f>IF($G204=1,ROUND(Master!AL105,2),0)</f>
        <v>0</v>
      </c>
      <c r="I204" s="3">
        <f>IF((Master!CL105&gt;=18)-(Master!CL105&gt;42),1,0)</f>
        <v>1</v>
      </c>
      <c r="J204" s="11">
        <f>IF($I204=1,ROUND(Master!DF105,2),0)</f>
        <v>0</v>
      </c>
      <c r="K204" s="3">
        <f t="shared" si="53"/>
        <v>0</v>
      </c>
      <c r="L204" s="49" t="str">
        <f t="shared" si="54"/>
        <v>Temp. suitable for Pathogen and Vector. Model says not very suitable for Pathogen and Vector.</v>
      </c>
      <c r="M204" s="49" t="str">
        <f t="shared" si="55"/>
        <v>Preconditions unsuitable for Transmission</v>
      </c>
      <c r="N204" s="6" t="str">
        <f>Master!DM105</f>
        <v>Temp. suitable for vectors - surveillance may be needed. When temp. suitable, model suggests vectors unlikely or low numbers.</v>
      </c>
      <c r="AW204" s="2">
        <f t="shared" si="56"/>
        <v>2</v>
      </c>
      <c r="AX204" s="2">
        <f t="shared" si="57"/>
        <v>2</v>
      </c>
      <c r="AY204" s="2">
        <f t="shared" si="58"/>
        <v>5</v>
      </c>
      <c r="AZ204" s="2">
        <f t="shared" si="49"/>
        <v>20</v>
      </c>
      <c r="BA204" s="2">
        <f t="shared" si="59"/>
        <v>2</v>
      </c>
      <c r="BB204" s="2" t="str">
        <f t="shared" si="60"/>
        <v>Temp. suitable for Pathogen and Vector. Model says not very suitable for Pathogen and Vector.</v>
      </c>
      <c r="BC204" s="2" t="str">
        <f t="shared" si="61"/>
        <v>Preconditions unsuitable for Transmission</v>
      </c>
      <c r="BF204" s="56">
        <f>Master!EN105</f>
        <v>150689</v>
      </c>
      <c r="BG204" s="56" t="s">
        <v>1055</v>
      </c>
      <c r="BH204" s="2">
        <f t="shared" si="50"/>
        <v>0</v>
      </c>
      <c r="BI204" s="2">
        <f t="shared" si="51"/>
        <v>0</v>
      </c>
    </row>
    <row r="205" spans="1:61" s="2" customFormat="1" ht="16.5" thickTop="1" thickBot="1" x14ac:dyDescent="0.3">
      <c r="A205" s="6"/>
      <c r="E205" s="8" t="s">
        <v>588</v>
      </c>
      <c r="F205" s="3">
        <f t="shared" si="52"/>
        <v>3</v>
      </c>
      <c r="G205" s="3">
        <f>IF((Master!CL106&gt;=13)-(Master!CL106&gt;38),1,0)</f>
        <v>1</v>
      </c>
      <c r="H205" s="11">
        <f>IF($G205=1,ROUND(Master!AL106,2),0)</f>
        <v>0.56999999999999995</v>
      </c>
      <c r="I205" s="3">
        <f>IF((Master!CL106&gt;=18)-(Master!CL106&gt;42),1,0)</f>
        <v>1</v>
      </c>
      <c r="J205" s="11">
        <f>IF($I205=1,ROUND(Master!DF106,2),0)</f>
        <v>0</v>
      </c>
      <c r="K205" s="3">
        <f t="shared" si="53"/>
        <v>0</v>
      </c>
      <c r="L205" s="49" t="str">
        <f t="shared" si="54"/>
        <v>Temp. suitable for Pathogen and Vector. Model says suitable for Pathogen or Vector but not both.</v>
      </c>
      <c r="M205" s="49" t="str">
        <f t="shared" si="55"/>
        <v>Preconditions somewhat suitable for Transmission</v>
      </c>
      <c r="N205" s="6" t="str">
        <f>Master!DM106</f>
        <v>Temp. suitable for vectors - surveillance may be needed. When temp. suitable, model suggests vectors likely - may need control, education, and policies minimizing exposure.</v>
      </c>
      <c r="AW205" s="2">
        <f t="shared" si="56"/>
        <v>2</v>
      </c>
      <c r="AX205" s="2">
        <f t="shared" si="57"/>
        <v>3</v>
      </c>
      <c r="AY205" s="2">
        <f t="shared" si="58"/>
        <v>5</v>
      </c>
      <c r="AZ205" s="2">
        <f t="shared" si="49"/>
        <v>30</v>
      </c>
      <c r="BA205" s="2">
        <f t="shared" si="59"/>
        <v>3</v>
      </c>
      <c r="BB205" s="2" t="str">
        <f t="shared" si="60"/>
        <v>Temp. suitable for Pathogen and Vector. Model says suitable for Pathogen or Vector but not both.</v>
      </c>
      <c r="BC205" s="2" t="str">
        <f t="shared" si="61"/>
        <v>Preconditions somewhat suitable for Transmission</v>
      </c>
      <c r="BF205" s="56">
        <f>Master!EN106</f>
        <v>2676</v>
      </c>
      <c r="BG205" s="56" t="s">
        <v>1056</v>
      </c>
      <c r="BH205" s="2">
        <f t="shared" si="50"/>
        <v>0</v>
      </c>
      <c r="BI205" s="2">
        <f t="shared" si="51"/>
        <v>0</v>
      </c>
    </row>
    <row r="206" spans="1:61" s="2" customFormat="1" ht="16.5" thickTop="1" thickBot="1" x14ac:dyDescent="0.3">
      <c r="A206" s="6"/>
      <c r="E206" s="8" t="s">
        <v>591</v>
      </c>
      <c r="F206" s="3">
        <f t="shared" si="52"/>
        <v>2</v>
      </c>
      <c r="G206" s="3">
        <f>IF((Master!CL107&gt;=13)-(Master!CL107&gt;38),1,0)</f>
        <v>1</v>
      </c>
      <c r="H206" s="11">
        <f>IF($G206=1,ROUND(Master!AL107,2),0)</f>
        <v>0.27</v>
      </c>
      <c r="I206" s="3">
        <f>IF((Master!CL107&gt;=18)-(Master!CL107&gt;42),1,0)</f>
        <v>1</v>
      </c>
      <c r="J206" s="11">
        <f>IF($I206=1,ROUND(Master!DF107,2),0)</f>
        <v>0</v>
      </c>
      <c r="K206" s="3">
        <f t="shared" si="53"/>
        <v>0</v>
      </c>
      <c r="L206" s="49" t="str">
        <f t="shared" si="54"/>
        <v>Temp. suitable for Pathogen and Vector. Model says not very suitable for Pathogen and Vector.</v>
      </c>
      <c r="M206" s="49" t="str">
        <f t="shared" si="55"/>
        <v>Preconditions unsuitable for Transmission</v>
      </c>
      <c r="N206" s="6" t="str">
        <f>Master!DM107</f>
        <v>Temp. suitable for vectors - surveillance may be needed. When temp. suitable, model suggests vectors unlikely or low numbers.</v>
      </c>
      <c r="AW206" s="2">
        <f t="shared" si="56"/>
        <v>2</v>
      </c>
      <c r="AX206" s="2">
        <f t="shared" si="57"/>
        <v>2</v>
      </c>
      <c r="AY206" s="2">
        <f t="shared" si="58"/>
        <v>5</v>
      </c>
      <c r="AZ206" s="2">
        <f t="shared" si="49"/>
        <v>20</v>
      </c>
      <c r="BA206" s="2">
        <f t="shared" si="59"/>
        <v>2</v>
      </c>
      <c r="BB206" s="2" t="str">
        <f t="shared" si="60"/>
        <v>Temp. suitable for Pathogen and Vector. Model says not very suitable for Pathogen and Vector.</v>
      </c>
      <c r="BC206" s="2" t="str">
        <f t="shared" si="61"/>
        <v>Preconditions unsuitable for Transmission</v>
      </c>
      <c r="BF206" s="56">
        <f>Master!EN107</f>
        <v>175660</v>
      </c>
      <c r="BG206" s="56" t="s">
        <v>1057</v>
      </c>
      <c r="BH206" s="2">
        <f t="shared" si="50"/>
        <v>0</v>
      </c>
      <c r="BI206" s="2">
        <f t="shared" si="51"/>
        <v>0</v>
      </c>
    </row>
    <row r="207" spans="1:61" s="2" customFormat="1" ht="16.5" thickTop="1" thickBot="1" x14ac:dyDescent="0.3">
      <c r="A207" s="6"/>
      <c r="E207" s="8" t="s">
        <v>592</v>
      </c>
      <c r="F207" s="3">
        <f t="shared" si="52"/>
        <v>2</v>
      </c>
      <c r="G207" s="3">
        <f>IF((Master!CL108&gt;=13)-(Master!CL108&gt;38),1,0)</f>
        <v>1</v>
      </c>
      <c r="H207" s="11">
        <f>IF($G207=1,ROUND(Master!AL108,2),0)</f>
        <v>0.44</v>
      </c>
      <c r="I207" s="3">
        <f>IF((Master!CL108&gt;=18)-(Master!CL108&gt;42),1,0)</f>
        <v>1</v>
      </c>
      <c r="J207" s="11">
        <f>IF($I207=1,ROUND(Master!DF108,2),0)</f>
        <v>0</v>
      </c>
      <c r="K207" s="3">
        <f t="shared" si="53"/>
        <v>0</v>
      </c>
      <c r="L207" s="49" t="str">
        <f t="shared" si="54"/>
        <v>Temp. suitable for Pathogen and Vector. Model says not very suitable for Pathogen and Vector.</v>
      </c>
      <c r="M207" s="49" t="str">
        <f t="shared" si="55"/>
        <v>Preconditions unsuitable for Transmission</v>
      </c>
      <c r="N207" s="6" t="str">
        <f>Master!DM108</f>
        <v>Temp. suitable for vectors - surveillance may be needed. When temp. suitable, model suggests vectors unlikely or low numbers.</v>
      </c>
      <c r="AW207" s="2">
        <f t="shared" si="56"/>
        <v>2</v>
      </c>
      <c r="AX207" s="2">
        <f t="shared" si="57"/>
        <v>2</v>
      </c>
      <c r="AY207" s="2">
        <f t="shared" si="58"/>
        <v>5</v>
      </c>
      <c r="AZ207" s="2">
        <f t="shared" si="49"/>
        <v>20</v>
      </c>
      <c r="BA207" s="2">
        <f t="shared" si="59"/>
        <v>2</v>
      </c>
      <c r="BB207" s="2" t="str">
        <f t="shared" si="60"/>
        <v>Temp. suitable for Pathogen and Vector. Model says not very suitable for Pathogen and Vector.</v>
      </c>
      <c r="BC207" s="2" t="str">
        <f t="shared" si="61"/>
        <v>Preconditions unsuitable for Transmission</v>
      </c>
      <c r="BF207" s="56">
        <f>Master!EN108</f>
        <v>190097</v>
      </c>
      <c r="BG207" s="56" t="s">
        <v>1058</v>
      </c>
      <c r="BH207" s="2">
        <f t="shared" si="50"/>
        <v>0</v>
      </c>
      <c r="BI207" s="2">
        <f t="shared" si="51"/>
        <v>0</v>
      </c>
    </row>
    <row r="208" spans="1:61" s="2" customFormat="1" ht="16.5" thickTop="1" thickBot="1" x14ac:dyDescent="0.3">
      <c r="A208" s="6"/>
      <c r="E208" s="8" t="s">
        <v>593</v>
      </c>
      <c r="F208" s="3">
        <f t="shared" si="52"/>
        <v>3</v>
      </c>
      <c r="G208" s="3">
        <f>IF((Master!CL109&gt;=13)-(Master!CL109&gt;38),1,0)</f>
        <v>1</v>
      </c>
      <c r="H208" s="11">
        <f>IF($G208=1,ROUND(Master!AL109,2),0)</f>
        <v>0.76</v>
      </c>
      <c r="I208" s="3">
        <f>IF((Master!CL109&gt;=18)-(Master!CL109&gt;42),1,0)</f>
        <v>1</v>
      </c>
      <c r="J208" s="11">
        <f>IF($I208=1,ROUND(Master!DF109,2),0)</f>
        <v>0</v>
      </c>
      <c r="K208" s="3">
        <f t="shared" si="53"/>
        <v>0</v>
      </c>
      <c r="L208" s="49" t="str">
        <f t="shared" si="54"/>
        <v>Temp. suitable for Pathogen and Vector. Model says suitable for Pathogen or Vector but not both.</v>
      </c>
      <c r="M208" s="49" t="str">
        <f t="shared" si="55"/>
        <v>Preconditions somewhat suitable for Transmission</v>
      </c>
      <c r="N208" s="6" t="str">
        <f>Master!DM109</f>
        <v>Temp. suitable for vectors - surveillance may be needed. When temp. suitable, model suggests vectors likely - may need control, education, and policies minimizing exposure.</v>
      </c>
      <c r="AW208" s="2">
        <f t="shared" si="56"/>
        <v>2</v>
      </c>
      <c r="AX208" s="2">
        <f t="shared" si="57"/>
        <v>3</v>
      </c>
      <c r="AY208" s="2">
        <f t="shared" si="58"/>
        <v>5</v>
      </c>
      <c r="AZ208" s="2">
        <f t="shared" si="49"/>
        <v>30</v>
      </c>
      <c r="BA208" s="2">
        <f t="shared" si="59"/>
        <v>3</v>
      </c>
      <c r="BB208" s="2" t="str">
        <f t="shared" si="60"/>
        <v>Temp. suitable for Pathogen and Vector. Model says suitable for Pathogen or Vector but not both.</v>
      </c>
      <c r="BC208" s="2" t="str">
        <f t="shared" si="61"/>
        <v>Preconditions somewhat suitable for Transmission</v>
      </c>
      <c r="BF208" s="56">
        <f>Master!EN109</f>
        <v>36783</v>
      </c>
      <c r="BG208" s="56" t="s">
        <v>1059</v>
      </c>
      <c r="BH208" s="2">
        <f t="shared" si="50"/>
        <v>0</v>
      </c>
      <c r="BI208" s="2">
        <f t="shared" si="51"/>
        <v>0</v>
      </c>
    </row>
    <row r="209" spans="1:61" s="2" customFormat="1" ht="16.5" thickTop="1" thickBot="1" x14ac:dyDescent="0.3">
      <c r="A209" s="6"/>
      <c r="E209" s="8" t="s">
        <v>594</v>
      </c>
      <c r="F209" s="3">
        <f t="shared" si="52"/>
        <v>2</v>
      </c>
      <c r="G209" s="3">
        <f>IF((Master!CL110&gt;=13)-(Master!CL110&gt;38),1,0)</f>
        <v>1</v>
      </c>
      <c r="H209" s="11">
        <f>IF($G209=1,ROUND(Master!AL110,2),0)</f>
        <v>0.37</v>
      </c>
      <c r="I209" s="3">
        <f>IF((Master!CL110&gt;=18)-(Master!CL110&gt;42),1,0)</f>
        <v>1</v>
      </c>
      <c r="J209" s="11">
        <f>IF($I209=1,ROUND(Master!DF110,2),0)</f>
        <v>0</v>
      </c>
      <c r="K209" s="3">
        <f t="shared" si="53"/>
        <v>0</v>
      </c>
      <c r="L209" s="49" t="str">
        <f t="shared" si="54"/>
        <v>Temp. suitable for Pathogen and Vector. Model says not very suitable for Pathogen and Vector.</v>
      </c>
      <c r="M209" s="49" t="str">
        <f t="shared" si="55"/>
        <v>Preconditions unsuitable for Transmission</v>
      </c>
      <c r="N209" s="6" t="str">
        <f>Master!DM110</f>
        <v>Temp. suitable for vectors - surveillance may be needed. When temp. suitable, model suggests vectors unlikely or low numbers.</v>
      </c>
      <c r="AW209" s="2">
        <f t="shared" si="56"/>
        <v>2</v>
      </c>
      <c r="AX209" s="2">
        <f t="shared" si="57"/>
        <v>2</v>
      </c>
      <c r="AY209" s="2">
        <f t="shared" si="58"/>
        <v>5</v>
      </c>
      <c r="AZ209" s="2">
        <f t="shared" si="49"/>
        <v>20</v>
      </c>
      <c r="BA209" s="2">
        <f t="shared" si="59"/>
        <v>2</v>
      </c>
      <c r="BB209" s="2" t="str">
        <f t="shared" si="60"/>
        <v>Temp. suitable for Pathogen and Vector. Model says not very suitable for Pathogen and Vector.</v>
      </c>
      <c r="BC209" s="2" t="str">
        <f t="shared" si="61"/>
        <v>Preconditions unsuitable for Transmission</v>
      </c>
      <c r="BF209" s="56">
        <f>Master!EN110</f>
        <v>28009</v>
      </c>
      <c r="BG209" s="56" t="s">
        <v>1060</v>
      </c>
      <c r="BH209" s="2">
        <f t="shared" si="50"/>
        <v>0</v>
      </c>
      <c r="BI209" s="2">
        <f t="shared" si="51"/>
        <v>0</v>
      </c>
    </row>
    <row r="210" spans="1:61" s="2" customFormat="1" ht="16.5" thickTop="1" thickBot="1" x14ac:dyDescent="0.3">
      <c r="A210" s="6"/>
      <c r="E210" s="8" t="s">
        <v>595</v>
      </c>
      <c r="F210" s="3">
        <f t="shared" si="52"/>
        <v>3</v>
      </c>
      <c r="G210" s="3">
        <f>IF((Master!CL111&gt;=13)-(Master!CL111&gt;38),1,0)</f>
        <v>1</v>
      </c>
      <c r="H210" s="11">
        <f>IF($G210=1,ROUND(Master!AL111,2),0)</f>
        <v>0.56000000000000005</v>
      </c>
      <c r="I210" s="3">
        <f>IF((Master!CL111&gt;=18)-(Master!CL111&gt;42),1,0)</f>
        <v>1</v>
      </c>
      <c r="J210" s="11">
        <f>IF($I210=1,ROUND(Master!DF111,2),0)</f>
        <v>0</v>
      </c>
      <c r="K210" s="3">
        <f t="shared" si="53"/>
        <v>0</v>
      </c>
      <c r="L210" s="49" t="str">
        <f t="shared" si="54"/>
        <v>Temp. suitable for Pathogen and Vector. Model says suitable for Pathogen or Vector but not both.</v>
      </c>
      <c r="M210" s="49" t="str">
        <f t="shared" si="55"/>
        <v>Preconditions somewhat suitable for Transmission</v>
      </c>
      <c r="N210" s="6" t="str">
        <f>Master!DM111</f>
        <v>Temp. suitable for vectors - surveillance may be needed. When temp. suitable, model suggests vectors likely - may need control, education, and policies minimizing exposure.</v>
      </c>
      <c r="AW210" s="2">
        <f t="shared" si="56"/>
        <v>2</v>
      </c>
      <c r="AX210" s="2">
        <f t="shared" si="57"/>
        <v>3</v>
      </c>
      <c r="AY210" s="2">
        <f t="shared" si="58"/>
        <v>5</v>
      </c>
      <c r="AZ210" s="2">
        <f t="shared" si="49"/>
        <v>30</v>
      </c>
      <c r="BA210" s="2">
        <f t="shared" si="59"/>
        <v>3</v>
      </c>
      <c r="BB210" s="2" t="str">
        <f t="shared" si="60"/>
        <v>Temp. suitable for Pathogen and Vector. Model says suitable for Pathogen or Vector but not both.</v>
      </c>
      <c r="BC210" s="2" t="str">
        <f t="shared" si="61"/>
        <v>Preconditions somewhat suitable for Transmission</v>
      </c>
      <c r="BF210" s="56">
        <f>Master!EN111</f>
        <v>70974</v>
      </c>
      <c r="BG210" s="56" t="s">
        <v>1061</v>
      </c>
      <c r="BH210" s="2">
        <f t="shared" si="50"/>
        <v>0</v>
      </c>
      <c r="BI210" s="2">
        <f t="shared" si="51"/>
        <v>0</v>
      </c>
    </row>
    <row r="211" spans="1:61" s="2" customFormat="1" ht="16.5" thickTop="1" thickBot="1" x14ac:dyDescent="0.3">
      <c r="A211" s="6"/>
      <c r="E211" s="8" t="s">
        <v>596</v>
      </c>
      <c r="F211" s="3">
        <f t="shared" si="52"/>
        <v>3</v>
      </c>
      <c r="G211" s="3">
        <f>IF((Master!CL112&gt;=13)-(Master!CL112&gt;38),1,0)</f>
        <v>1</v>
      </c>
      <c r="H211" s="11">
        <f>IF($G211=1,ROUND(Master!AL112,2),0)</f>
        <v>0.55000000000000004</v>
      </c>
      <c r="I211" s="3">
        <f>IF((Master!CL112&gt;=18)-(Master!CL112&gt;42),1,0)</f>
        <v>1</v>
      </c>
      <c r="J211" s="11">
        <f>IF($I211=1,ROUND(Master!DF112,2),0)</f>
        <v>0</v>
      </c>
      <c r="K211" s="3">
        <f t="shared" si="53"/>
        <v>0</v>
      </c>
      <c r="L211" s="49" t="str">
        <f t="shared" si="54"/>
        <v>Temp. suitable for Pathogen and Vector. Model says suitable for Pathogen or Vector but not both.</v>
      </c>
      <c r="M211" s="49" t="str">
        <f t="shared" si="55"/>
        <v>Preconditions somewhat suitable for Transmission</v>
      </c>
      <c r="N211" s="6" t="str">
        <f>Master!DM112</f>
        <v>Temp. suitable for vectors - surveillance may be needed. When temp. suitable, model suggests vectors likely - may need control, education, and policies minimizing exposure.</v>
      </c>
      <c r="AW211" s="2">
        <f t="shared" si="56"/>
        <v>2</v>
      </c>
      <c r="AX211" s="2">
        <f t="shared" si="57"/>
        <v>3</v>
      </c>
      <c r="AY211" s="2">
        <f t="shared" si="58"/>
        <v>5</v>
      </c>
      <c r="AZ211" s="2">
        <f t="shared" si="49"/>
        <v>30</v>
      </c>
      <c r="BA211" s="2">
        <f t="shared" si="59"/>
        <v>3</v>
      </c>
      <c r="BB211" s="2" t="str">
        <f t="shared" si="60"/>
        <v>Temp. suitable for Pathogen and Vector. Model says suitable for Pathogen or Vector but not both.</v>
      </c>
      <c r="BC211" s="2" t="str">
        <f t="shared" si="61"/>
        <v>Preconditions somewhat suitable for Transmission</v>
      </c>
      <c r="BF211" s="56">
        <f>Master!EN112</f>
        <v>36249</v>
      </c>
      <c r="BG211" s="56" t="s">
        <v>1062</v>
      </c>
      <c r="BH211" s="2">
        <f t="shared" si="50"/>
        <v>0</v>
      </c>
      <c r="BI211" s="2">
        <f t="shared" si="51"/>
        <v>0</v>
      </c>
    </row>
    <row r="212" spans="1:61" s="2" customFormat="1" ht="16.5" thickTop="1" thickBot="1" x14ac:dyDescent="0.3">
      <c r="A212" s="6"/>
      <c r="E212" s="8" t="s">
        <v>597</v>
      </c>
      <c r="F212" s="3">
        <f t="shared" si="52"/>
        <v>3</v>
      </c>
      <c r="G212" s="3">
        <f>IF((Master!CL113&gt;=13)-(Master!CL113&gt;38),1,0)</f>
        <v>1</v>
      </c>
      <c r="H212" s="11">
        <f>IF($G212=1,ROUND(Master!AL113,2),0)</f>
        <v>0.61</v>
      </c>
      <c r="I212" s="3">
        <f>IF((Master!CL113&gt;=18)-(Master!CL113&gt;42),1,0)</f>
        <v>1</v>
      </c>
      <c r="J212" s="11">
        <f>IF($I212=1,ROUND(Master!DF113,2),0)</f>
        <v>0</v>
      </c>
      <c r="K212" s="3">
        <f t="shared" si="53"/>
        <v>0</v>
      </c>
      <c r="L212" s="49" t="str">
        <f t="shared" si="54"/>
        <v>Temp. suitable for Pathogen and Vector. Model says suitable for Pathogen or Vector but not both.</v>
      </c>
      <c r="M212" s="49" t="str">
        <f t="shared" si="55"/>
        <v>Preconditions somewhat suitable for Transmission</v>
      </c>
      <c r="N212" s="6" t="str">
        <f>Master!DM113</f>
        <v>Temp. suitable for vectors - surveillance may be needed. When temp. suitable, model suggests vectors likely - may need control, education, and policies minimizing exposure.</v>
      </c>
      <c r="AW212" s="2">
        <f t="shared" si="56"/>
        <v>2</v>
      </c>
      <c r="AX212" s="2">
        <f t="shared" si="57"/>
        <v>3</v>
      </c>
      <c r="AY212" s="2">
        <f t="shared" si="58"/>
        <v>5</v>
      </c>
      <c r="AZ212" s="2">
        <f t="shared" si="49"/>
        <v>30</v>
      </c>
      <c r="BA212" s="2">
        <f t="shared" si="59"/>
        <v>3</v>
      </c>
      <c r="BB212" s="2" t="str">
        <f t="shared" si="60"/>
        <v>Temp. suitable for Pathogen and Vector. Model says suitable for Pathogen or Vector but not both.</v>
      </c>
      <c r="BC212" s="2" t="str">
        <f t="shared" si="61"/>
        <v>Preconditions somewhat suitable for Transmission</v>
      </c>
      <c r="BF212" s="56">
        <f>Master!EN113</f>
        <v>914</v>
      </c>
      <c r="BG212" s="56" t="s">
        <v>1063</v>
      </c>
      <c r="BH212" s="2">
        <f t="shared" si="50"/>
        <v>0</v>
      </c>
      <c r="BI212" s="2">
        <f t="shared" si="51"/>
        <v>0</v>
      </c>
    </row>
    <row r="213" spans="1:61" s="2" customFormat="1" ht="16.5" thickTop="1" thickBot="1" x14ac:dyDescent="0.3">
      <c r="A213" s="6"/>
      <c r="E213" s="8" t="s">
        <v>598</v>
      </c>
      <c r="F213" s="3">
        <f t="shared" si="52"/>
        <v>2</v>
      </c>
      <c r="G213" s="3">
        <f>IF((Master!CL114&gt;=13)-(Master!CL114&gt;38),1,0)</f>
        <v>1</v>
      </c>
      <c r="H213" s="11">
        <f>IF($G213=1,ROUND(Master!AL114,2),0)</f>
        <v>0.37</v>
      </c>
      <c r="I213" s="3">
        <f>IF((Master!CL114&gt;=18)-(Master!CL114&gt;42),1,0)</f>
        <v>1</v>
      </c>
      <c r="J213" s="11">
        <f>IF($I213=1,ROUND(Master!DF114,2),0)</f>
        <v>0</v>
      </c>
      <c r="K213" s="3">
        <f t="shared" si="53"/>
        <v>0</v>
      </c>
      <c r="L213" s="49" t="str">
        <f t="shared" si="54"/>
        <v>Temp. suitable for Pathogen and Vector. Model says not very suitable for Pathogen and Vector.</v>
      </c>
      <c r="M213" s="49" t="str">
        <f t="shared" si="55"/>
        <v>Preconditions unsuitable for Transmission</v>
      </c>
      <c r="N213" s="6" t="str">
        <f>Master!DM114</f>
        <v>Temp. suitable for vectors - surveillance may be needed. When temp. suitable, model suggests vectors unlikely or low numbers.</v>
      </c>
      <c r="AW213" s="2">
        <f t="shared" si="56"/>
        <v>2</v>
      </c>
      <c r="AX213" s="2">
        <f t="shared" si="57"/>
        <v>2</v>
      </c>
      <c r="AY213" s="2">
        <f t="shared" si="58"/>
        <v>5</v>
      </c>
      <c r="AZ213" s="2">
        <f t="shared" si="49"/>
        <v>20</v>
      </c>
      <c r="BA213" s="2">
        <f t="shared" si="59"/>
        <v>2</v>
      </c>
      <c r="BB213" s="2" t="str">
        <f t="shared" si="60"/>
        <v>Temp. suitable for Pathogen and Vector. Model says not very suitable for Pathogen and Vector.</v>
      </c>
      <c r="BC213" s="2" t="str">
        <f t="shared" si="61"/>
        <v>Preconditions unsuitable for Transmission</v>
      </c>
      <c r="BF213" s="56">
        <f>Master!EN114</f>
        <v>738</v>
      </c>
      <c r="BG213" s="56" t="s">
        <v>1064</v>
      </c>
      <c r="BH213" s="2">
        <f t="shared" si="50"/>
        <v>0</v>
      </c>
      <c r="BI213" s="2">
        <f t="shared" si="51"/>
        <v>0</v>
      </c>
    </row>
    <row r="214" spans="1:61" s="2" customFormat="1" ht="16.5" thickTop="1" thickBot="1" x14ac:dyDescent="0.3">
      <c r="A214" s="6"/>
      <c r="E214" s="8" t="s">
        <v>611</v>
      </c>
      <c r="F214" s="3">
        <f t="shared" ref="F214:F249" si="62">BA214</f>
        <v>2</v>
      </c>
      <c r="G214" s="3">
        <f>IF((Master!CL115&gt;=13)-(Master!CL115&gt;38),1,0)</f>
        <v>1</v>
      </c>
      <c r="H214" s="11">
        <f>IF($G214=1,ROUND(Master!AL115,2),0)</f>
        <v>0.32</v>
      </c>
      <c r="I214" s="3">
        <f>IF((Master!CL115&gt;=18)-(Master!CL115&gt;42),1,0)</f>
        <v>1</v>
      </c>
      <c r="J214" s="11">
        <f>IF($I214=1,ROUND(Master!DF115,2),0)</f>
        <v>0</v>
      </c>
      <c r="K214" s="3">
        <f t="shared" ref="K214:K249" si="63">BF214*BH214</f>
        <v>0</v>
      </c>
      <c r="L214" s="49" t="str">
        <f t="shared" ref="L214:L249" si="64">BB214</f>
        <v>Temp. suitable for Pathogen and Vector. Model says not very suitable for Pathogen and Vector.</v>
      </c>
      <c r="M214" s="49" t="str">
        <f t="shared" ref="M214:M249" si="65">BC214</f>
        <v>Preconditions unsuitable for Transmission</v>
      </c>
      <c r="N214" s="6" t="str">
        <f>Master!DM115</f>
        <v>Temp. suitable for vectors - surveillance may be needed. When temp. suitable, model suggests vectors unlikely or low numbers.</v>
      </c>
      <c r="AW214" s="2">
        <f t="shared" ref="AW214:AW249" si="66">SUM(G214,I214)</f>
        <v>2</v>
      </c>
      <c r="AX214" s="2">
        <f t="shared" ref="AX214:AX249" si="67">IF(H214&lt;0.5,2,IF(H214&gt;=0.5,3))</f>
        <v>2</v>
      </c>
      <c r="AY214" s="2">
        <f t="shared" ref="AY214:AY249" si="68">IF(J214&lt;0.5,5,IF(J214&gt;=0.5,7))</f>
        <v>5</v>
      </c>
      <c r="AZ214" s="2">
        <f t="shared" si="49"/>
        <v>20</v>
      </c>
      <c r="BA214" s="2">
        <f t="shared" ref="BA214:BA245" si="69">IF(AZ214=0,BB$3,IF(AZ214=10,BB$4,IF(AZ214=14,BB$4,IF(AZ214=15,BB$5,IF(AZ214=20,BB$6,IF(AZ214=21,BB$5,IF(AZ214=28,BB$7,IF(AZ214=30,BB$7,IF(AZ214=42,BB$8,"")))))))))</f>
        <v>2</v>
      </c>
      <c r="BB214" s="2" t="str">
        <f t="shared" ref="BB214:BB249" si="70">IF(AZ214=0,AW$3,IF(AZ214=10,AW$4,IF(AZ214=14,AW$4,IF(AZ214=15,AW$5,IF(AZ214=20,AW$6,IF(AZ214=21,AW$5,IF(AZ214=28,AW$7,IF(AZ214=30,AW$7,IF(AZ214=42,AW$8,"")))))))))</f>
        <v>Temp. suitable for Pathogen and Vector. Model says not very suitable for Pathogen and Vector.</v>
      </c>
      <c r="BC214" s="2" t="str">
        <f t="shared" ref="BC214:BC249" si="71">IF(AZ214=0,AY$3,IF(AZ214=10,AY$4,IF(AZ214=14,AY$4,IF(AZ214=15,AY$5,IF(AZ214=20,AY$6,IF(AZ214=21,AY$5,IF(AZ214=28,AY$7,IF(AZ214=30,AY$7,IF(AZ214=42,AY$8,"")))))))))</f>
        <v>Preconditions unsuitable for Transmission</v>
      </c>
      <c r="BF214" s="56">
        <f>Master!EN115</f>
        <v>6130</v>
      </c>
      <c r="BG214" s="56" t="s">
        <v>1065</v>
      </c>
      <c r="BH214" s="2">
        <f t="shared" si="50"/>
        <v>0</v>
      </c>
      <c r="BI214" s="2">
        <f t="shared" si="51"/>
        <v>0</v>
      </c>
    </row>
    <row r="215" spans="1:61" s="2" customFormat="1" ht="16.5" thickTop="1" thickBot="1" x14ac:dyDescent="0.3">
      <c r="A215" s="6"/>
      <c r="E215" s="8" t="s">
        <v>615</v>
      </c>
      <c r="F215" s="3">
        <f t="shared" si="62"/>
        <v>3</v>
      </c>
      <c r="G215" s="3">
        <f>IF((Master!CL116&gt;=13)-(Master!CL116&gt;38),1,0)</f>
        <v>1</v>
      </c>
      <c r="H215" s="11">
        <f>IF($G215=1,ROUND(Master!AL116,2),0)</f>
        <v>0.81</v>
      </c>
      <c r="I215" s="3">
        <f>IF((Master!CL116&gt;=18)-(Master!CL116&gt;42),1,0)</f>
        <v>1</v>
      </c>
      <c r="J215" s="11">
        <f>IF($I215=1,ROUND(Master!DF116,2),0)</f>
        <v>0</v>
      </c>
      <c r="K215" s="3">
        <f t="shared" si="63"/>
        <v>0</v>
      </c>
      <c r="L215" s="49" t="str">
        <f t="shared" si="64"/>
        <v>Temp. suitable for Pathogen and Vector. Model says suitable for Pathogen or Vector but not both.</v>
      </c>
      <c r="M215" s="49" t="str">
        <f t="shared" si="65"/>
        <v>Preconditions somewhat suitable for Transmission</v>
      </c>
      <c r="N215" s="6" t="str">
        <f>Master!DM116</f>
        <v>Temp. suitable for vectors - surveillance may be needed. When temp. suitable, model suggests vectors likely - may need control, education, and policies minimizing exposure.</v>
      </c>
      <c r="AW215" s="2">
        <f t="shared" si="66"/>
        <v>2</v>
      </c>
      <c r="AX215" s="2">
        <f t="shared" si="67"/>
        <v>3</v>
      </c>
      <c r="AY215" s="2">
        <f t="shared" si="68"/>
        <v>5</v>
      </c>
      <c r="AZ215" s="2">
        <f t="shared" si="49"/>
        <v>30</v>
      </c>
      <c r="BA215" s="2">
        <f t="shared" si="69"/>
        <v>3</v>
      </c>
      <c r="BB215" s="2" t="str">
        <f t="shared" si="70"/>
        <v>Temp. suitable for Pathogen and Vector. Model says suitable for Pathogen or Vector but not both.</v>
      </c>
      <c r="BC215" s="2" t="str">
        <f t="shared" si="71"/>
        <v>Preconditions somewhat suitable for Transmission</v>
      </c>
      <c r="BF215" s="56">
        <f>Master!EN116</f>
        <v>521327</v>
      </c>
      <c r="BG215" s="56" t="s">
        <v>1066</v>
      </c>
      <c r="BH215" s="2">
        <f t="shared" si="50"/>
        <v>0</v>
      </c>
      <c r="BI215" s="2">
        <f t="shared" si="51"/>
        <v>0</v>
      </c>
    </row>
    <row r="216" spans="1:61" s="2" customFormat="1" ht="16.5" thickTop="1" thickBot="1" x14ac:dyDescent="0.3">
      <c r="A216" s="6"/>
      <c r="E216" s="8" t="s">
        <v>616</v>
      </c>
      <c r="F216" s="3">
        <f t="shared" si="62"/>
        <v>3</v>
      </c>
      <c r="G216" s="3">
        <f>IF((Master!CL117&gt;=13)-(Master!CL117&gt;38),1,0)</f>
        <v>1</v>
      </c>
      <c r="H216" s="11">
        <f>IF($G216=1,ROUND(Master!AL117,2),0)</f>
        <v>0.82</v>
      </c>
      <c r="I216" s="3">
        <f>IF((Master!CL117&gt;=18)-(Master!CL117&gt;42),1,0)</f>
        <v>1</v>
      </c>
      <c r="J216" s="11">
        <f>IF($I216=1,ROUND(Master!DF117,2),0)</f>
        <v>0.28999999999999998</v>
      </c>
      <c r="K216" s="3">
        <f t="shared" si="63"/>
        <v>0</v>
      </c>
      <c r="L216" s="49" t="str">
        <f t="shared" si="64"/>
        <v>Temp. suitable for Pathogen and Vector. Model says suitable for Pathogen or Vector but not both.</v>
      </c>
      <c r="M216" s="49" t="str">
        <f t="shared" si="65"/>
        <v>Preconditions somewhat suitable for Transmission</v>
      </c>
      <c r="N216" s="6" t="str">
        <f>Master!DM117</f>
        <v>Temp. suitable for vectors - surveillance may be needed. When temp. suitable, model suggests vectors likely - may need control, education, and policies minimizing exposure.</v>
      </c>
      <c r="AW216" s="2">
        <f t="shared" si="66"/>
        <v>2</v>
      </c>
      <c r="AX216" s="2">
        <f t="shared" si="67"/>
        <v>3</v>
      </c>
      <c r="AY216" s="2">
        <f t="shared" si="68"/>
        <v>5</v>
      </c>
      <c r="AZ216" s="2">
        <f t="shared" si="49"/>
        <v>30</v>
      </c>
      <c r="BA216" s="2">
        <f t="shared" si="69"/>
        <v>3</v>
      </c>
      <c r="BB216" s="2" t="str">
        <f t="shared" si="70"/>
        <v>Temp. suitable for Pathogen and Vector. Model says suitable for Pathogen or Vector but not both.</v>
      </c>
      <c r="BC216" s="2" t="str">
        <f t="shared" si="71"/>
        <v>Preconditions somewhat suitable for Transmission</v>
      </c>
      <c r="BF216" s="56">
        <f>Master!EN117</f>
        <v>119314</v>
      </c>
      <c r="BG216" s="56" t="s">
        <v>1067</v>
      </c>
      <c r="BH216" s="2">
        <f t="shared" si="50"/>
        <v>0</v>
      </c>
      <c r="BI216" s="2">
        <f t="shared" si="51"/>
        <v>0</v>
      </c>
    </row>
    <row r="217" spans="1:61" s="2" customFormat="1" ht="16.5" thickTop="1" thickBot="1" x14ac:dyDescent="0.3">
      <c r="A217" s="6"/>
      <c r="E217" s="8" t="s">
        <v>619</v>
      </c>
      <c r="F217" s="3">
        <f t="shared" si="62"/>
        <v>2</v>
      </c>
      <c r="G217" s="3">
        <f>IF((Master!CL118&gt;=13)-(Master!CL118&gt;38),1,0)</f>
        <v>1</v>
      </c>
      <c r="H217" s="11">
        <f>IF($G217=1,ROUND(Master!AL118,2),0)</f>
        <v>0</v>
      </c>
      <c r="I217" s="3">
        <f>IF((Master!CL118&gt;=18)-(Master!CL118&gt;42),1,0)</f>
        <v>1</v>
      </c>
      <c r="J217" s="11">
        <f>IF($I217=1,ROUND(Master!DF118,2),0)</f>
        <v>0</v>
      </c>
      <c r="K217" s="3">
        <f t="shared" si="63"/>
        <v>0</v>
      </c>
      <c r="L217" s="49" t="str">
        <f t="shared" si="64"/>
        <v>Temp. suitable for Pathogen and Vector. Model says not very suitable for Pathogen and Vector.</v>
      </c>
      <c r="M217" s="49" t="str">
        <f t="shared" si="65"/>
        <v>Preconditions unsuitable for Transmission</v>
      </c>
      <c r="N217" s="6" t="str">
        <f>Master!DM118</f>
        <v>Temp. suitable for vectors - surveillance may be needed. When temp. suitable, model suggests vectors unlikely or low numbers.</v>
      </c>
      <c r="AW217" s="2">
        <f t="shared" si="66"/>
        <v>2</v>
      </c>
      <c r="AX217" s="2">
        <f t="shared" si="67"/>
        <v>2</v>
      </c>
      <c r="AY217" s="2">
        <f t="shared" si="68"/>
        <v>5</v>
      </c>
      <c r="AZ217" s="2">
        <f t="shared" si="49"/>
        <v>20</v>
      </c>
      <c r="BA217" s="2">
        <f t="shared" si="69"/>
        <v>2</v>
      </c>
      <c r="BB217" s="2" t="str">
        <f t="shared" si="70"/>
        <v>Temp. suitable for Pathogen and Vector. Model says not very suitable for Pathogen and Vector.</v>
      </c>
      <c r="BC217" s="2" t="str">
        <f t="shared" si="71"/>
        <v>Preconditions unsuitable for Transmission</v>
      </c>
      <c r="BF217" s="56">
        <f>Master!EN118</f>
        <v>19730</v>
      </c>
      <c r="BG217" s="56" t="s">
        <v>1068</v>
      </c>
      <c r="BH217" s="2">
        <f t="shared" si="50"/>
        <v>0</v>
      </c>
      <c r="BI217" s="2">
        <f t="shared" si="51"/>
        <v>0</v>
      </c>
    </row>
    <row r="218" spans="1:61" s="2" customFormat="1" ht="16.5" thickTop="1" thickBot="1" x14ac:dyDescent="0.3">
      <c r="A218" s="6"/>
      <c r="E218" s="8" t="s">
        <v>627</v>
      </c>
      <c r="F218" s="3">
        <f t="shared" si="62"/>
        <v>3</v>
      </c>
      <c r="G218" s="3">
        <f>IF((Master!CL119&gt;=13)-(Master!CL119&gt;38),1,0)</f>
        <v>1</v>
      </c>
      <c r="H218" s="11">
        <f>IF($G218=1,ROUND(Master!AL119,2),0)</f>
        <v>0.56999999999999995</v>
      </c>
      <c r="I218" s="3">
        <f>IF((Master!CL119&gt;=18)-(Master!CL119&gt;42),1,0)</f>
        <v>1</v>
      </c>
      <c r="J218" s="11">
        <f>IF($I218=1,ROUND(Master!DF119,2),0)</f>
        <v>0</v>
      </c>
      <c r="K218" s="3">
        <f t="shared" si="63"/>
        <v>0</v>
      </c>
      <c r="L218" s="49" t="str">
        <f t="shared" si="64"/>
        <v>Temp. suitable for Pathogen and Vector. Model says suitable for Pathogen or Vector but not both.</v>
      </c>
      <c r="M218" s="49" t="str">
        <f t="shared" si="65"/>
        <v>Preconditions somewhat suitable for Transmission</v>
      </c>
      <c r="N218" s="6" t="str">
        <f>Master!DM119</f>
        <v>Temp. suitable for vectors - surveillance may be needed. When temp. suitable, model suggests vectors likely - may need control, education, and policies minimizing exposure.</v>
      </c>
      <c r="AW218" s="2">
        <f t="shared" si="66"/>
        <v>2</v>
      </c>
      <c r="AX218" s="2">
        <f t="shared" si="67"/>
        <v>3</v>
      </c>
      <c r="AY218" s="2">
        <f t="shared" si="68"/>
        <v>5</v>
      </c>
      <c r="AZ218" s="2">
        <f t="shared" si="49"/>
        <v>30</v>
      </c>
      <c r="BA218" s="2">
        <f t="shared" si="69"/>
        <v>3</v>
      </c>
      <c r="BB218" s="2" t="str">
        <f t="shared" si="70"/>
        <v>Temp. suitable for Pathogen and Vector. Model says suitable for Pathogen or Vector but not both.</v>
      </c>
      <c r="BC218" s="2" t="str">
        <f t="shared" si="71"/>
        <v>Preconditions somewhat suitable for Transmission</v>
      </c>
      <c r="BF218" s="56">
        <f>Master!EN119</f>
        <v>260732</v>
      </c>
      <c r="BG218" s="56" t="s">
        <v>1069</v>
      </c>
      <c r="BH218" s="2">
        <f t="shared" si="50"/>
        <v>0</v>
      </c>
      <c r="BI218" s="2">
        <f t="shared" si="51"/>
        <v>0</v>
      </c>
    </row>
    <row r="219" spans="1:61" s="2" customFormat="1" ht="16.5" thickTop="1" thickBot="1" x14ac:dyDescent="0.3">
      <c r="A219" s="6"/>
      <c r="E219" s="8" t="s">
        <v>633</v>
      </c>
      <c r="F219" s="3">
        <f t="shared" si="62"/>
        <v>2</v>
      </c>
      <c r="G219" s="3">
        <f>IF((Master!CL120&gt;=13)-(Master!CL120&gt;38),1,0)</f>
        <v>1</v>
      </c>
      <c r="H219" s="11">
        <f>IF($G219=1,ROUND(Master!AL120,2),0)</f>
        <v>0.17</v>
      </c>
      <c r="I219" s="3">
        <f>IF((Master!CL120&gt;=18)-(Master!CL120&gt;42),1,0)</f>
        <v>1</v>
      </c>
      <c r="J219" s="11">
        <f>IF($I219=1,ROUND(Master!DF120,2),0)</f>
        <v>0</v>
      </c>
      <c r="K219" s="3">
        <f t="shared" si="63"/>
        <v>0</v>
      </c>
      <c r="L219" s="49" t="str">
        <f t="shared" si="64"/>
        <v>Temp. suitable for Pathogen and Vector. Model says not very suitable for Pathogen and Vector.</v>
      </c>
      <c r="M219" s="49" t="str">
        <f t="shared" si="65"/>
        <v>Preconditions unsuitable for Transmission</v>
      </c>
      <c r="N219" s="6" t="str">
        <f>Master!DM120</f>
        <v>Temp. suitable for vectors - surveillance may be needed. When temp. suitable, model suggests vectors unlikely or low numbers.</v>
      </c>
      <c r="AW219" s="2">
        <f t="shared" si="66"/>
        <v>2</v>
      </c>
      <c r="AX219" s="2">
        <f t="shared" si="67"/>
        <v>2</v>
      </c>
      <c r="AY219" s="2">
        <f t="shared" si="68"/>
        <v>5</v>
      </c>
      <c r="AZ219" s="2">
        <f t="shared" si="49"/>
        <v>20</v>
      </c>
      <c r="BA219" s="2">
        <f t="shared" si="69"/>
        <v>2</v>
      </c>
      <c r="BB219" s="2" t="str">
        <f t="shared" si="70"/>
        <v>Temp. suitable for Pathogen and Vector. Model says not very suitable for Pathogen and Vector.</v>
      </c>
      <c r="BC219" s="2" t="str">
        <f t="shared" si="71"/>
        <v>Preconditions unsuitable for Transmission</v>
      </c>
      <c r="BF219" s="56">
        <f>Master!EN120</f>
        <v>19119</v>
      </c>
      <c r="BG219" s="56" t="s">
        <v>1070</v>
      </c>
      <c r="BH219" s="2">
        <f t="shared" si="50"/>
        <v>0</v>
      </c>
      <c r="BI219" s="2">
        <f t="shared" si="51"/>
        <v>0</v>
      </c>
    </row>
    <row r="220" spans="1:61" s="2" customFormat="1" ht="16.5" thickTop="1" thickBot="1" x14ac:dyDescent="0.3">
      <c r="A220" s="6"/>
      <c r="E220" s="8" t="s">
        <v>637</v>
      </c>
      <c r="F220" s="3">
        <f t="shared" si="62"/>
        <v>2</v>
      </c>
      <c r="G220" s="3">
        <f>IF((Master!CL121&gt;=13)-(Master!CL121&gt;38),1,0)</f>
        <v>1</v>
      </c>
      <c r="H220" s="11">
        <f>IF($G220=1,ROUND(Master!AL121,2),0)</f>
        <v>0.13</v>
      </c>
      <c r="I220" s="3">
        <f>IF((Master!CL121&gt;=18)-(Master!CL121&gt;42),1,0)</f>
        <v>1</v>
      </c>
      <c r="J220" s="11">
        <f>IF($I220=1,ROUND(Master!DF121,2),0)</f>
        <v>0</v>
      </c>
      <c r="K220" s="3">
        <f t="shared" si="63"/>
        <v>0</v>
      </c>
      <c r="L220" s="49" t="str">
        <f t="shared" si="64"/>
        <v>Temp. suitable for Pathogen and Vector. Model says not very suitable for Pathogen and Vector.</v>
      </c>
      <c r="M220" s="49" t="str">
        <f t="shared" si="65"/>
        <v>Preconditions unsuitable for Transmission</v>
      </c>
      <c r="N220" s="6" t="str">
        <f>Master!DM121</f>
        <v>Temp. suitable for vectors - surveillance may be needed. When temp. suitable, model suggests vectors unlikely or low numbers.</v>
      </c>
      <c r="AW220" s="2">
        <f t="shared" si="66"/>
        <v>2</v>
      </c>
      <c r="AX220" s="2">
        <f t="shared" si="67"/>
        <v>2</v>
      </c>
      <c r="AY220" s="2">
        <f t="shared" si="68"/>
        <v>5</v>
      </c>
      <c r="AZ220" s="2">
        <f t="shared" si="49"/>
        <v>20</v>
      </c>
      <c r="BA220" s="2">
        <f t="shared" si="69"/>
        <v>2</v>
      </c>
      <c r="BB220" s="2" t="str">
        <f t="shared" si="70"/>
        <v>Temp. suitable for Pathogen and Vector. Model says not very suitable for Pathogen and Vector.</v>
      </c>
      <c r="BC220" s="2" t="str">
        <f t="shared" si="71"/>
        <v>Preconditions unsuitable for Transmission</v>
      </c>
      <c r="BF220" s="56">
        <f>Master!EN121</f>
        <v>2</v>
      </c>
      <c r="BG220" s="56" t="s">
        <v>1071</v>
      </c>
      <c r="BH220" s="2">
        <f t="shared" si="50"/>
        <v>0</v>
      </c>
      <c r="BI220" s="2">
        <f t="shared" si="51"/>
        <v>0</v>
      </c>
    </row>
    <row r="221" spans="1:61" s="2" customFormat="1" ht="16.5" thickTop="1" thickBot="1" x14ac:dyDescent="0.3">
      <c r="A221" s="6"/>
      <c r="E221" s="8" t="s">
        <v>638</v>
      </c>
      <c r="F221" s="3">
        <f t="shared" si="62"/>
        <v>2</v>
      </c>
      <c r="G221" s="3">
        <f>IF((Master!CL122&gt;=13)-(Master!CL122&gt;38),1,0)</f>
        <v>1</v>
      </c>
      <c r="H221" s="11">
        <f>IF($G221=1,ROUND(Master!AL122,2),0)</f>
        <v>0.09</v>
      </c>
      <c r="I221" s="3">
        <f>IF((Master!CL122&gt;=18)-(Master!CL122&gt;42),1,0)</f>
        <v>1</v>
      </c>
      <c r="J221" s="11">
        <f>IF($I221=1,ROUND(Master!DF122,2),0)</f>
        <v>0</v>
      </c>
      <c r="K221" s="3">
        <f t="shared" si="63"/>
        <v>0</v>
      </c>
      <c r="L221" s="49" t="str">
        <f t="shared" si="64"/>
        <v>Temp. suitable for Pathogen and Vector. Model says not very suitable for Pathogen and Vector.</v>
      </c>
      <c r="M221" s="49" t="str">
        <f t="shared" si="65"/>
        <v>Preconditions unsuitable for Transmission</v>
      </c>
      <c r="N221" s="6" t="str">
        <f>Master!DM122</f>
        <v>Temp. suitable for vectors - surveillance may be needed. When temp. suitable, model suggests vectors unlikely or low numbers.</v>
      </c>
      <c r="AW221" s="2">
        <f t="shared" si="66"/>
        <v>2</v>
      </c>
      <c r="AX221" s="2">
        <f t="shared" si="67"/>
        <v>2</v>
      </c>
      <c r="AY221" s="2">
        <f t="shared" si="68"/>
        <v>5</v>
      </c>
      <c r="AZ221" s="2">
        <f t="shared" si="49"/>
        <v>20</v>
      </c>
      <c r="BA221" s="2">
        <f t="shared" si="69"/>
        <v>2</v>
      </c>
      <c r="BB221" s="2" t="str">
        <f t="shared" si="70"/>
        <v>Temp. suitable for Pathogen and Vector. Model says not very suitable for Pathogen and Vector.</v>
      </c>
      <c r="BC221" s="2" t="str">
        <f t="shared" si="71"/>
        <v>Preconditions unsuitable for Transmission</v>
      </c>
      <c r="BF221" s="56">
        <f>Master!EN122</f>
        <v>26</v>
      </c>
      <c r="BG221" s="56" t="s">
        <v>1072</v>
      </c>
      <c r="BH221" s="2">
        <f t="shared" si="50"/>
        <v>0</v>
      </c>
      <c r="BI221" s="2">
        <f t="shared" si="51"/>
        <v>0</v>
      </c>
    </row>
    <row r="222" spans="1:61" s="2" customFormat="1" ht="16.5" thickTop="1" thickBot="1" x14ac:dyDescent="0.3">
      <c r="A222" s="6"/>
      <c r="E222" s="8" t="s">
        <v>655</v>
      </c>
      <c r="F222" s="3">
        <f t="shared" si="62"/>
        <v>2</v>
      </c>
      <c r="G222" s="3">
        <f>IF((Master!CL123&gt;=13)-(Master!CL123&gt;38),1,0)</f>
        <v>1</v>
      </c>
      <c r="H222" s="11">
        <f>IF($G222=1,ROUND(Master!AL123,2),0)</f>
        <v>0.37</v>
      </c>
      <c r="I222" s="3">
        <f>IF((Master!CL123&gt;=18)-(Master!CL123&gt;42),1,0)</f>
        <v>1</v>
      </c>
      <c r="J222" s="11">
        <f>IF($I222=1,ROUND(Master!DF123,2),0)</f>
        <v>0</v>
      </c>
      <c r="K222" s="3">
        <f t="shared" si="63"/>
        <v>0</v>
      </c>
      <c r="L222" s="49" t="str">
        <f t="shared" si="64"/>
        <v>Temp. suitable for Pathogen and Vector. Model says not very suitable for Pathogen and Vector.</v>
      </c>
      <c r="M222" s="49" t="str">
        <f t="shared" si="65"/>
        <v>Preconditions unsuitable for Transmission</v>
      </c>
      <c r="N222" s="6" t="str">
        <f>Master!DM123</f>
        <v>Temp. suitable for vectors - surveillance may be needed. When temp. suitable, model suggests vectors unlikely or low numbers.</v>
      </c>
      <c r="AW222" s="2">
        <f t="shared" si="66"/>
        <v>2</v>
      </c>
      <c r="AX222" s="2">
        <f t="shared" si="67"/>
        <v>2</v>
      </c>
      <c r="AY222" s="2">
        <f t="shared" si="68"/>
        <v>5</v>
      </c>
      <c r="AZ222" s="2">
        <f t="shared" si="49"/>
        <v>20</v>
      </c>
      <c r="BA222" s="2">
        <f t="shared" si="69"/>
        <v>2</v>
      </c>
      <c r="BB222" s="2" t="str">
        <f t="shared" si="70"/>
        <v>Temp. suitable for Pathogen and Vector. Model says not very suitable for Pathogen and Vector.</v>
      </c>
      <c r="BC222" s="2" t="str">
        <f t="shared" si="71"/>
        <v>Preconditions unsuitable for Transmission</v>
      </c>
      <c r="BF222" s="56">
        <f>Master!EN123</f>
        <v>2733</v>
      </c>
      <c r="BG222" s="56" t="s">
        <v>1073</v>
      </c>
      <c r="BH222" s="2">
        <f t="shared" si="50"/>
        <v>0</v>
      </c>
      <c r="BI222" s="2">
        <f t="shared" si="51"/>
        <v>0</v>
      </c>
    </row>
    <row r="223" spans="1:61" s="2" customFormat="1" ht="16.5" thickTop="1" thickBot="1" x14ac:dyDescent="0.3">
      <c r="A223" s="6"/>
      <c r="E223" s="8" t="s">
        <v>663</v>
      </c>
      <c r="F223" s="3">
        <f t="shared" si="62"/>
        <v>2</v>
      </c>
      <c r="G223" s="3">
        <f>IF((Master!CL124&gt;=13)-(Master!CL124&gt;38),1,0)</f>
        <v>1</v>
      </c>
      <c r="H223" s="11">
        <f>IF($G223=1,ROUND(Master!AL124,2),0)</f>
        <v>0.31</v>
      </c>
      <c r="I223" s="3">
        <f>IF((Master!CL124&gt;=18)-(Master!CL124&gt;42),1,0)</f>
        <v>1</v>
      </c>
      <c r="J223" s="11">
        <f>IF($I223=1,ROUND(Master!DF124,2),0)</f>
        <v>0</v>
      </c>
      <c r="K223" s="3">
        <f t="shared" si="63"/>
        <v>0</v>
      </c>
      <c r="L223" s="49" t="str">
        <f t="shared" si="64"/>
        <v>Temp. suitable for Pathogen and Vector. Model says not very suitable for Pathogen and Vector.</v>
      </c>
      <c r="M223" s="49" t="str">
        <f t="shared" si="65"/>
        <v>Preconditions unsuitable for Transmission</v>
      </c>
      <c r="N223" s="6" t="str">
        <f>Master!DM124</f>
        <v>Temp. suitable for vectors - surveillance may be needed. When temp. suitable, model suggests vectors unlikely or low numbers.</v>
      </c>
      <c r="AW223" s="2">
        <f t="shared" si="66"/>
        <v>2</v>
      </c>
      <c r="AX223" s="2">
        <f t="shared" si="67"/>
        <v>2</v>
      </c>
      <c r="AY223" s="2">
        <f t="shared" si="68"/>
        <v>5</v>
      </c>
      <c r="AZ223" s="2">
        <f t="shared" si="49"/>
        <v>20</v>
      </c>
      <c r="BA223" s="2">
        <f t="shared" si="69"/>
        <v>2</v>
      </c>
      <c r="BB223" s="2" t="str">
        <f t="shared" si="70"/>
        <v>Temp. suitable for Pathogen and Vector. Model says not very suitable for Pathogen and Vector.</v>
      </c>
      <c r="BC223" s="2" t="str">
        <f t="shared" si="71"/>
        <v>Preconditions unsuitable for Transmission</v>
      </c>
      <c r="BF223" s="56">
        <f>Master!EN124</f>
        <v>659</v>
      </c>
      <c r="BG223" s="56" t="s">
        <v>1074</v>
      </c>
      <c r="BH223" s="2">
        <f t="shared" si="50"/>
        <v>0</v>
      </c>
      <c r="BI223" s="2">
        <f t="shared" si="51"/>
        <v>0</v>
      </c>
    </row>
    <row r="224" spans="1:61" s="2" customFormat="1" ht="16.5" thickTop="1" thickBot="1" x14ac:dyDescent="0.3">
      <c r="A224" s="6"/>
      <c r="E224" s="8" t="s">
        <v>664</v>
      </c>
      <c r="F224" s="3">
        <f t="shared" si="62"/>
        <v>2</v>
      </c>
      <c r="G224" s="3">
        <f>IF((Master!CL125&gt;=13)-(Master!CL125&gt;38),1,0)</f>
        <v>1</v>
      </c>
      <c r="H224" s="11">
        <f>IF($G224=1,ROUND(Master!AL125,2),0)</f>
        <v>0.16</v>
      </c>
      <c r="I224" s="3">
        <f>IF((Master!CL125&gt;=18)-(Master!CL125&gt;42),1,0)</f>
        <v>1</v>
      </c>
      <c r="J224" s="11">
        <f>IF($I224=1,ROUND(Master!DF125,2),0)</f>
        <v>0</v>
      </c>
      <c r="K224" s="3">
        <f t="shared" si="63"/>
        <v>0</v>
      </c>
      <c r="L224" s="49" t="str">
        <f t="shared" si="64"/>
        <v>Temp. suitable for Pathogen and Vector. Model says not very suitable for Pathogen and Vector.</v>
      </c>
      <c r="M224" s="49" t="str">
        <f t="shared" si="65"/>
        <v>Preconditions unsuitable for Transmission</v>
      </c>
      <c r="N224" s="6" t="str">
        <f>Master!DM125</f>
        <v>Temp. suitable for vectors - surveillance may be needed. When temp. suitable, model suggests vectors unlikely or low numbers.</v>
      </c>
      <c r="AW224" s="2">
        <f t="shared" si="66"/>
        <v>2</v>
      </c>
      <c r="AX224" s="2">
        <f t="shared" si="67"/>
        <v>2</v>
      </c>
      <c r="AY224" s="2">
        <f t="shared" si="68"/>
        <v>5</v>
      </c>
      <c r="AZ224" s="2">
        <f t="shared" si="49"/>
        <v>20</v>
      </c>
      <c r="BA224" s="2">
        <f t="shared" si="69"/>
        <v>2</v>
      </c>
      <c r="BB224" s="2" t="str">
        <f t="shared" si="70"/>
        <v>Temp. suitable for Pathogen and Vector. Model says not very suitable for Pathogen and Vector.</v>
      </c>
      <c r="BC224" s="2" t="str">
        <f t="shared" si="71"/>
        <v>Preconditions unsuitable for Transmission</v>
      </c>
      <c r="BF224" s="56">
        <f>Master!EN125</f>
        <v>834</v>
      </c>
      <c r="BG224" s="56" t="s">
        <v>1075</v>
      </c>
      <c r="BH224" s="2">
        <f t="shared" si="50"/>
        <v>0</v>
      </c>
      <c r="BI224" s="2">
        <f t="shared" si="51"/>
        <v>0</v>
      </c>
    </row>
    <row r="225" spans="1:61" s="2" customFormat="1" ht="16.5" thickTop="1" thickBot="1" x14ac:dyDescent="0.3">
      <c r="A225" s="6"/>
      <c r="E225" s="8" t="s">
        <v>673</v>
      </c>
      <c r="F225" s="3">
        <f t="shared" si="62"/>
        <v>2</v>
      </c>
      <c r="G225" s="3">
        <f>IF((Master!CL126&gt;=13)-(Master!CL126&gt;38),1,0)</f>
        <v>1</v>
      </c>
      <c r="H225" s="11">
        <f>IF($G225=1,ROUND(Master!AL126,2),0)</f>
        <v>0.02</v>
      </c>
      <c r="I225" s="3">
        <f>IF((Master!CL126&gt;=18)-(Master!CL126&gt;42),1,0)</f>
        <v>1</v>
      </c>
      <c r="J225" s="11">
        <f>IF($I225=1,ROUND(Master!DF126,2),0)</f>
        <v>0</v>
      </c>
      <c r="K225" s="3">
        <f t="shared" si="63"/>
        <v>0</v>
      </c>
      <c r="L225" s="49" t="str">
        <f t="shared" si="64"/>
        <v>Temp. suitable for Pathogen and Vector. Model says not very suitable for Pathogen and Vector.</v>
      </c>
      <c r="M225" s="49" t="str">
        <f t="shared" si="65"/>
        <v>Preconditions unsuitable for Transmission</v>
      </c>
      <c r="N225" s="6" t="str">
        <f>Master!DM126</f>
        <v>Temp. suitable for vectors - surveillance may be needed. When temp. suitable, model suggests vectors unlikely or low numbers.</v>
      </c>
      <c r="AW225" s="2">
        <f t="shared" si="66"/>
        <v>2</v>
      </c>
      <c r="AX225" s="2">
        <f t="shared" si="67"/>
        <v>2</v>
      </c>
      <c r="AY225" s="2">
        <f t="shared" si="68"/>
        <v>5</v>
      </c>
      <c r="AZ225" s="2">
        <f t="shared" ref="AZ225:AZ288" si="72">AW225*AX225*AY225</f>
        <v>20</v>
      </c>
      <c r="BA225" s="2">
        <f t="shared" si="69"/>
        <v>2</v>
      </c>
      <c r="BB225" s="2" t="str">
        <f t="shared" si="70"/>
        <v>Temp. suitable for Pathogen and Vector. Model says not very suitable for Pathogen and Vector.</v>
      </c>
      <c r="BC225" s="2" t="str">
        <f t="shared" si="71"/>
        <v>Preconditions unsuitable for Transmission</v>
      </c>
      <c r="BF225" s="56">
        <f>Master!EN126</f>
        <v>73</v>
      </c>
      <c r="BG225" s="56" t="s">
        <v>1076</v>
      </c>
      <c r="BH225" s="2">
        <f t="shared" ref="BH225:BH288" si="73">IF(BA225=4,1,0)</f>
        <v>0</v>
      </c>
      <c r="BI225" s="2">
        <f t="shared" ref="BI225:BI288" si="74">BF225*BH225</f>
        <v>0</v>
      </c>
    </row>
    <row r="226" spans="1:61" s="2" customFormat="1" ht="16.5" thickTop="1" thickBot="1" x14ac:dyDescent="0.3">
      <c r="A226" s="6"/>
      <c r="E226" s="8" t="s">
        <v>674</v>
      </c>
      <c r="F226" s="3">
        <f t="shared" si="62"/>
        <v>3</v>
      </c>
      <c r="G226" s="3">
        <f>IF((Master!CL127&gt;=13)-(Master!CL127&gt;38),1,0)</f>
        <v>1</v>
      </c>
      <c r="H226" s="11">
        <f>IF($G226=1,ROUND(Master!AL127,2),0)</f>
        <v>0.82</v>
      </c>
      <c r="I226" s="3">
        <f>IF((Master!CL127&gt;=18)-(Master!CL127&gt;42),1,0)</f>
        <v>1</v>
      </c>
      <c r="J226" s="11">
        <f>IF($I226=1,ROUND(Master!DF127,2),0)</f>
        <v>0</v>
      </c>
      <c r="K226" s="3">
        <f t="shared" si="63"/>
        <v>0</v>
      </c>
      <c r="L226" s="49" t="str">
        <f t="shared" si="64"/>
        <v>Temp. suitable for Pathogen and Vector. Model says suitable for Pathogen or Vector but not both.</v>
      </c>
      <c r="M226" s="49" t="str">
        <f t="shared" si="65"/>
        <v>Preconditions somewhat suitable for Transmission</v>
      </c>
      <c r="N226" s="6" t="str">
        <f>Master!DM127</f>
        <v>Temp. suitable for vectors - surveillance may be needed. When temp. suitable, model suggests vectors likely - may need control, education, and policies minimizing exposure.</v>
      </c>
      <c r="AW226" s="2">
        <f t="shared" si="66"/>
        <v>2</v>
      </c>
      <c r="AX226" s="2">
        <f t="shared" si="67"/>
        <v>3</v>
      </c>
      <c r="AY226" s="2">
        <f t="shared" si="68"/>
        <v>5</v>
      </c>
      <c r="AZ226" s="2">
        <f t="shared" si="72"/>
        <v>30</v>
      </c>
      <c r="BA226" s="2">
        <f t="shared" si="69"/>
        <v>3</v>
      </c>
      <c r="BB226" s="2" t="str">
        <f t="shared" si="70"/>
        <v>Temp. suitable for Pathogen and Vector. Model says suitable for Pathogen or Vector but not both.</v>
      </c>
      <c r="BC226" s="2" t="str">
        <f t="shared" si="71"/>
        <v>Preconditions somewhat suitable for Transmission</v>
      </c>
      <c r="BF226" s="56">
        <f>Master!EN127</f>
        <v>385</v>
      </c>
      <c r="BG226" s="56" t="s">
        <v>1077</v>
      </c>
      <c r="BH226" s="2">
        <f t="shared" si="73"/>
        <v>0</v>
      </c>
      <c r="BI226" s="2">
        <f t="shared" si="74"/>
        <v>0</v>
      </c>
    </row>
    <row r="227" spans="1:61" s="2" customFormat="1" ht="16.5" thickTop="1" thickBot="1" x14ac:dyDescent="0.3">
      <c r="A227" s="6"/>
      <c r="E227" s="8" t="s">
        <v>675</v>
      </c>
      <c r="F227" s="3">
        <f t="shared" si="62"/>
        <v>2</v>
      </c>
      <c r="G227" s="3">
        <f>IF((Master!CL128&gt;=13)-(Master!CL128&gt;38),1,0)</f>
        <v>1</v>
      </c>
      <c r="H227" s="11">
        <f>IF($G227=1,ROUND(Master!AL128,2),0)</f>
        <v>0.41</v>
      </c>
      <c r="I227" s="3">
        <f>IF((Master!CL128&gt;=18)-(Master!CL128&gt;42),1,0)</f>
        <v>1</v>
      </c>
      <c r="J227" s="11">
        <f>IF($I227=1,ROUND(Master!DF128,2),0)</f>
        <v>0</v>
      </c>
      <c r="K227" s="3">
        <f t="shared" si="63"/>
        <v>0</v>
      </c>
      <c r="L227" s="49" t="str">
        <f t="shared" si="64"/>
        <v>Temp. suitable for Pathogen and Vector. Model says not very suitable for Pathogen and Vector.</v>
      </c>
      <c r="M227" s="49" t="str">
        <f t="shared" si="65"/>
        <v>Preconditions unsuitable for Transmission</v>
      </c>
      <c r="N227" s="6" t="str">
        <f>Master!DM128</f>
        <v>Temp. suitable for vectors - surveillance may be needed. When temp. suitable, model suggests vectors unlikely or low numbers.</v>
      </c>
      <c r="AW227" s="2">
        <f t="shared" si="66"/>
        <v>2</v>
      </c>
      <c r="AX227" s="2">
        <f t="shared" si="67"/>
        <v>2</v>
      </c>
      <c r="AY227" s="2">
        <f t="shared" si="68"/>
        <v>5</v>
      </c>
      <c r="AZ227" s="2">
        <f t="shared" si="72"/>
        <v>20</v>
      </c>
      <c r="BA227" s="2">
        <f t="shared" si="69"/>
        <v>2</v>
      </c>
      <c r="BB227" s="2" t="str">
        <f t="shared" si="70"/>
        <v>Temp. suitable for Pathogen and Vector. Model says not very suitable for Pathogen and Vector.</v>
      </c>
      <c r="BC227" s="2" t="str">
        <f t="shared" si="71"/>
        <v>Preconditions unsuitable for Transmission</v>
      </c>
      <c r="BF227" s="56">
        <f>Master!EN128</f>
        <v>12708</v>
      </c>
      <c r="BG227" s="56" t="s">
        <v>1078</v>
      </c>
      <c r="BH227" s="2">
        <f t="shared" si="73"/>
        <v>0</v>
      </c>
      <c r="BI227" s="2">
        <f t="shared" si="74"/>
        <v>0</v>
      </c>
    </row>
    <row r="228" spans="1:61" s="2" customFormat="1" ht="16.5" thickTop="1" thickBot="1" x14ac:dyDescent="0.3">
      <c r="A228" s="6"/>
      <c r="E228" s="8" t="s">
        <v>677</v>
      </c>
      <c r="F228" s="3">
        <f t="shared" si="62"/>
        <v>2</v>
      </c>
      <c r="G228" s="3">
        <f>IF((Master!CL129&gt;=13)-(Master!CL129&gt;38),1,0)</f>
        <v>1</v>
      </c>
      <c r="H228" s="11">
        <f>IF($G228=1,ROUND(Master!AL129,2),0)</f>
        <v>0.17</v>
      </c>
      <c r="I228" s="3">
        <f>IF((Master!CL129&gt;=18)-(Master!CL129&gt;42),1,0)</f>
        <v>1</v>
      </c>
      <c r="J228" s="11">
        <f>IF($I228=1,ROUND(Master!DF129,2),0)</f>
        <v>0</v>
      </c>
      <c r="K228" s="3">
        <f t="shared" si="63"/>
        <v>0</v>
      </c>
      <c r="L228" s="49" t="str">
        <f t="shared" si="64"/>
        <v>Temp. suitable for Pathogen and Vector. Model says not very suitable for Pathogen and Vector.</v>
      </c>
      <c r="M228" s="49" t="str">
        <f t="shared" si="65"/>
        <v>Preconditions unsuitable for Transmission</v>
      </c>
      <c r="N228" s="6" t="str">
        <f>Master!DM129</f>
        <v>Temp. suitable for vectors - surveillance may be needed. When temp. suitable, model suggests vectors unlikely or low numbers.</v>
      </c>
      <c r="AW228" s="2">
        <f t="shared" si="66"/>
        <v>2</v>
      </c>
      <c r="AX228" s="2">
        <f t="shared" si="67"/>
        <v>2</v>
      </c>
      <c r="AY228" s="2">
        <f t="shared" si="68"/>
        <v>5</v>
      </c>
      <c r="AZ228" s="2">
        <f t="shared" si="72"/>
        <v>20</v>
      </c>
      <c r="BA228" s="2">
        <f t="shared" si="69"/>
        <v>2</v>
      </c>
      <c r="BB228" s="2" t="str">
        <f t="shared" si="70"/>
        <v>Temp. suitable for Pathogen and Vector. Model says not very suitable for Pathogen and Vector.</v>
      </c>
      <c r="BC228" s="2" t="str">
        <f t="shared" si="71"/>
        <v>Preconditions unsuitable for Transmission</v>
      </c>
      <c r="BF228" s="56">
        <f>Master!EN129</f>
        <v>362</v>
      </c>
      <c r="BG228" s="56" t="s">
        <v>1079</v>
      </c>
      <c r="BH228" s="2">
        <f t="shared" si="73"/>
        <v>0</v>
      </c>
      <c r="BI228" s="2">
        <f t="shared" si="74"/>
        <v>0</v>
      </c>
    </row>
    <row r="229" spans="1:61" s="2" customFormat="1" ht="16.5" thickTop="1" thickBot="1" x14ac:dyDescent="0.3">
      <c r="A229" s="6"/>
      <c r="E229" s="8" t="s">
        <v>690</v>
      </c>
      <c r="F229" s="3">
        <f t="shared" si="62"/>
        <v>3</v>
      </c>
      <c r="G229" s="3">
        <f>IF((Master!CL130&gt;=13)-(Master!CL130&gt;38),1,0)</f>
        <v>1</v>
      </c>
      <c r="H229" s="11">
        <f>IF($G229=1,ROUND(Master!AL130,2),0)</f>
        <v>0.91</v>
      </c>
      <c r="I229" s="3">
        <f>IF((Master!CL130&gt;=18)-(Master!CL130&gt;42),1,0)</f>
        <v>1</v>
      </c>
      <c r="J229" s="11">
        <f>IF($I229=1,ROUND(Master!DF130,2),0)</f>
        <v>0</v>
      </c>
      <c r="K229" s="3">
        <f t="shared" si="63"/>
        <v>0</v>
      </c>
      <c r="L229" s="49" t="str">
        <f t="shared" si="64"/>
        <v>Temp. suitable for Pathogen and Vector. Model says suitable for Pathogen or Vector but not both.</v>
      </c>
      <c r="M229" s="49" t="str">
        <f t="shared" si="65"/>
        <v>Preconditions somewhat suitable for Transmission</v>
      </c>
      <c r="N229" s="6" t="str">
        <f>Master!DM130</f>
        <v>Temp. suitable for vectors - surveillance may be needed. When temp. suitable, model suggests vectors likely - may need control, education, and policies minimizing exposure.</v>
      </c>
      <c r="AW229" s="2">
        <f t="shared" si="66"/>
        <v>2</v>
      </c>
      <c r="AX229" s="2">
        <f t="shared" si="67"/>
        <v>3</v>
      </c>
      <c r="AY229" s="2">
        <f t="shared" si="68"/>
        <v>5</v>
      </c>
      <c r="AZ229" s="2">
        <f t="shared" si="72"/>
        <v>30</v>
      </c>
      <c r="BA229" s="2">
        <f t="shared" si="69"/>
        <v>3</v>
      </c>
      <c r="BB229" s="2" t="str">
        <f t="shared" si="70"/>
        <v>Temp. suitable for Pathogen and Vector. Model says suitable for Pathogen or Vector but not both.</v>
      </c>
      <c r="BC229" s="2" t="str">
        <f t="shared" si="71"/>
        <v>Preconditions somewhat suitable for Transmission</v>
      </c>
      <c r="BF229" s="56">
        <f>Master!EN130</f>
        <v>180835</v>
      </c>
      <c r="BG229" s="56" t="s">
        <v>1080</v>
      </c>
      <c r="BH229" s="2">
        <f t="shared" si="73"/>
        <v>0</v>
      </c>
      <c r="BI229" s="2">
        <f t="shared" si="74"/>
        <v>0</v>
      </c>
    </row>
    <row r="230" spans="1:61" s="2" customFormat="1" ht="16.5" thickTop="1" thickBot="1" x14ac:dyDescent="0.3">
      <c r="A230" s="6"/>
      <c r="E230" s="8" t="s">
        <v>691</v>
      </c>
      <c r="F230" s="3">
        <f t="shared" si="62"/>
        <v>2</v>
      </c>
      <c r="G230" s="3">
        <f>IF((Master!CL131&gt;=13)-(Master!CL131&gt;38),1,0)</f>
        <v>1</v>
      </c>
      <c r="H230" s="11">
        <f>IF($G230=1,ROUND(Master!AL131,2),0)</f>
        <v>0.31</v>
      </c>
      <c r="I230" s="3">
        <f>IF((Master!CL131&gt;=18)-(Master!CL131&gt;42),1,0)</f>
        <v>1</v>
      </c>
      <c r="J230" s="11">
        <f>IF($I230=1,ROUND(Master!DF131,2),0)</f>
        <v>0</v>
      </c>
      <c r="K230" s="3">
        <f t="shared" si="63"/>
        <v>0</v>
      </c>
      <c r="L230" s="49" t="str">
        <f t="shared" si="64"/>
        <v>Temp. suitable for Pathogen and Vector. Model says not very suitable for Pathogen and Vector.</v>
      </c>
      <c r="M230" s="49" t="str">
        <f t="shared" si="65"/>
        <v>Preconditions unsuitable for Transmission</v>
      </c>
      <c r="N230" s="6" t="str">
        <f>Master!DM131</f>
        <v>Temp. suitable for vectors - surveillance may be needed. When temp. suitable, model suggests vectors unlikely or low numbers.</v>
      </c>
      <c r="AW230" s="2">
        <f t="shared" si="66"/>
        <v>2</v>
      </c>
      <c r="AX230" s="2">
        <f t="shared" si="67"/>
        <v>2</v>
      </c>
      <c r="AY230" s="2">
        <f t="shared" si="68"/>
        <v>5</v>
      </c>
      <c r="AZ230" s="2">
        <f t="shared" si="72"/>
        <v>20</v>
      </c>
      <c r="BA230" s="2">
        <f t="shared" si="69"/>
        <v>2</v>
      </c>
      <c r="BB230" s="2" t="str">
        <f t="shared" si="70"/>
        <v>Temp. suitable for Pathogen and Vector. Model says not very suitable for Pathogen and Vector.</v>
      </c>
      <c r="BC230" s="2" t="str">
        <f t="shared" si="71"/>
        <v>Preconditions unsuitable for Transmission</v>
      </c>
      <c r="BF230" s="56">
        <f>Master!EN131</f>
        <v>137534</v>
      </c>
      <c r="BG230" s="56" t="s">
        <v>1081</v>
      </c>
      <c r="BH230" s="2">
        <f t="shared" si="73"/>
        <v>0</v>
      </c>
      <c r="BI230" s="2">
        <f t="shared" si="74"/>
        <v>0</v>
      </c>
    </row>
    <row r="231" spans="1:61" s="2" customFormat="1" ht="16.5" thickTop="1" thickBot="1" x14ac:dyDescent="0.3">
      <c r="A231" s="6"/>
      <c r="E231" s="8" t="s">
        <v>693</v>
      </c>
      <c r="F231" s="3">
        <f t="shared" si="62"/>
        <v>3</v>
      </c>
      <c r="G231" s="3">
        <f>IF((Master!CL132&gt;=13)-(Master!CL132&gt;38),1,0)</f>
        <v>1</v>
      </c>
      <c r="H231" s="11">
        <f>IF($G231=1,ROUND(Master!AL132,2),0)</f>
        <v>0.73</v>
      </c>
      <c r="I231" s="3">
        <f>IF((Master!CL132&gt;=18)-(Master!CL132&gt;42),1,0)</f>
        <v>1</v>
      </c>
      <c r="J231" s="11">
        <f>IF($I231=1,ROUND(Master!DF132,2),0)</f>
        <v>0</v>
      </c>
      <c r="K231" s="3">
        <f t="shared" si="63"/>
        <v>0</v>
      </c>
      <c r="L231" s="49" t="str">
        <f t="shared" si="64"/>
        <v>Temp. suitable for Pathogen and Vector. Model says suitable for Pathogen or Vector but not both.</v>
      </c>
      <c r="M231" s="49" t="str">
        <f t="shared" si="65"/>
        <v>Preconditions somewhat suitable for Transmission</v>
      </c>
      <c r="N231" s="6" t="str">
        <f>Master!DM132</f>
        <v>Temp. suitable for vectors - surveillance may be needed. When temp. suitable, model suggests vectors likely - may need control, education, and policies minimizing exposure.</v>
      </c>
      <c r="AW231" s="2">
        <f t="shared" si="66"/>
        <v>2</v>
      </c>
      <c r="AX231" s="2">
        <f t="shared" si="67"/>
        <v>3</v>
      </c>
      <c r="AY231" s="2">
        <f t="shared" si="68"/>
        <v>5</v>
      </c>
      <c r="AZ231" s="2">
        <f t="shared" si="72"/>
        <v>30</v>
      </c>
      <c r="BA231" s="2">
        <f t="shared" si="69"/>
        <v>3</v>
      </c>
      <c r="BB231" s="2" t="str">
        <f t="shared" si="70"/>
        <v>Temp. suitable for Pathogen and Vector. Model says suitable for Pathogen or Vector but not both.</v>
      </c>
      <c r="BC231" s="2" t="str">
        <f t="shared" si="71"/>
        <v>Preconditions somewhat suitable for Transmission</v>
      </c>
      <c r="BF231" s="56">
        <f>Master!EN132</f>
        <v>145235</v>
      </c>
      <c r="BG231" s="56" t="s">
        <v>1082</v>
      </c>
      <c r="BH231" s="2">
        <f t="shared" si="73"/>
        <v>0</v>
      </c>
      <c r="BI231" s="2">
        <f t="shared" si="74"/>
        <v>0</v>
      </c>
    </row>
    <row r="232" spans="1:61" s="2" customFormat="1" ht="16.5" thickTop="1" thickBot="1" x14ac:dyDescent="0.3">
      <c r="A232" s="6"/>
      <c r="E232" s="8" t="s">
        <v>694</v>
      </c>
      <c r="F232" s="3">
        <f t="shared" si="62"/>
        <v>3</v>
      </c>
      <c r="G232" s="3">
        <f>IF((Master!CL133&gt;=13)-(Master!CL133&gt;38),1,0)</f>
        <v>1</v>
      </c>
      <c r="H232" s="11">
        <f>IF($G232=1,ROUND(Master!AL133,2),0)</f>
        <v>0.57999999999999996</v>
      </c>
      <c r="I232" s="3">
        <f>IF((Master!CL133&gt;=18)-(Master!CL133&gt;42),1,0)</f>
        <v>1</v>
      </c>
      <c r="J232" s="11">
        <f>IF($I232=1,ROUND(Master!DF133,2),0)</f>
        <v>0</v>
      </c>
      <c r="K232" s="3">
        <f t="shared" si="63"/>
        <v>0</v>
      </c>
      <c r="L232" s="49" t="str">
        <f t="shared" si="64"/>
        <v>Temp. suitable for Pathogen and Vector. Model says suitable for Pathogen or Vector but not both.</v>
      </c>
      <c r="M232" s="49" t="str">
        <f t="shared" si="65"/>
        <v>Preconditions somewhat suitable for Transmission</v>
      </c>
      <c r="N232" s="6" t="str">
        <f>Master!DM133</f>
        <v>Temp. suitable for vectors - surveillance may be needed. When temp. suitable, model suggests vectors likely - may need control, education, and policies minimizing exposure.</v>
      </c>
      <c r="AW232" s="2">
        <f t="shared" si="66"/>
        <v>2</v>
      </c>
      <c r="AX232" s="2">
        <f t="shared" si="67"/>
        <v>3</v>
      </c>
      <c r="AY232" s="2">
        <f t="shared" si="68"/>
        <v>5</v>
      </c>
      <c r="AZ232" s="2">
        <f t="shared" si="72"/>
        <v>30</v>
      </c>
      <c r="BA232" s="2">
        <f t="shared" si="69"/>
        <v>3</v>
      </c>
      <c r="BB232" s="2" t="str">
        <f t="shared" si="70"/>
        <v>Temp. suitable for Pathogen and Vector. Model says suitable for Pathogen or Vector but not both.</v>
      </c>
      <c r="BC232" s="2" t="str">
        <f t="shared" si="71"/>
        <v>Preconditions somewhat suitable for Transmission</v>
      </c>
      <c r="BF232" s="56">
        <f>Master!EN133</f>
        <v>54475</v>
      </c>
      <c r="BG232" s="56" t="s">
        <v>1083</v>
      </c>
      <c r="BH232" s="2">
        <f t="shared" si="73"/>
        <v>0</v>
      </c>
      <c r="BI232" s="2">
        <f t="shared" si="74"/>
        <v>0</v>
      </c>
    </row>
    <row r="233" spans="1:61" s="2" customFormat="1" ht="16.5" thickTop="1" thickBot="1" x14ac:dyDescent="0.3">
      <c r="A233" s="6"/>
      <c r="E233" s="8" t="s">
        <v>695</v>
      </c>
      <c r="F233" s="3">
        <f t="shared" si="62"/>
        <v>3</v>
      </c>
      <c r="G233" s="3">
        <f>IF((Master!CL134&gt;=13)-(Master!CL134&gt;38),1,0)</f>
        <v>1</v>
      </c>
      <c r="H233" s="11">
        <f>IF($G233=1,ROUND(Master!AL134,2),0)</f>
        <v>0.57999999999999996</v>
      </c>
      <c r="I233" s="3">
        <f>IF((Master!CL134&gt;=18)-(Master!CL134&gt;42),1,0)</f>
        <v>1</v>
      </c>
      <c r="J233" s="11">
        <f>IF($I233=1,ROUND(Master!DF134,2),0)</f>
        <v>0</v>
      </c>
      <c r="K233" s="3">
        <f t="shared" si="63"/>
        <v>0</v>
      </c>
      <c r="L233" s="49" t="str">
        <f t="shared" si="64"/>
        <v>Temp. suitable for Pathogen and Vector. Model says suitable for Pathogen or Vector but not both.</v>
      </c>
      <c r="M233" s="49" t="str">
        <f t="shared" si="65"/>
        <v>Preconditions somewhat suitable for Transmission</v>
      </c>
      <c r="N233" s="6" t="str">
        <f>Master!DM134</f>
        <v>Temp. suitable for vectors - surveillance may be needed. When temp. suitable, model suggests vectors likely - may need control, education, and policies minimizing exposure.</v>
      </c>
      <c r="AW233" s="2">
        <f t="shared" si="66"/>
        <v>2</v>
      </c>
      <c r="AX233" s="2">
        <f t="shared" si="67"/>
        <v>3</v>
      </c>
      <c r="AY233" s="2">
        <f t="shared" si="68"/>
        <v>5</v>
      </c>
      <c r="AZ233" s="2">
        <f t="shared" si="72"/>
        <v>30</v>
      </c>
      <c r="BA233" s="2">
        <f t="shared" si="69"/>
        <v>3</v>
      </c>
      <c r="BB233" s="2" t="str">
        <f t="shared" si="70"/>
        <v>Temp. suitable for Pathogen and Vector. Model says suitable for Pathogen or Vector but not both.</v>
      </c>
      <c r="BC233" s="2" t="str">
        <f t="shared" si="71"/>
        <v>Preconditions somewhat suitable for Transmission</v>
      </c>
      <c r="BF233" s="56">
        <f>Master!EN134</f>
        <v>3761</v>
      </c>
      <c r="BG233" s="56" t="s">
        <v>1084</v>
      </c>
      <c r="BH233" s="2">
        <f t="shared" si="73"/>
        <v>0</v>
      </c>
      <c r="BI233" s="2">
        <f t="shared" si="74"/>
        <v>0</v>
      </c>
    </row>
    <row r="234" spans="1:61" s="2" customFormat="1" ht="16.5" thickTop="1" thickBot="1" x14ac:dyDescent="0.3">
      <c r="A234" s="6"/>
      <c r="E234" s="8" t="s">
        <v>696</v>
      </c>
      <c r="F234" s="3">
        <f t="shared" si="62"/>
        <v>3</v>
      </c>
      <c r="G234" s="3">
        <f>IF((Master!CL135&gt;=13)-(Master!CL135&gt;38),1,0)</f>
        <v>1</v>
      </c>
      <c r="H234" s="11">
        <f>IF($G234=1,ROUND(Master!AL135,2),0)</f>
        <v>0.54</v>
      </c>
      <c r="I234" s="3">
        <f>IF((Master!CL135&gt;=18)-(Master!CL135&gt;42),1,0)</f>
        <v>1</v>
      </c>
      <c r="J234" s="11">
        <f>IF($I234=1,ROUND(Master!DF135,2),0)</f>
        <v>0</v>
      </c>
      <c r="K234" s="3">
        <f t="shared" si="63"/>
        <v>0</v>
      </c>
      <c r="L234" s="49" t="str">
        <f t="shared" si="64"/>
        <v>Temp. suitable for Pathogen and Vector. Model says suitable for Pathogen or Vector but not both.</v>
      </c>
      <c r="M234" s="49" t="str">
        <f t="shared" si="65"/>
        <v>Preconditions somewhat suitable for Transmission</v>
      </c>
      <c r="N234" s="6" t="str">
        <f>Master!DM135</f>
        <v>Temp. suitable for vectors - surveillance may be needed. When temp. suitable, model suggests vectors likely - may need control, education, and policies minimizing exposure.</v>
      </c>
      <c r="AW234" s="2">
        <f t="shared" si="66"/>
        <v>2</v>
      </c>
      <c r="AX234" s="2">
        <f t="shared" si="67"/>
        <v>3</v>
      </c>
      <c r="AY234" s="2">
        <f t="shared" si="68"/>
        <v>5</v>
      </c>
      <c r="AZ234" s="2">
        <f t="shared" si="72"/>
        <v>30</v>
      </c>
      <c r="BA234" s="2">
        <f t="shared" si="69"/>
        <v>3</v>
      </c>
      <c r="BB234" s="2" t="str">
        <f t="shared" si="70"/>
        <v>Temp. suitable for Pathogen and Vector. Model says suitable for Pathogen or Vector but not both.</v>
      </c>
      <c r="BC234" s="2" t="str">
        <f t="shared" si="71"/>
        <v>Preconditions somewhat suitable for Transmission</v>
      </c>
      <c r="BF234" s="56">
        <f>Master!EN135</f>
        <v>2439</v>
      </c>
      <c r="BG234" s="56" t="s">
        <v>1085</v>
      </c>
      <c r="BH234" s="2">
        <f t="shared" si="73"/>
        <v>0</v>
      </c>
      <c r="BI234" s="2">
        <f t="shared" si="74"/>
        <v>0</v>
      </c>
    </row>
    <row r="235" spans="1:61" s="2" customFormat="1" ht="16.5" thickTop="1" thickBot="1" x14ac:dyDescent="0.3">
      <c r="A235" s="6"/>
      <c r="E235" s="8" t="s">
        <v>697</v>
      </c>
      <c r="F235" s="3">
        <f t="shared" si="62"/>
        <v>2</v>
      </c>
      <c r="G235" s="3">
        <f>IF((Master!CL136&gt;=13)-(Master!CL136&gt;38),1,0)</f>
        <v>1</v>
      </c>
      <c r="H235" s="11">
        <f>IF($G235=1,ROUND(Master!AL136,2),0)</f>
        <v>0.49</v>
      </c>
      <c r="I235" s="3">
        <f>IF((Master!CL136&gt;=18)-(Master!CL136&gt;42),1,0)</f>
        <v>1</v>
      </c>
      <c r="J235" s="11">
        <f>IF($I235=1,ROUND(Master!DF136,2),0)</f>
        <v>0</v>
      </c>
      <c r="K235" s="3">
        <f t="shared" si="63"/>
        <v>0</v>
      </c>
      <c r="L235" s="49" t="str">
        <f t="shared" si="64"/>
        <v>Temp. suitable for Pathogen and Vector. Model says not very suitable for Pathogen and Vector.</v>
      </c>
      <c r="M235" s="49" t="str">
        <f t="shared" si="65"/>
        <v>Preconditions unsuitable for Transmission</v>
      </c>
      <c r="N235" s="6" t="str">
        <f>Master!DM136</f>
        <v>Temp. suitable for vectors - surveillance may be needed. When temp. suitable, model suggests vectors unlikely or low numbers.</v>
      </c>
      <c r="AW235" s="2">
        <f t="shared" si="66"/>
        <v>2</v>
      </c>
      <c r="AX235" s="2">
        <f t="shared" si="67"/>
        <v>2</v>
      </c>
      <c r="AY235" s="2">
        <f t="shared" si="68"/>
        <v>5</v>
      </c>
      <c r="AZ235" s="2">
        <f t="shared" si="72"/>
        <v>20</v>
      </c>
      <c r="BA235" s="2">
        <f t="shared" si="69"/>
        <v>2</v>
      </c>
      <c r="BB235" s="2" t="str">
        <f t="shared" si="70"/>
        <v>Temp. suitable for Pathogen and Vector. Model says not very suitable for Pathogen and Vector.</v>
      </c>
      <c r="BC235" s="2" t="str">
        <f t="shared" si="71"/>
        <v>Preconditions unsuitable for Transmission</v>
      </c>
      <c r="BF235" s="56">
        <f>Master!EN136</f>
        <v>11826</v>
      </c>
      <c r="BG235" s="56" t="s">
        <v>1086</v>
      </c>
      <c r="BH235" s="2">
        <f t="shared" si="73"/>
        <v>0</v>
      </c>
      <c r="BI235" s="2">
        <f t="shared" si="74"/>
        <v>0</v>
      </c>
    </row>
    <row r="236" spans="1:61" s="2" customFormat="1" ht="16.5" thickTop="1" thickBot="1" x14ac:dyDescent="0.3">
      <c r="A236" s="6"/>
      <c r="E236" s="8" t="s">
        <v>717</v>
      </c>
      <c r="F236" s="3">
        <f t="shared" si="62"/>
        <v>3</v>
      </c>
      <c r="G236" s="3">
        <f>IF((Master!CL137&gt;=13)-(Master!CL137&gt;38),1,0)</f>
        <v>1</v>
      </c>
      <c r="H236" s="11">
        <f>IF($G236=1,ROUND(Master!AL137,2),0)</f>
        <v>0.73</v>
      </c>
      <c r="I236" s="3">
        <f>IF((Master!CL137&gt;=18)-(Master!CL137&gt;42),1,0)</f>
        <v>1</v>
      </c>
      <c r="J236" s="11">
        <f>IF($I236=1,ROUND(Master!DF137,2),0)</f>
        <v>0</v>
      </c>
      <c r="K236" s="3">
        <f t="shared" si="63"/>
        <v>0</v>
      </c>
      <c r="L236" s="49" t="str">
        <f t="shared" si="64"/>
        <v>Temp. suitable for Pathogen and Vector. Model says suitable for Pathogen or Vector but not both.</v>
      </c>
      <c r="M236" s="49" t="str">
        <f t="shared" si="65"/>
        <v>Preconditions somewhat suitable for Transmission</v>
      </c>
      <c r="N236" s="6" t="str">
        <f>Master!DM137</f>
        <v>Temp. suitable for vectors - surveillance may be needed. When temp. suitable, model suggests vectors likely - may need control, education, and policies minimizing exposure.</v>
      </c>
      <c r="AW236" s="2">
        <f t="shared" si="66"/>
        <v>2</v>
      </c>
      <c r="AX236" s="2">
        <f t="shared" si="67"/>
        <v>3</v>
      </c>
      <c r="AY236" s="2">
        <f t="shared" si="68"/>
        <v>5</v>
      </c>
      <c r="AZ236" s="2">
        <f t="shared" si="72"/>
        <v>30</v>
      </c>
      <c r="BA236" s="2">
        <f t="shared" si="69"/>
        <v>3</v>
      </c>
      <c r="BB236" s="2" t="str">
        <f t="shared" si="70"/>
        <v>Temp. suitable for Pathogen and Vector. Model says suitable for Pathogen or Vector but not both.</v>
      </c>
      <c r="BC236" s="2" t="str">
        <f t="shared" si="71"/>
        <v>Preconditions somewhat suitable for Transmission</v>
      </c>
      <c r="BF236" s="56">
        <f>Master!EN137</f>
        <v>22773</v>
      </c>
      <c r="BG236" s="56" t="s">
        <v>1087</v>
      </c>
      <c r="BH236" s="2">
        <f t="shared" si="73"/>
        <v>0</v>
      </c>
      <c r="BI236" s="2">
        <f t="shared" si="74"/>
        <v>0</v>
      </c>
    </row>
    <row r="237" spans="1:61" s="2" customFormat="1" ht="16.5" thickTop="1" thickBot="1" x14ac:dyDescent="0.3">
      <c r="A237" s="6"/>
      <c r="E237" s="8" t="s">
        <v>740</v>
      </c>
      <c r="F237" s="3">
        <f t="shared" si="62"/>
        <v>2</v>
      </c>
      <c r="G237" s="3">
        <f>IF((Master!CL138&gt;=13)-(Master!CL138&gt;38),1,0)</f>
        <v>1</v>
      </c>
      <c r="H237" s="11">
        <f>IF($G237=1,ROUND(Master!AL138,2),0)</f>
        <v>0.26</v>
      </c>
      <c r="I237" s="3">
        <f>IF((Master!CL138&gt;=18)-(Master!CL138&gt;42),1,0)</f>
        <v>1</v>
      </c>
      <c r="J237" s="11">
        <f>IF($I237=1,ROUND(Master!DF138,2),0)</f>
        <v>0</v>
      </c>
      <c r="K237" s="3">
        <f t="shared" si="63"/>
        <v>0</v>
      </c>
      <c r="L237" s="49" t="str">
        <f t="shared" si="64"/>
        <v>Temp. suitable for Pathogen and Vector. Model says not very suitable for Pathogen and Vector.</v>
      </c>
      <c r="M237" s="49" t="str">
        <f t="shared" si="65"/>
        <v>Preconditions unsuitable for Transmission</v>
      </c>
      <c r="N237" s="6" t="str">
        <f>Master!DM138</f>
        <v>Temp. suitable for vectors - surveillance may be needed. When temp. suitable, model suggests vectors unlikely or low numbers.</v>
      </c>
      <c r="AW237" s="2">
        <f t="shared" si="66"/>
        <v>2</v>
      </c>
      <c r="AX237" s="2">
        <f t="shared" si="67"/>
        <v>2</v>
      </c>
      <c r="AY237" s="2">
        <f t="shared" si="68"/>
        <v>5</v>
      </c>
      <c r="AZ237" s="2">
        <f t="shared" si="72"/>
        <v>20</v>
      </c>
      <c r="BA237" s="2">
        <f t="shared" si="69"/>
        <v>2</v>
      </c>
      <c r="BB237" s="2" t="str">
        <f t="shared" si="70"/>
        <v>Temp. suitable for Pathogen and Vector. Model says not very suitable for Pathogen and Vector.</v>
      </c>
      <c r="BC237" s="2" t="str">
        <f t="shared" si="71"/>
        <v>Preconditions unsuitable for Transmission</v>
      </c>
      <c r="BF237" s="56">
        <f>Master!EN138</f>
        <v>2362</v>
      </c>
      <c r="BG237" s="56" t="s">
        <v>1088</v>
      </c>
      <c r="BH237" s="2">
        <f t="shared" si="73"/>
        <v>0</v>
      </c>
      <c r="BI237" s="2">
        <f t="shared" si="74"/>
        <v>0</v>
      </c>
    </row>
    <row r="238" spans="1:61" s="2" customFormat="1" ht="16.5" thickTop="1" thickBot="1" x14ac:dyDescent="0.3">
      <c r="A238" s="6"/>
      <c r="E238" s="8" t="s">
        <v>751</v>
      </c>
      <c r="F238" s="3">
        <f t="shared" si="62"/>
        <v>3</v>
      </c>
      <c r="G238" s="3">
        <f>IF((Master!CL139&gt;=13)-(Master!CL139&gt;38),1,0)</f>
        <v>1</v>
      </c>
      <c r="H238" s="11">
        <f>IF($G238=1,ROUND(Master!AL139,2),0)</f>
        <v>0.86</v>
      </c>
      <c r="I238" s="3">
        <f>IF((Master!CL139&gt;=18)-(Master!CL139&gt;42),1,0)</f>
        <v>1</v>
      </c>
      <c r="J238" s="11">
        <f>IF($I238=1,ROUND(Master!DF139,2),0)</f>
        <v>0.01</v>
      </c>
      <c r="K238" s="3">
        <f t="shared" si="63"/>
        <v>0</v>
      </c>
      <c r="L238" s="49" t="str">
        <f t="shared" si="64"/>
        <v>Temp. suitable for Pathogen and Vector. Model says suitable for Pathogen or Vector but not both.</v>
      </c>
      <c r="M238" s="49" t="str">
        <f t="shared" si="65"/>
        <v>Preconditions somewhat suitable for Transmission</v>
      </c>
      <c r="N238" s="6" t="str">
        <f>Master!DM139</f>
        <v>Temp. suitable for vectors - surveillance may be needed. When temp. suitable, model suggests vectors likely - may need control, education, and policies minimizing exposure.</v>
      </c>
      <c r="AW238" s="2">
        <f t="shared" si="66"/>
        <v>2</v>
      </c>
      <c r="AX238" s="2">
        <f t="shared" si="67"/>
        <v>3</v>
      </c>
      <c r="AY238" s="2">
        <f t="shared" si="68"/>
        <v>5</v>
      </c>
      <c r="AZ238" s="2">
        <f t="shared" si="72"/>
        <v>30</v>
      </c>
      <c r="BA238" s="2">
        <f t="shared" si="69"/>
        <v>3</v>
      </c>
      <c r="BB238" s="2" t="str">
        <f t="shared" si="70"/>
        <v>Temp. suitable for Pathogen and Vector. Model says suitable for Pathogen or Vector but not both.</v>
      </c>
      <c r="BC238" s="2" t="str">
        <f t="shared" si="71"/>
        <v>Preconditions somewhat suitable for Transmission</v>
      </c>
      <c r="BF238" s="56">
        <f>Master!EN139</f>
        <v>49099</v>
      </c>
      <c r="BG238" s="56" t="s">
        <v>1089</v>
      </c>
      <c r="BH238" s="2">
        <f t="shared" si="73"/>
        <v>0</v>
      </c>
      <c r="BI238" s="2">
        <f t="shared" si="74"/>
        <v>0</v>
      </c>
    </row>
    <row r="239" spans="1:61" s="2" customFormat="1" ht="16.5" thickTop="1" thickBot="1" x14ac:dyDescent="0.3">
      <c r="A239" s="6"/>
      <c r="E239" s="8" t="s">
        <v>758</v>
      </c>
      <c r="F239" s="3">
        <f t="shared" si="62"/>
        <v>3</v>
      </c>
      <c r="G239" s="3">
        <f>IF((Master!CL140&gt;=13)-(Master!CL140&gt;38),1,0)</f>
        <v>1</v>
      </c>
      <c r="H239" s="11">
        <f>IF($G239=1,ROUND(Master!AL140,2),0)</f>
        <v>0.74</v>
      </c>
      <c r="I239" s="3">
        <f>IF((Master!CL140&gt;=18)-(Master!CL140&gt;42),1,0)</f>
        <v>1</v>
      </c>
      <c r="J239" s="11">
        <f>IF($I239=1,ROUND(Master!DF140,2),0)</f>
        <v>0</v>
      </c>
      <c r="K239" s="3">
        <f t="shared" si="63"/>
        <v>0</v>
      </c>
      <c r="L239" s="49" t="str">
        <f t="shared" si="64"/>
        <v>Temp. suitable for Pathogen and Vector. Model says suitable for Pathogen or Vector but not both.</v>
      </c>
      <c r="M239" s="49" t="str">
        <f t="shared" si="65"/>
        <v>Preconditions somewhat suitable for Transmission</v>
      </c>
      <c r="N239" s="6" t="str">
        <f>Master!DM140</f>
        <v>Temp. suitable for vectors - surveillance may be needed. When temp. suitable, model suggests vectors likely - may need control, education, and policies minimizing exposure.</v>
      </c>
      <c r="AW239" s="2">
        <f t="shared" si="66"/>
        <v>2</v>
      </c>
      <c r="AX239" s="2">
        <f t="shared" si="67"/>
        <v>3</v>
      </c>
      <c r="AY239" s="2">
        <f t="shared" si="68"/>
        <v>5</v>
      </c>
      <c r="AZ239" s="2">
        <f t="shared" si="72"/>
        <v>30</v>
      </c>
      <c r="BA239" s="2">
        <f t="shared" si="69"/>
        <v>3</v>
      </c>
      <c r="BB239" s="2" t="str">
        <f t="shared" si="70"/>
        <v>Temp. suitable for Pathogen and Vector. Model says suitable for Pathogen or Vector but not both.</v>
      </c>
      <c r="BC239" s="2" t="str">
        <f t="shared" si="71"/>
        <v>Preconditions somewhat suitable for Transmission</v>
      </c>
      <c r="BF239" s="56">
        <f>Master!EN140</f>
        <v>55151</v>
      </c>
      <c r="BG239" s="56" t="s">
        <v>1090</v>
      </c>
      <c r="BH239" s="2">
        <f t="shared" si="73"/>
        <v>0</v>
      </c>
      <c r="BI239" s="2">
        <f t="shared" si="74"/>
        <v>0</v>
      </c>
    </row>
    <row r="240" spans="1:61" s="2" customFormat="1" ht="16.5" thickTop="1" thickBot="1" x14ac:dyDescent="0.3">
      <c r="A240" s="6"/>
      <c r="E240" s="8" t="s">
        <v>759</v>
      </c>
      <c r="F240" s="3">
        <f t="shared" si="62"/>
        <v>2</v>
      </c>
      <c r="G240" s="3">
        <f>IF((Master!CL141&gt;=13)-(Master!CL141&gt;38),1,0)</f>
        <v>1</v>
      </c>
      <c r="H240" s="11">
        <f>IF($G240=1,ROUND(Master!AL141,2),0)</f>
        <v>0.31</v>
      </c>
      <c r="I240" s="3">
        <f>IF((Master!CL141&gt;=18)-(Master!CL141&gt;42),1,0)</f>
        <v>1</v>
      </c>
      <c r="J240" s="11">
        <f>IF($I240=1,ROUND(Master!DF141,2),0)</f>
        <v>0</v>
      </c>
      <c r="K240" s="3">
        <f t="shared" si="63"/>
        <v>0</v>
      </c>
      <c r="L240" s="49" t="str">
        <f t="shared" si="64"/>
        <v>Temp. suitable for Pathogen and Vector. Model says not very suitable for Pathogen and Vector.</v>
      </c>
      <c r="M240" s="49" t="str">
        <f t="shared" si="65"/>
        <v>Preconditions unsuitable for Transmission</v>
      </c>
      <c r="N240" s="6" t="str">
        <f>Master!DM141</f>
        <v>Temp. suitable for vectors - surveillance may be needed. When temp. suitable, model suggests vectors unlikely or low numbers.</v>
      </c>
      <c r="AW240" s="2">
        <f t="shared" si="66"/>
        <v>2</v>
      </c>
      <c r="AX240" s="2">
        <f t="shared" si="67"/>
        <v>2</v>
      </c>
      <c r="AY240" s="2">
        <f t="shared" si="68"/>
        <v>5</v>
      </c>
      <c r="AZ240" s="2">
        <f t="shared" si="72"/>
        <v>20</v>
      </c>
      <c r="BA240" s="2">
        <f t="shared" si="69"/>
        <v>2</v>
      </c>
      <c r="BB240" s="2" t="str">
        <f t="shared" si="70"/>
        <v>Temp. suitable for Pathogen and Vector. Model says not very suitable for Pathogen and Vector.</v>
      </c>
      <c r="BC240" s="2" t="str">
        <f t="shared" si="71"/>
        <v>Preconditions unsuitable for Transmission</v>
      </c>
      <c r="BF240" s="56">
        <f>Master!EN141</f>
        <v>4</v>
      </c>
      <c r="BG240" s="56" t="s">
        <v>1091</v>
      </c>
      <c r="BH240" s="2">
        <f t="shared" si="73"/>
        <v>0</v>
      </c>
      <c r="BI240" s="2">
        <f t="shared" si="74"/>
        <v>0</v>
      </c>
    </row>
    <row r="241" spans="1:61" s="2" customFormat="1" ht="16.5" thickTop="1" thickBot="1" x14ac:dyDescent="0.3">
      <c r="A241" s="6"/>
      <c r="E241" s="8" t="s">
        <v>765</v>
      </c>
      <c r="F241" s="3">
        <f t="shared" si="62"/>
        <v>3</v>
      </c>
      <c r="G241" s="3">
        <f>IF((Master!CL142&gt;=13)-(Master!CL142&gt;38),1,0)</f>
        <v>1</v>
      </c>
      <c r="H241" s="11">
        <f>IF($G241=1,ROUND(Master!AL142,2),0)</f>
        <v>0.78</v>
      </c>
      <c r="I241" s="3">
        <f>IF((Master!CL142&gt;=18)-(Master!CL142&gt;42),1,0)</f>
        <v>1</v>
      </c>
      <c r="J241" s="11">
        <f>IF($I241=1,ROUND(Master!DF142,2),0)</f>
        <v>0</v>
      </c>
      <c r="K241" s="3">
        <f t="shared" si="63"/>
        <v>0</v>
      </c>
      <c r="L241" s="49" t="str">
        <f t="shared" si="64"/>
        <v>Temp. suitable for Pathogen and Vector. Model says suitable for Pathogen or Vector but not both.</v>
      </c>
      <c r="M241" s="49" t="str">
        <f t="shared" si="65"/>
        <v>Preconditions somewhat suitable for Transmission</v>
      </c>
      <c r="N241" s="6" t="str">
        <f>Master!DM142</f>
        <v>Temp. suitable for vectors - surveillance may be needed. When temp. suitable, model suggests vectors likely - may need control, education, and policies minimizing exposure.</v>
      </c>
      <c r="AW241" s="2">
        <f t="shared" si="66"/>
        <v>2</v>
      </c>
      <c r="AX241" s="2">
        <f t="shared" si="67"/>
        <v>3</v>
      </c>
      <c r="AY241" s="2">
        <f t="shared" si="68"/>
        <v>5</v>
      </c>
      <c r="AZ241" s="2">
        <f t="shared" si="72"/>
        <v>30</v>
      </c>
      <c r="BA241" s="2">
        <f t="shared" si="69"/>
        <v>3</v>
      </c>
      <c r="BB241" s="2" t="str">
        <f t="shared" si="70"/>
        <v>Temp. suitable for Pathogen and Vector. Model says suitable for Pathogen or Vector but not both.</v>
      </c>
      <c r="BC241" s="2" t="str">
        <f t="shared" si="71"/>
        <v>Preconditions somewhat suitable for Transmission</v>
      </c>
      <c r="BF241" s="56">
        <f>Master!EN142</f>
        <v>118454</v>
      </c>
      <c r="BG241" s="56" t="s">
        <v>1092</v>
      </c>
      <c r="BH241" s="2">
        <f t="shared" si="73"/>
        <v>0</v>
      </c>
      <c r="BI241" s="2">
        <f t="shared" si="74"/>
        <v>0</v>
      </c>
    </row>
    <row r="242" spans="1:61" s="2" customFormat="1" ht="16.5" thickTop="1" thickBot="1" x14ac:dyDescent="0.3">
      <c r="A242" s="6"/>
      <c r="E242" s="8" t="s">
        <v>766</v>
      </c>
      <c r="F242" s="3">
        <f t="shared" si="62"/>
        <v>3</v>
      </c>
      <c r="G242" s="3">
        <f>IF((Master!CL143&gt;=13)-(Master!CL143&gt;38),1,0)</f>
        <v>1</v>
      </c>
      <c r="H242" s="11">
        <f>IF($G242=1,ROUND(Master!AL143,2),0)</f>
        <v>0.73</v>
      </c>
      <c r="I242" s="3">
        <f>IF((Master!CL143&gt;=18)-(Master!CL143&gt;42),1,0)</f>
        <v>1</v>
      </c>
      <c r="J242" s="11">
        <f>IF($I242=1,ROUND(Master!DF143,2),0)</f>
        <v>0</v>
      </c>
      <c r="K242" s="3">
        <f t="shared" si="63"/>
        <v>0</v>
      </c>
      <c r="L242" s="49" t="str">
        <f t="shared" si="64"/>
        <v>Temp. suitable for Pathogen and Vector. Model says suitable for Pathogen or Vector but not both.</v>
      </c>
      <c r="M242" s="49" t="str">
        <f t="shared" si="65"/>
        <v>Preconditions somewhat suitable for Transmission</v>
      </c>
      <c r="N242" s="6" t="str">
        <f>Master!DM143</f>
        <v>Temp. suitable for vectors - surveillance may be needed. When temp. suitable, model suggests vectors likely - may need control, education, and policies minimizing exposure.</v>
      </c>
      <c r="AW242" s="2">
        <f t="shared" si="66"/>
        <v>2</v>
      </c>
      <c r="AX242" s="2">
        <f t="shared" si="67"/>
        <v>3</v>
      </c>
      <c r="AY242" s="2">
        <f t="shared" si="68"/>
        <v>5</v>
      </c>
      <c r="AZ242" s="2">
        <f t="shared" si="72"/>
        <v>30</v>
      </c>
      <c r="BA242" s="2">
        <f t="shared" si="69"/>
        <v>3</v>
      </c>
      <c r="BB242" s="2" t="str">
        <f t="shared" si="70"/>
        <v>Temp. suitable for Pathogen and Vector. Model says suitable for Pathogen or Vector but not both.</v>
      </c>
      <c r="BC242" s="2" t="str">
        <f t="shared" si="71"/>
        <v>Preconditions somewhat suitable for Transmission</v>
      </c>
      <c r="BF242" s="56">
        <f>Master!EN143</f>
        <v>2232</v>
      </c>
      <c r="BG242" s="56" t="s">
        <v>1093</v>
      </c>
      <c r="BH242" s="2">
        <f t="shared" si="73"/>
        <v>0</v>
      </c>
      <c r="BI242" s="2">
        <f t="shared" si="74"/>
        <v>0</v>
      </c>
    </row>
    <row r="243" spans="1:61" s="2" customFormat="1" ht="16.5" thickTop="1" thickBot="1" x14ac:dyDescent="0.3">
      <c r="A243" s="6"/>
      <c r="E243" s="8" t="s">
        <v>772</v>
      </c>
      <c r="F243" s="3">
        <f t="shared" si="62"/>
        <v>1</v>
      </c>
      <c r="G243" s="3">
        <f>IF((Master!CL144&gt;=13)-(Master!CL144&gt;38),1,0)</f>
        <v>0</v>
      </c>
      <c r="H243" s="11">
        <f>IF($G243=1,ROUND(Master!AL144,2),0)</f>
        <v>0</v>
      </c>
      <c r="I243" s="3">
        <f>IF((Master!CL144&gt;=18)-(Master!CL144&gt;42),1,0)</f>
        <v>1</v>
      </c>
      <c r="J243" s="11">
        <f>IF($I243=1,ROUND(Master!DF144,2),0)</f>
        <v>0</v>
      </c>
      <c r="K243" s="3">
        <f t="shared" si="63"/>
        <v>0</v>
      </c>
      <c r="L243" s="49" t="str">
        <f t="shared" si="64"/>
        <v>Temp. suitable for Vector but not Pathogen. Model says not very suitable for Vector.</v>
      </c>
      <c r="M243" s="49" t="str">
        <f t="shared" si="65"/>
        <v>Preconditions do not exist for Transmission</v>
      </c>
      <c r="N243" s="6" t="str">
        <f>Master!DM144</f>
        <v>Too cold or becomes too hot for vectors - surveillance may not be necessary. When temp. suitable, model suggests vectors unlikely or low numbers.</v>
      </c>
      <c r="AW243" s="2">
        <f t="shared" si="66"/>
        <v>1</v>
      </c>
      <c r="AX243" s="2">
        <f t="shared" si="67"/>
        <v>2</v>
      </c>
      <c r="AY243" s="2">
        <f t="shared" si="68"/>
        <v>5</v>
      </c>
      <c r="AZ243" s="2">
        <f t="shared" si="72"/>
        <v>10</v>
      </c>
      <c r="BA243" s="2">
        <f t="shared" si="69"/>
        <v>1</v>
      </c>
      <c r="BB243" s="2" t="str">
        <f t="shared" si="70"/>
        <v>Temp. suitable for Vector but not Pathogen. Model says not very suitable for Vector.</v>
      </c>
      <c r="BC243" s="2" t="str">
        <f t="shared" si="71"/>
        <v>Preconditions do not exist for Transmission</v>
      </c>
      <c r="BF243" s="56">
        <f>Master!EN144</f>
        <v>342</v>
      </c>
      <c r="BG243" s="56" t="s">
        <v>1094</v>
      </c>
      <c r="BH243" s="2">
        <f t="shared" si="73"/>
        <v>0</v>
      </c>
      <c r="BI243" s="2">
        <f t="shared" si="74"/>
        <v>0</v>
      </c>
    </row>
    <row r="244" spans="1:61" s="2" customFormat="1" ht="16.5" thickTop="1" thickBot="1" x14ac:dyDescent="0.3">
      <c r="A244" s="6"/>
      <c r="E244" s="8" t="s">
        <v>776</v>
      </c>
      <c r="F244" s="3">
        <f t="shared" si="62"/>
        <v>2</v>
      </c>
      <c r="G244" s="3">
        <f>IF((Master!CL145&gt;=13)-(Master!CL145&gt;38),1,0)</f>
        <v>1</v>
      </c>
      <c r="H244" s="11">
        <f>IF($G244=1,ROUND(Master!AL145,2),0)</f>
        <v>0</v>
      </c>
      <c r="I244" s="3">
        <f>IF((Master!CL145&gt;=18)-(Master!CL145&gt;42),1,0)</f>
        <v>1</v>
      </c>
      <c r="J244" s="11">
        <f>IF($I244=1,ROUND(Master!DF145,2),0)</f>
        <v>0</v>
      </c>
      <c r="K244" s="3">
        <f t="shared" si="63"/>
        <v>0</v>
      </c>
      <c r="L244" s="49" t="str">
        <f t="shared" si="64"/>
        <v>Temp. suitable for Pathogen and Vector. Model says not very suitable for Pathogen and Vector.</v>
      </c>
      <c r="M244" s="49" t="str">
        <f t="shared" si="65"/>
        <v>Preconditions unsuitable for Transmission</v>
      </c>
      <c r="N244" s="6" t="str">
        <f>Master!DM145</f>
        <v>Temp. suitable for vectors - surveillance may be needed. When temp. suitable, model suggests vectors unlikely or low numbers.</v>
      </c>
      <c r="AW244" s="2">
        <f t="shared" si="66"/>
        <v>2</v>
      </c>
      <c r="AX244" s="2">
        <f t="shared" si="67"/>
        <v>2</v>
      </c>
      <c r="AY244" s="2">
        <f t="shared" si="68"/>
        <v>5</v>
      </c>
      <c r="AZ244" s="2">
        <f t="shared" si="72"/>
        <v>20</v>
      </c>
      <c r="BA244" s="2">
        <f t="shared" si="69"/>
        <v>2</v>
      </c>
      <c r="BB244" s="2" t="str">
        <f t="shared" si="70"/>
        <v>Temp. suitable for Pathogen and Vector. Model says not very suitable for Pathogen and Vector.</v>
      </c>
      <c r="BC244" s="2" t="str">
        <f t="shared" si="71"/>
        <v>Preconditions unsuitable for Transmission</v>
      </c>
      <c r="BF244" s="56">
        <f>Master!EN145</f>
        <v>4145</v>
      </c>
      <c r="BG244" s="56" t="s">
        <v>1095</v>
      </c>
      <c r="BH244" s="2">
        <f t="shared" si="73"/>
        <v>0</v>
      </c>
      <c r="BI244" s="2">
        <f t="shared" si="74"/>
        <v>0</v>
      </c>
    </row>
    <row r="245" spans="1:61" s="2" customFormat="1" ht="16.5" thickTop="1" thickBot="1" x14ac:dyDescent="0.3">
      <c r="A245" s="6"/>
      <c r="E245" s="8" t="s">
        <v>777</v>
      </c>
      <c r="F245" s="3">
        <f t="shared" si="62"/>
        <v>2</v>
      </c>
      <c r="G245" s="3">
        <f>IF((Master!CL146&gt;=13)-(Master!CL146&gt;38),1,0)</f>
        <v>1</v>
      </c>
      <c r="H245" s="11">
        <f>IF($G245=1,ROUND(Master!AL146,2),0)</f>
        <v>0.4</v>
      </c>
      <c r="I245" s="3">
        <f>IF((Master!CL146&gt;=18)-(Master!CL146&gt;42),1,0)</f>
        <v>1</v>
      </c>
      <c r="J245" s="11">
        <f>IF($I245=1,ROUND(Master!DF146,2),0)</f>
        <v>0</v>
      </c>
      <c r="K245" s="3">
        <f t="shared" si="63"/>
        <v>0</v>
      </c>
      <c r="L245" s="49" t="str">
        <f t="shared" si="64"/>
        <v>Temp. suitable for Pathogen and Vector. Model says not very suitable for Pathogen and Vector.</v>
      </c>
      <c r="M245" s="49" t="str">
        <f t="shared" si="65"/>
        <v>Preconditions unsuitable for Transmission</v>
      </c>
      <c r="N245" s="6" t="str">
        <f>Master!DM146</f>
        <v>Temp. suitable for vectors - surveillance may be needed. When temp. suitable, model suggests vectors unlikely or low numbers.</v>
      </c>
      <c r="AW245" s="2">
        <f t="shared" si="66"/>
        <v>2</v>
      </c>
      <c r="AX245" s="2">
        <f t="shared" si="67"/>
        <v>2</v>
      </c>
      <c r="AY245" s="2">
        <f t="shared" si="68"/>
        <v>5</v>
      </c>
      <c r="AZ245" s="2">
        <f t="shared" si="72"/>
        <v>20</v>
      </c>
      <c r="BA245" s="2">
        <f t="shared" si="69"/>
        <v>2</v>
      </c>
      <c r="BB245" s="2" t="str">
        <f t="shared" si="70"/>
        <v>Temp. suitable for Pathogen and Vector. Model says not very suitable for Pathogen and Vector.</v>
      </c>
      <c r="BC245" s="2" t="str">
        <f t="shared" si="71"/>
        <v>Preconditions unsuitable for Transmission</v>
      </c>
      <c r="BF245" s="56">
        <f>Master!EN146</f>
        <v>14687</v>
      </c>
      <c r="BG245" s="56" t="s">
        <v>1096</v>
      </c>
      <c r="BH245" s="2">
        <f t="shared" si="73"/>
        <v>0</v>
      </c>
      <c r="BI245" s="2">
        <f t="shared" si="74"/>
        <v>0</v>
      </c>
    </row>
    <row r="246" spans="1:61" s="2" customFormat="1" ht="16.5" thickTop="1" thickBot="1" x14ac:dyDescent="0.3">
      <c r="A246" s="6"/>
      <c r="E246" s="8" t="s">
        <v>803</v>
      </c>
      <c r="F246" s="3">
        <f t="shared" si="62"/>
        <v>3</v>
      </c>
      <c r="G246" s="3">
        <f>IF((Master!CL147&gt;=13)-(Master!CL147&gt;38),1,0)</f>
        <v>1</v>
      </c>
      <c r="H246" s="11">
        <f>IF($G246=1,ROUND(Master!AL147,2),0)</f>
        <v>0.89</v>
      </c>
      <c r="I246" s="3">
        <f>IF((Master!CL147&gt;=18)-(Master!CL147&gt;42),1,0)</f>
        <v>1</v>
      </c>
      <c r="J246" s="11">
        <f>IF($I246=1,ROUND(Master!DF147,2),0)</f>
        <v>0</v>
      </c>
      <c r="K246" s="3">
        <f t="shared" si="63"/>
        <v>0</v>
      </c>
      <c r="L246" s="49" t="str">
        <f t="shared" si="64"/>
        <v>Temp. suitable for Pathogen and Vector. Model says suitable for Pathogen or Vector but not both.</v>
      </c>
      <c r="M246" s="49" t="str">
        <f t="shared" si="65"/>
        <v>Preconditions somewhat suitable for Transmission</v>
      </c>
      <c r="N246" s="6" t="str">
        <f>Master!DM147</f>
        <v>Temp. suitable for vectors - surveillance may be needed. When temp. suitable, model suggests vectors likely - may need control, education, and policies minimizing exposure.</v>
      </c>
      <c r="AW246" s="2">
        <f t="shared" si="66"/>
        <v>2</v>
      </c>
      <c r="AX246" s="2">
        <f t="shared" si="67"/>
        <v>3</v>
      </c>
      <c r="AY246" s="2">
        <f t="shared" si="68"/>
        <v>5</v>
      </c>
      <c r="AZ246" s="2">
        <f t="shared" si="72"/>
        <v>30</v>
      </c>
      <c r="BA246" s="2">
        <f t="shared" ref="BA246:BA249" si="75">IF(AZ246=0,BB$3,IF(AZ246=10,BB$4,IF(AZ246=14,BB$4,IF(AZ246=15,BB$5,IF(AZ246=20,BB$6,IF(AZ246=21,BB$5,IF(AZ246=28,BB$7,IF(AZ246=30,BB$7,IF(AZ246=42,BB$8,"")))))))))</f>
        <v>3</v>
      </c>
      <c r="BB246" s="2" t="str">
        <f t="shared" si="70"/>
        <v>Temp. suitable for Pathogen and Vector. Model says suitable for Pathogen or Vector but not both.</v>
      </c>
      <c r="BC246" s="2" t="str">
        <f t="shared" si="71"/>
        <v>Preconditions somewhat suitable for Transmission</v>
      </c>
      <c r="BF246" s="56">
        <f>Master!EN147</f>
        <v>60740</v>
      </c>
      <c r="BG246" s="56" t="s">
        <v>1097</v>
      </c>
      <c r="BH246" s="2">
        <f t="shared" si="73"/>
        <v>0</v>
      </c>
      <c r="BI246" s="2">
        <f t="shared" si="74"/>
        <v>0</v>
      </c>
    </row>
    <row r="247" spans="1:61" s="2" customFormat="1" ht="16.5" thickTop="1" thickBot="1" x14ac:dyDescent="0.3">
      <c r="A247" s="6"/>
      <c r="E247" s="8" t="s">
        <v>811</v>
      </c>
      <c r="F247" s="3">
        <f t="shared" si="62"/>
        <v>2</v>
      </c>
      <c r="G247" s="3">
        <f>IF((Master!CL148&gt;=13)-(Master!CL148&gt;38),1,0)</f>
        <v>1</v>
      </c>
      <c r="H247" s="11">
        <f>IF($G247=1,ROUND(Master!AL148,2),0)</f>
        <v>0.37</v>
      </c>
      <c r="I247" s="3">
        <f>IF((Master!CL148&gt;=18)-(Master!CL148&gt;42),1,0)</f>
        <v>1</v>
      </c>
      <c r="J247" s="11">
        <f>IF($I247=1,ROUND(Master!DF148,2),0)</f>
        <v>0</v>
      </c>
      <c r="K247" s="3">
        <f t="shared" si="63"/>
        <v>0</v>
      </c>
      <c r="L247" s="49" t="str">
        <f t="shared" si="64"/>
        <v>Temp. suitable for Pathogen and Vector. Model says not very suitable for Pathogen and Vector.</v>
      </c>
      <c r="M247" s="49" t="str">
        <f t="shared" si="65"/>
        <v>Preconditions unsuitable for Transmission</v>
      </c>
      <c r="N247" s="6" t="str">
        <f>Master!DM148</f>
        <v>Temp. suitable for vectors - surveillance may be needed. When temp. suitable, model suggests vectors unlikely or low numbers.</v>
      </c>
      <c r="AW247" s="2">
        <f t="shared" si="66"/>
        <v>2</v>
      </c>
      <c r="AX247" s="2">
        <f t="shared" si="67"/>
        <v>2</v>
      </c>
      <c r="AY247" s="2">
        <f t="shared" si="68"/>
        <v>5</v>
      </c>
      <c r="AZ247" s="2">
        <f t="shared" si="72"/>
        <v>20</v>
      </c>
      <c r="BA247" s="2">
        <f t="shared" si="75"/>
        <v>2</v>
      </c>
      <c r="BB247" s="2" t="str">
        <f t="shared" si="70"/>
        <v>Temp. suitable for Pathogen and Vector. Model says not very suitable for Pathogen and Vector.</v>
      </c>
      <c r="BC247" s="2" t="str">
        <f t="shared" si="71"/>
        <v>Preconditions unsuitable for Transmission</v>
      </c>
      <c r="BF247" s="56">
        <f>Master!EN148</f>
        <v>135381</v>
      </c>
      <c r="BG247" s="56" t="s">
        <v>1098</v>
      </c>
      <c r="BH247" s="2">
        <f t="shared" si="73"/>
        <v>0</v>
      </c>
      <c r="BI247" s="2">
        <f t="shared" si="74"/>
        <v>0</v>
      </c>
    </row>
    <row r="248" spans="1:61" s="2" customFormat="1" ht="16.5" thickTop="1" thickBot="1" x14ac:dyDescent="0.3">
      <c r="A248" s="6"/>
      <c r="E248" s="8" t="s">
        <v>822</v>
      </c>
      <c r="F248" s="3">
        <f t="shared" si="62"/>
        <v>2</v>
      </c>
      <c r="G248" s="3">
        <f>IF((Master!CL149&gt;=13)-(Master!CL149&gt;38),1,0)</f>
        <v>1</v>
      </c>
      <c r="H248" s="11">
        <f>IF($G248=1,ROUND(Master!AL149,2),0)</f>
        <v>0.28000000000000003</v>
      </c>
      <c r="I248" s="3">
        <f>IF((Master!CL149&gt;=18)-(Master!CL149&gt;42),1,0)</f>
        <v>1</v>
      </c>
      <c r="J248" s="11">
        <f>IF($I248=1,ROUND(Master!DF149,2),0)</f>
        <v>0</v>
      </c>
      <c r="K248" s="3">
        <f t="shared" si="63"/>
        <v>0</v>
      </c>
      <c r="L248" s="49" t="str">
        <f t="shared" si="64"/>
        <v>Temp. suitable for Pathogen and Vector. Model says not very suitable for Pathogen and Vector.</v>
      </c>
      <c r="M248" s="49" t="str">
        <f t="shared" si="65"/>
        <v>Preconditions unsuitable for Transmission</v>
      </c>
      <c r="N248" s="6" t="str">
        <f>Master!DM149</f>
        <v>Temp. suitable for vectors - surveillance may be needed. When temp. suitable, model suggests vectors unlikely or low numbers.</v>
      </c>
      <c r="AW248" s="2">
        <f t="shared" si="66"/>
        <v>2</v>
      </c>
      <c r="AX248" s="2">
        <f t="shared" si="67"/>
        <v>2</v>
      </c>
      <c r="AY248" s="2">
        <f t="shared" si="68"/>
        <v>5</v>
      </c>
      <c r="AZ248" s="2">
        <f t="shared" si="72"/>
        <v>20</v>
      </c>
      <c r="BA248" s="2">
        <f t="shared" si="75"/>
        <v>2</v>
      </c>
      <c r="BB248" s="2" t="str">
        <f t="shared" si="70"/>
        <v>Temp. suitable for Pathogen and Vector. Model says not very suitable for Pathogen and Vector.</v>
      </c>
      <c r="BC248" s="2" t="str">
        <f t="shared" si="71"/>
        <v>Preconditions unsuitable for Transmission</v>
      </c>
      <c r="BF248" s="56">
        <f>Master!EN149</f>
        <v>52144</v>
      </c>
      <c r="BG248" s="56" t="s">
        <v>1099</v>
      </c>
      <c r="BH248" s="2">
        <f t="shared" si="73"/>
        <v>0</v>
      </c>
      <c r="BI248" s="2">
        <f t="shared" si="74"/>
        <v>0</v>
      </c>
    </row>
    <row r="249" spans="1:61" s="2" customFormat="1" ht="16.5" thickTop="1" thickBot="1" x14ac:dyDescent="0.3">
      <c r="A249" s="6"/>
      <c r="E249" s="8" t="s">
        <v>835</v>
      </c>
      <c r="F249" s="3">
        <f t="shared" si="62"/>
        <v>2</v>
      </c>
      <c r="G249" s="3">
        <f>IF((Master!CL150&gt;=13)-(Master!CL150&gt;38),1,0)</f>
        <v>1</v>
      </c>
      <c r="H249" s="11">
        <f>IF($G249=1,ROUND(Master!AL150,2),0)</f>
        <v>0.24</v>
      </c>
      <c r="I249" s="3">
        <f>IF((Master!CL150&gt;=18)-(Master!CL150&gt;42),1,0)</f>
        <v>1</v>
      </c>
      <c r="J249" s="11">
        <f>IF($I249=1,ROUND(Master!DF150,2),0)</f>
        <v>0</v>
      </c>
      <c r="K249" s="3">
        <f t="shared" si="63"/>
        <v>0</v>
      </c>
      <c r="L249" s="49" t="str">
        <f t="shared" si="64"/>
        <v>Temp. suitable for Pathogen and Vector. Model says not very suitable for Pathogen and Vector.</v>
      </c>
      <c r="M249" s="49" t="str">
        <f t="shared" si="65"/>
        <v>Preconditions unsuitable for Transmission</v>
      </c>
      <c r="N249" s="6" t="str">
        <f>Master!DM150</f>
        <v>Temp. suitable for vectors - surveillance may be needed. When temp. suitable, model suggests vectors unlikely or low numbers.</v>
      </c>
      <c r="AW249" s="2">
        <f t="shared" si="66"/>
        <v>2</v>
      </c>
      <c r="AX249" s="2">
        <f t="shared" si="67"/>
        <v>2</v>
      </c>
      <c r="AY249" s="2">
        <f t="shared" si="68"/>
        <v>5</v>
      </c>
      <c r="AZ249" s="2">
        <f t="shared" si="72"/>
        <v>20</v>
      </c>
      <c r="BA249" s="2">
        <f t="shared" si="75"/>
        <v>2</v>
      </c>
      <c r="BB249" s="2" t="str">
        <f t="shared" si="70"/>
        <v>Temp. suitable for Pathogen and Vector. Model says not very suitable for Pathogen and Vector.</v>
      </c>
      <c r="BC249" s="2" t="str">
        <f t="shared" si="71"/>
        <v>Preconditions unsuitable for Transmission</v>
      </c>
      <c r="BF249" s="56">
        <f>Master!EN150</f>
        <v>3191</v>
      </c>
      <c r="BG249" s="56" t="s">
        <v>1100</v>
      </c>
      <c r="BH249" s="2">
        <f t="shared" si="73"/>
        <v>0</v>
      </c>
      <c r="BI249" s="2">
        <f t="shared" si="74"/>
        <v>0</v>
      </c>
    </row>
    <row r="250" spans="1:61" s="2" customFormat="1" ht="15.75" thickTop="1" x14ac:dyDescent="0.25">
      <c r="A250" s="6"/>
      <c r="E250" s="9" t="s">
        <v>867</v>
      </c>
      <c r="F250" s="3"/>
      <c r="G250" s="3"/>
      <c r="H250" s="14"/>
      <c r="I250" s="3"/>
      <c r="J250" s="14"/>
      <c r="K250" s="3"/>
      <c r="L250" s="49"/>
      <c r="M250" s="49"/>
      <c r="N250" s="6"/>
      <c r="BF250" s="56"/>
      <c r="BG250" s="56"/>
      <c r="BH250" s="2">
        <f t="shared" si="73"/>
        <v>0</v>
      </c>
      <c r="BI250" s="2">
        <f t="shared" si="74"/>
        <v>0</v>
      </c>
    </row>
    <row r="251" spans="1:61" s="2" customFormat="1" x14ac:dyDescent="0.25">
      <c r="A251" s="6"/>
      <c r="E251" s="9"/>
      <c r="F251" s="3"/>
      <c r="G251" s="3"/>
      <c r="H251" s="14"/>
      <c r="I251" s="3"/>
      <c r="J251" s="14"/>
      <c r="K251" s="3"/>
      <c r="L251" s="49"/>
      <c r="M251" s="49"/>
      <c r="N251" s="6"/>
      <c r="BF251" s="56"/>
      <c r="BG251" s="56"/>
      <c r="BH251" s="2">
        <f t="shared" si="73"/>
        <v>0</v>
      </c>
      <c r="BI251" s="2">
        <f t="shared" si="74"/>
        <v>0</v>
      </c>
    </row>
    <row r="252" spans="1:61" s="2" customFormat="1" x14ac:dyDescent="0.25">
      <c r="A252" s="6"/>
      <c r="E252" s="9"/>
      <c r="F252" s="3"/>
      <c r="G252" s="3"/>
      <c r="H252" s="14"/>
      <c r="I252" s="3"/>
      <c r="J252" s="14"/>
      <c r="K252" s="3"/>
      <c r="L252" s="49"/>
      <c r="M252" s="49"/>
      <c r="N252" s="6"/>
      <c r="BF252" s="56"/>
      <c r="BG252" s="56"/>
      <c r="BH252" s="2">
        <f t="shared" si="73"/>
        <v>0</v>
      </c>
      <c r="BI252" s="2">
        <f t="shared" si="74"/>
        <v>0</v>
      </c>
    </row>
    <row r="253" spans="1:61" s="2" customFormat="1" x14ac:dyDescent="0.25">
      <c r="A253" s="6"/>
      <c r="E253" s="9"/>
      <c r="F253" s="3"/>
      <c r="G253" s="3"/>
      <c r="H253" s="14"/>
      <c r="I253" s="3"/>
      <c r="J253" s="14"/>
      <c r="K253" s="3"/>
      <c r="L253" s="49"/>
      <c r="M253" s="49"/>
      <c r="N253" s="6"/>
      <c r="BF253" s="56"/>
      <c r="BG253" s="56"/>
      <c r="BH253" s="2">
        <f t="shared" si="73"/>
        <v>0</v>
      </c>
      <c r="BI253" s="2">
        <f t="shared" si="74"/>
        <v>0</v>
      </c>
    </row>
    <row r="254" spans="1:61" s="2" customFormat="1" x14ac:dyDescent="0.25">
      <c r="A254" s="6"/>
      <c r="E254" s="9"/>
      <c r="F254" s="3"/>
      <c r="G254" s="3"/>
      <c r="H254" s="14"/>
      <c r="I254" s="3"/>
      <c r="J254" s="14"/>
      <c r="K254" s="3"/>
      <c r="L254" s="49"/>
      <c r="M254" s="49"/>
      <c r="N254" s="6"/>
      <c r="BF254" s="56"/>
      <c r="BG254" s="56"/>
      <c r="BH254" s="2">
        <f t="shared" si="73"/>
        <v>0</v>
      </c>
      <c r="BI254" s="2">
        <f t="shared" si="74"/>
        <v>0</v>
      </c>
    </row>
    <row r="255" spans="1:61" s="2" customFormat="1" ht="15.75" thickBot="1" x14ac:dyDescent="0.3">
      <c r="A255" s="6"/>
      <c r="E255" s="9"/>
      <c r="F255" s="3"/>
      <c r="G255" s="3"/>
      <c r="H255" s="13"/>
      <c r="I255" s="3"/>
      <c r="J255" s="13"/>
      <c r="K255" s="3"/>
      <c r="L255" s="49"/>
      <c r="M255" s="49"/>
      <c r="N255" s="6"/>
      <c r="BF255" s="56"/>
      <c r="BG255" s="56"/>
      <c r="BH255" s="2">
        <f t="shared" si="73"/>
        <v>0</v>
      </c>
      <c r="BI255" s="2">
        <f t="shared" si="74"/>
        <v>0</v>
      </c>
    </row>
    <row r="256" spans="1:61" s="2" customFormat="1" ht="61.5" thickTop="1" thickBot="1" x14ac:dyDescent="0.3">
      <c r="A256" s="17" t="s">
        <v>93</v>
      </c>
      <c r="E256" s="8"/>
      <c r="F256" s="16" t="str">
        <f>Master!A$746</f>
        <v>Forecast Overall Zika Risk Code - "1" (Blue) = low risk, "4" (Red) = high risk</v>
      </c>
      <c r="G256" s="16" t="str">
        <f>Master!B$745</f>
        <v>Was temp. suitable during period for Aedes aegypti/albopictus? (Red Yes, Green No)</v>
      </c>
      <c r="H256" s="16" t="str">
        <f>Master!C$745</f>
        <v>If suitable temp.  what is annual % suitability for Aedes aegypti or albopictus? (More red more suitable)</v>
      </c>
      <c r="I256" s="16" t="str">
        <f>Master!B$744</f>
        <v>Was temp. suitable during period for Zika replication in mosquito? (Red Yes, Green No)</v>
      </c>
      <c r="J256" s="16" t="str">
        <f>Master!C$744</f>
        <v>If suitable temp. what is annual % suitability for Zika? (More red more suitable)</v>
      </c>
      <c r="K256" s="47" t="str">
        <f>Master!A$749</f>
        <v># people within 5km with Code 4 Zika level</v>
      </c>
      <c r="L256" s="47" t="str">
        <f>Master!A$748</f>
        <v>Description of conditions</v>
      </c>
      <c r="M256" s="47" t="str">
        <f>Master!B$748</f>
        <v>What it means for transmission</v>
      </c>
      <c r="N256" s="47" t="str">
        <f>Master!C$748</f>
        <v>What it means for entomologists</v>
      </c>
      <c r="BF256" s="47" t="s">
        <v>949</v>
      </c>
      <c r="BG256" s="47" t="s">
        <v>949</v>
      </c>
      <c r="BH256" s="2">
        <f t="shared" si="73"/>
        <v>0</v>
      </c>
      <c r="BI256" s="2" t="e">
        <f t="shared" si="74"/>
        <v>#VALUE!</v>
      </c>
    </row>
    <row r="257" spans="1:61" s="2" customFormat="1" ht="16.5" thickTop="1" thickBot="1" x14ac:dyDescent="0.3">
      <c r="A257" s="6"/>
      <c r="E257" s="8" t="s">
        <v>92</v>
      </c>
      <c r="F257" s="3">
        <f t="shared" ref="F257:F265" si="76">BA257</f>
        <v>2</v>
      </c>
      <c r="G257" s="3">
        <f>IF((Master!CL151&gt;=13)-(Master!CL151&gt;38),1,0)</f>
        <v>1</v>
      </c>
      <c r="H257" s="11">
        <f>IF($G257=1,ROUND(Master!AL151,2),0)</f>
        <v>0.3</v>
      </c>
      <c r="I257" s="3">
        <f>IF((Master!CL151&gt;=18)-(Master!CL151&gt;42),1,0)</f>
        <v>1</v>
      </c>
      <c r="J257" s="11">
        <f>IF($I257=1,ROUND(Master!DF151,2),0)</f>
        <v>0</v>
      </c>
      <c r="K257" s="3">
        <f t="shared" ref="K257:K265" si="77">BF257*BH257</f>
        <v>0</v>
      </c>
      <c r="L257" s="49" t="str">
        <f t="shared" ref="L257:L265" si="78">BB257</f>
        <v>Temp. suitable for Pathogen and Vector. Model says not very suitable for Pathogen and Vector.</v>
      </c>
      <c r="M257" s="49" t="str">
        <f t="shared" ref="M257:M265" si="79">BC257</f>
        <v>Preconditions unsuitable for Transmission</v>
      </c>
      <c r="N257" s="6" t="str">
        <f>Master!DM151</f>
        <v>Temp. suitable for vectors - surveillance may be needed. When temp. suitable, model suggests vectors unlikely or low numbers.</v>
      </c>
      <c r="AW257" s="2">
        <f t="shared" ref="AW257:AW265" si="80">SUM(G257,I257)</f>
        <v>2</v>
      </c>
      <c r="AX257" s="2">
        <f t="shared" ref="AX257:AX265" si="81">IF(H257&lt;0.5,2,IF(H257&gt;=0.5,3))</f>
        <v>2</v>
      </c>
      <c r="AY257" s="2">
        <f t="shared" ref="AY257:AY265" si="82">IF(J257&lt;0.5,5,IF(J257&gt;=0.5,7))</f>
        <v>5</v>
      </c>
      <c r="AZ257" s="2">
        <f t="shared" si="72"/>
        <v>20</v>
      </c>
      <c r="BA257" s="2">
        <f t="shared" ref="BA257:BA265" si="83">IF(AZ257=0,BB$3,IF(AZ257=10,BB$4,IF(AZ257=14,BB$4,IF(AZ257=15,BB$5,IF(AZ257=20,BB$6,IF(AZ257=21,BB$5,IF(AZ257=28,BB$7,IF(AZ257=30,BB$7,IF(AZ257=42,BB$8,"")))))))))</f>
        <v>2</v>
      </c>
      <c r="BB257" s="2" t="str">
        <f t="shared" ref="BB257:BB265" si="84">IF(AZ257=0,AW$3,IF(AZ257=10,AW$4,IF(AZ257=14,AW$4,IF(AZ257=15,AW$5,IF(AZ257=20,AW$6,IF(AZ257=21,AW$5,IF(AZ257=28,AW$7,IF(AZ257=30,AW$7,IF(AZ257=42,AW$8,"")))))))))</f>
        <v>Temp. suitable for Pathogen and Vector. Model says not very suitable for Pathogen and Vector.</v>
      </c>
      <c r="BC257" s="2" t="str">
        <f t="shared" ref="BC257:BC265" si="85">IF(AZ257=0,AY$3,IF(AZ257=10,AY$4,IF(AZ257=14,AY$4,IF(AZ257=15,AY$5,IF(AZ257=20,AY$6,IF(AZ257=21,AY$5,IF(AZ257=28,AY$7,IF(AZ257=30,AY$7,IF(AZ257=42,AY$8,"")))))))))</f>
        <v>Preconditions unsuitable for Transmission</v>
      </c>
      <c r="BF257" s="56">
        <f>Master!EN151</f>
        <v>167704</v>
      </c>
      <c r="BG257" s="56" t="s">
        <v>1101</v>
      </c>
      <c r="BH257" s="2">
        <f t="shared" si="73"/>
        <v>0</v>
      </c>
      <c r="BI257" s="2">
        <f t="shared" si="74"/>
        <v>0</v>
      </c>
    </row>
    <row r="258" spans="1:61" s="2" customFormat="1" ht="16.5" thickTop="1" thickBot="1" x14ac:dyDescent="0.3">
      <c r="A258" s="6"/>
      <c r="E258" s="8" t="s">
        <v>351</v>
      </c>
      <c r="F258" s="3">
        <f t="shared" si="76"/>
        <v>2</v>
      </c>
      <c r="G258" s="3">
        <f>IF((Master!CL152&gt;=13)-(Master!CL152&gt;38),1,0)</f>
        <v>1</v>
      </c>
      <c r="H258" s="11">
        <f>IF($G258=1,ROUND(Master!AL152,2),0)</f>
        <v>0.27</v>
      </c>
      <c r="I258" s="3">
        <f>IF((Master!CL152&gt;=18)-(Master!CL152&gt;42),1,0)</f>
        <v>1</v>
      </c>
      <c r="J258" s="11">
        <f>IF($I258=1,ROUND(Master!DF152,2),0)</f>
        <v>0</v>
      </c>
      <c r="K258" s="3">
        <f t="shared" si="77"/>
        <v>0</v>
      </c>
      <c r="L258" s="49" t="str">
        <f t="shared" si="78"/>
        <v>Temp. suitable for Pathogen and Vector. Model says not very suitable for Pathogen and Vector.</v>
      </c>
      <c r="M258" s="49" t="str">
        <f t="shared" si="79"/>
        <v>Preconditions unsuitable for Transmission</v>
      </c>
      <c r="N258" s="6" t="str">
        <f>Master!DM152</f>
        <v>Temp. suitable for vectors - surveillance may be needed. When temp. suitable, model suggests vectors unlikely or low numbers.</v>
      </c>
      <c r="AW258" s="2">
        <f t="shared" si="80"/>
        <v>2</v>
      </c>
      <c r="AX258" s="2">
        <f t="shared" si="81"/>
        <v>2</v>
      </c>
      <c r="AY258" s="2">
        <f t="shared" si="82"/>
        <v>5</v>
      </c>
      <c r="AZ258" s="2">
        <f t="shared" si="72"/>
        <v>20</v>
      </c>
      <c r="BA258" s="2">
        <f t="shared" si="83"/>
        <v>2</v>
      </c>
      <c r="BB258" s="2" t="str">
        <f t="shared" si="84"/>
        <v>Temp. suitable for Pathogen and Vector. Model says not very suitable for Pathogen and Vector.</v>
      </c>
      <c r="BC258" s="2" t="str">
        <f t="shared" si="85"/>
        <v>Preconditions unsuitable for Transmission</v>
      </c>
      <c r="BF258" s="56">
        <f>Master!EN152</f>
        <v>118952</v>
      </c>
      <c r="BG258" s="56" t="s">
        <v>1102</v>
      </c>
      <c r="BH258" s="2">
        <f t="shared" si="73"/>
        <v>0</v>
      </c>
      <c r="BI258" s="2">
        <f t="shared" si="74"/>
        <v>0</v>
      </c>
    </row>
    <row r="259" spans="1:61" s="2" customFormat="1" ht="16.5" thickTop="1" thickBot="1" x14ac:dyDescent="0.3">
      <c r="A259" s="6"/>
      <c r="E259" s="8" t="s">
        <v>614</v>
      </c>
      <c r="F259" s="3">
        <f t="shared" si="76"/>
        <v>2</v>
      </c>
      <c r="G259" s="3">
        <f>IF((Master!CL153&gt;=13)-(Master!CL153&gt;38),1,0)</f>
        <v>1</v>
      </c>
      <c r="H259" s="11">
        <f>IF($G259=1,ROUND(Master!AL153,2),0)</f>
        <v>0.17</v>
      </c>
      <c r="I259" s="3">
        <f>IF((Master!CL153&gt;=18)-(Master!CL153&gt;42),1,0)</f>
        <v>1</v>
      </c>
      <c r="J259" s="11">
        <f>IF($I259=1,ROUND(Master!DF153,2),0)</f>
        <v>0</v>
      </c>
      <c r="K259" s="3">
        <f t="shared" si="77"/>
        <v>0</v>
      </c>
      <c r="L259" s="49" t="str">
        <f t="shared" si="78"/>
        <v>Temp. suitable for Pathogen and Vector. Model says not very suitable for Pathogen and Vector.</v>
      </c>
      <c r="M259" s="49" t="str">
        <f t="shared" si="79"/>
        <v>Preconditions unsuitable for Transmission</v>
      </c>
      <c r="N259" s="6" t="str">
        <f>Master!DM153</f>
        <v>Temp. suitable for vectors - surveillance may be needed. When temp. suitable, model suggests vectors unlikely or low numbers.</v>
      </c>
      <c r="AW259" s="2">
        <f t="shared" si="80"/>
        <v>2</v>
      </c>
      <c r="AX259" s="2">
        <f t="shared" si="81"/>
        <v>2</v>
      </c>
      <c r="AY259" s="2">
        <f t="shared" si="82"/>
        <v>5</v>
      </c>
      <c r="AZ259" s="2">
        <f t="shared" si="72"/>
        <v>20</v>
      </c>
      <c r="BA259" s="2">
        <f t="shared" si="83"/>
        <v>2</v>
      </c>
      <c r="BB259" s="2" t="str">
        <f t="shared" si="84"/>
        <v>Temp. suitable for Pathogen and Vector. Model says not very suitable for Pathogen and Vector.</v>
      </c>
      <c r="BC259" s="2" t="str">
        <f t="shared" si="85"/>
        <v>Preconditions unsuitable for Transmission</v>
      </c>
      <c r="BF259" s="56">
        <f>Master!EN153</f>
        <v>54</v>
      </c>
      <c r="BG259" s="56" t="s">
        <v>1103</v>
      </c>
      <c r="BH259" s="2">
        <f t="shared" si="73"/>
        <v>0</v>
      </c>
      <c r="BI259" s="2">
        <f t="shared" si="74"/>
        <v>0</v>
      </c>
    </row>
    <row r="260" spans="1:61" s="2" customFormat="1" ht="16.5" thickTop="1" thickBot="1" x14ac:dyDescent="0.3">
      <c r="A260" s="6"/>
      <c r="E260" s="8" t="s">
        <v>724</v>
      </c>
      <c r="F260" s="3">
        <f t="shared" si="76"/>
        <v>2</v>
      </c>
      <c r="G260" s="3">
        <f>IF((Master!CL154&gt;=13)-(Master!CL154&gt;38),1,0)</f>
        <v>1</v>
      </c>
      <c r="H260" s="11">
        <f>IF($G260=1,ROUND(Master!AL154,2),0)</f>
        <v>0.17</v>
      </c>
      <c r="I260" s="3">
        <f>IF((Master!CL154&gt;=18)-(Master!CL154&gt;42),1,0)</f>
        <v>1</v>
      </c>
      <c r="J260" s="11">
        <f>IF($I260=1,ROUND(Master!DF154,2),0)</f>
        <v>0</v>
      </c>
      <c r="K260" s="3">
        <f t="shared" si="77"/>
        <v>0</v>
      </c>
      <c r="L260" s="49" t="str">
        <f t="shared" si="78"/>
        <v>Temp. suitable for Pathogen and Vector. Model says not very suitable for Pathogen and Vector.</v>
      </c>
      <c r="M260" s="49" t="str">
        <f t="shared" si="79"/>
        <v>Preconditions unsuitable for Transmission</v>
      </c>
      <c r="N260" s="6" t="str">
        <f>Master!DM154</f>
        <v>Temp. suitable for vectors - surveillance may be needed. When temp. suitable, model suggests vectors unlikely or low numbers.</v>
      </c>
      <c r="AW260" s="2">
        <f t="shared" si="80"/>
        <v>2</v>
      </c>
      <c r="AX260" s="2">
        <f t="shared" si="81"/>
        <v>2</v>
      </c>
      <c r="AY260" s="2">
        <f t="shared" si="82"/>
        <v>5</v>
      </c>
      <c r="AZ260" s="2">
        <f t="shared" si="72"/>
        <v>20</v>
      </c>
      <c r="BA260" s="2">
        <f t="shared" si="83"/>
        <v>2</v>
      </c>
      <c r="BB260" s="2" t="str">
        <f t="shared" si="84"/>
        <v>Temp. suitable for Pathogen and Vector. Model says not very suitable for Pathogen and Vector.</v>
      </c>
      <c r="BC260" s="2" t="str">
        <f t="shared" si="85"/>
        <v>Preconditions unsuitable for Transmission</v>
      </c>
      <c r="BF260" s="56">
        <f>Master!EN154</f>
        <v>82292</v>
      </c>
      <c r="BG260" s="56" t="s">
        <v>1104</v>
      </c>
      <c r="BH260" s="2">
        <f t="shared" si="73"/>
        <v>0</v>
      </c>
      <c r="BI260" s="2">
        <f t="shared" si="74"/>
        <v>0</v>
      </c>
    </row>
    <row r="261" spans="1:61" s="2" customFormat="1" ht="16.5" thickTop="1" thickBot="1" x14ac:dyDescent="0.3">
      <c r="A261" s="6"/>
      <c r="E261" s="8" t="s">
        <v>730</v>
      </c>
      <c r="F261" s="3">
        <f t="shared" si="76"/>
        <v>2</v>
      </c>
      <c r="G261" s="3">
        <f>IF((Master!CL155&gt;=13)-(Master!CL155&gt;38),1,0)</f>
        <v>1</v>
      </c>
      <c r="H261" s="11">
        <f>IF($G261=1,ROUND(Master!AL155,2),0)</f>
        <v>7.0000000000000007E-2</v>
      </c>
      <c r="I261" s="3">
        <f>IF((Master!CL155&gt;=18)-(Master!CL155&gt;42),1,0)</f>
        <v>1</v>
      </c>
      <c r="J261" s="11">
        <f>IF($I261=1,ROUND(Master!DF155,2),0)</f>
        <v>0</v>
      </c>
      <c r="K261" s="3">
        <f t="shared" si="77"/>
        <v>0</v>
      </c>
      <c r="L261" s="49" t="str">
        <f t="shared" si="78"/>
        <v>Temp. suitable for Pathogen and Vector. Model says not very suitable for Pathogen and Vector.</v>
      </c>
      <c r="M261" s="49" t="str">
        <f t="shared" si="79"/>
        <v>Preconditions unsuitable for Transmission</v>
      </c>
      <c r="N261" s="6" t="str">
        <f>Master!DM155</f>
        <v>Temp. suitable for vectors - surveillance may be needed. When temp. suitable, model suggests vectors unlikely or low numbers.</v>
      </c>
      <c r="AW261" s="2">
        <f t="shared" si="80"/>
        <v>2</v>
      </c>
      <c r="AX261" s="2">
        <f t="shared" si="81"/>
        <v>2</v>
      </c>
      <c r="AY261" s="2">
        <f t="shared" si="82"/>
        <v>5</v>
      </c>
      <c r="AZ261" s="2">
        <f t="shared" si="72"/>
        <v>20</v>
      </c>
      <c r="BA261" s="2">
        <f t="shared" si="83"/>
        <v>2</v>
      </c>
      <c r="BB261" s="2" t="str">
        <f t="shared" si="84"/>
        <v>Temp. suitable for Pathogen and Vector. Model says not very suitable for Pathogen and Vector.</v>
      </c>
      <c r="BC261" s="2" t="str">
        <f t="shared" si="85"/>
        <v>Preconditions unsuitable for Transmission</v>
      </c>
      <c r="BF261" s="56">
        <f>Master!EN155</f>
        <v>48</v>
      </c>
      <c r="BG261" s="56" t="s">
        <v>1105</v>
      </c>
      <c r="BH261" s="2">
        <f t="shared" si="73"/>
        <v>0</v>
      </c>
      <c r="BI261" s="2">
        <f t="shared" si="74"/>
        <v>0</v>
      </c>
    </row>
    <row r="262" spans="1:61" s="2" customFormat="1" ht="16.5" thickTop="1" thickBot="1" x14ac:dyDescent="0.3">
      <c r="A262" s="6"/>
      <c r="E262" s="8" t="s">
        <v>741</v>
      </c>
      <c r="F262" s="3">
        <f t="shared" si="76"/>
        <v>2</v>
      </c>
      <c r="G262" s="3">
        <f>IF((Master!CL156&gt;=13)-(Master!CL156&gt;38),1,0)</f>
        <v>1</v>
      </c>
      <c r="H262" s="11">
        <f>IF($G262=1,ROUND(Master!AL156,2),0)</f>
        <v>0.03</v>
      </c>
      <c r="I262" s="3">
        <f>IF((Master!CL156&gt;=18)-(Master!CL156&gt;42),1,0)</f>
        <v>1</v>
      </c>
      <c r="J262" s="11">
        <f>IF($I262=1,ROUND(Master!DF156,2),0)</f>
        <v>0</v>
      </c>
      <c r="K262" s="3">
        <f t="shared" si="77"/>
        <v>0</v>
      </c>
      <c r="L262" s="49" t="str">
        <f t="shared" si="78"/>
        <v>Temp. suitable for Pathogen and Vector. Model says not very suitable for Pathogen and Vector.</v>
      </c>
      <c r="M262" s="49" t="str">
        <f t="shared" si="79"/>
        <v>Preconditions unsuitable for Transmission</v>
      </c>
      <c r="N262" s="6" t="str">
        <f>Master!DM156</f>
        <v>Temp. suitable for vectors - surveillance may be needed. When temp. suitable, model suggests vectors unlikely or low numbers.</v>
      </c>
      <c r="AW262" s="2">
        <f t="shared" si="80"/>
        <v>2</v>
      </c>
      <c r="AX262" s="2">
        <f t="shared" si="81"/>
        <v>2</v>
      </c>
      <c r="AY262" s="2">
        <f t="shared" si="82"/>
        <v>5</v>
      </c>
      <c r="AZ262" s="2">
        <f t="shared" si="72"/>
        <v>20</v>
      </c>
      <c r="BA262" s="2">
        <f t="shared" si="83"/>
        <v>2</v>
      </c>
      <c r="BB262" s="2" t="str">
        <f t="shared" si="84"/>
        <v>Temp. suitable for Pathogen and Vector. Model says not very suitable for Pathogen and Vector.</v>
      </c>
      <c r="BC262" s="2" t="str">
        <f t="shared" si="85"/>
        <v>Preconditions unsuitable for Transmission</v>
      </c>
      <c r="BF262" s="56">
        <f>Master!EN156</f>
        <v>1415</v>
      </c>
      <c r="BG262" s="56" t="s">
        <v>1106</v>
      </c>
      <c r="BH262" s="2">
        <f t="shared" si="73"/>
        <v>0</v>
      </c>
      <c r="BI262" s="2">
        <f t="shared" si="74"/>
        <v>0</v>
      </c>
    </row>
    <row r="263" spans="1:61" s="2" customFormat="1" ht="16.5" thickTop="1" thickBot="1" x14ac:dyDescent="0.3">
      <c r="A263" s="6"/>
      <c r="E263" s="8" t="s">
        <v>754</v>
      </c>
      <c r="F263" s="3">
        <f t="shared" si="76"/>
        <v>2</v>
      </c>
      <c r="G263" s="3">
        <f>IF((Master!CL157&gt;=13)-(Master!CL157&gt;38),1,0)</f>
        <v>1</v>
      </c>
      <c r="H263" s="11">
        <f>IF($G263=1,ROUND(Master!AL157,2),0)</f>
        <v>0.01</v>
      </c>
      <c r="I263" s="3">
        <f>IF((Master!CL157&gt;=18)-(Master!CL157&gt;42),1,0)</f>
        <v>1</v>
      </c>
      <c r="J263" s="11">
        <f>IF($I263=1,ROUND(Master!DF157,2),0)</f>
        <v>0</v>
      </c>
      <c r="K263" s="3">
        <f t="shared" si="77"/>
        <v>0</v>
      </c>
      <c r="L263" s="49" t="str">
        <f t="shared" si="78"/>
        <v>Temp. suitable for Pathogen and Vector. Model says not very suitable for Pathogen and Vector.</v>
      </c>
      <c r="M263" s="49" t="str">
        <f t="shared" si="79"/>
        <v>Preconditions unsuitable for Transmission</v>
      </c>
      <c r="N263" s="6" t="str">
        <f>Master!DM157</f>
        <v>Temp. suitable for vectors - surveillance may be needed. When temp. suitable, model suggests vectors unlikely or low numbers.</v>
      </c>
      <c r="AW263" s="2">
        <f t="shared" si="80"/>
        <v>2</v>
      </c>
      <c r="AX263" s="2">
        <f t="shared" si="81"/>
        <v>2</v>
      </c>
      <c r="AY263" s="2">
        <f t="shared" si="82"/>
        <v>5</v>
      </c>
      <c r="AZ263" s="2">
        <f t="shared" si="72"/>
        <v>20</v>
      </c>
      <c r="BA263" s="2">
        <f t="shared" si="83"/>
        <v>2</v>
      </c>
      <c r="BB263" s="2" t="str">
        <f t="shared" si="84"/>
        <v>Temp. suitable for Pathogen and Vector. Model says not very suitable for Pathogen and Vector.</v>
      </c>
      <c r="BC263" s="2" t="str">
        <f t="shared" si="85"/>
        <v>Preconditions unsuitable for Transmission</v>
      </c>
      <c r="BF263" s="56">
        <f>Master!EN157</f>
        <v>15156</v>
      </c>
      <c r="BG263" s="56" t="s">
        <v>1107</v>
      </c>
      <c r="BH263" s="2">
        <f t="shared" si="73"/>
        <v>0</v>
      </c>
      <c r="BI263" s="2">
        <f t="shared" si="74"/>
        <v>0</v>
      </c>
    </row>
    <row r="264" spans="1:61" s="2" customFormat="1" ht="16.5" thickTop="1" thickBot="1" x14ac:dyDescent="0.3">
      <c r="A264" s="6"/>
      <c r="E264" s="8" t="s">
        <v>762</v>
      </c>
      <c r="F264" s="3">
        <f t="shared" si="76"/>
        <v>2</v>
      </c>
      <c r="G264" s="3">
        <f>IF((Master!CL158&gt;=13)-(Master!CL158&gt;38),1,0)</f>
        <v>1</v>
      </c>
      <c r="H264" s="11">
        <f>IF($G264=1,ROUND(Master!AL158,2),0)</f>
        <v>0.08</v>
      </c>
      <c r="I264" s="3">
        <f>IF((Master!CL158&gt;=18)-(Master!CL158&gt;42),1,0)</f>
        <v>1</v>
      </c>
      <c r="J264" s="11">
        <f>IF($I264=1,ROUND(Master!DF158,2),0)</f>
        <v>0</v>
      </c>
      <c r="K264" s="3">
        <f t="shared" si="77"/>
        <v>0</v>
      </c>
      <c r="L264" s="49" t="str">
        <f t="shared" si="78"/>
        <v>Temp. suitable for Pathogen and Vector. Model says not very suitable for Pathogen and Vector.</v>
      </c>
      <c r="M264" s="49" t="str">
        <f t="shared" si="79"/>
        <v>Preconditions unsuitable for Transmission</v>
      </c>
      <c r="N264" s="6" t="str">
        <f>Master!DM158</f>
        <v>Temp. suitable for vectors - surveillance may be needed. When temp. suitable, model suggests vectors unlikely or low numbers.</v>
      </c>
      <c r="AW264" s="2">
        <f t="shared" si="80"/>
        <v>2</v>
      </c>
      <c r="AX264" s="2">
        <f t="shared" si="81"/>
        <v>2</v>
      </c>
      <c r="AY264" s="2">
        <f t="shared" si="82"/>
        <v>5</v>
      </c>
      <c r="AZ264" s="2">
        <f t="shared" si="72"/>
        <v>20</v>
      </c>
      <c r="BA264" s="2">
        <f t="shared" si="83"/>
        <v>2</v>
      </c>
      <c r="BB264" s="2" t="str">
        <f t="shared" si="84"/>
        <v>Temp. suitable for Pathogen and Vector. Model says not very suitable for Pathogen and Vector.</v>
      </c>
      <c r="BC264" s="2" t="str">
        <f t="shared" si="85"/>
        <v>Preconditions unsuitable for Transmission</v>
      </c>
      <c r="BF264" s="56">
        <f>Master!EN158</f>
        <v>754</v>
      </c>
      <c r="BG264" s="56" t="s">
        <v>1108</v>
      </c>
      <c r="BH264" s="2">
        <f t="shared" si="73"/>
        <v>0</v>
      </c>
      <c r="BI264" s="2">
        <f t="shared" si="74"/>
        <v>0</v>
      </c>
    </row>
    <row r="265" spans="1:61" s="2" customFormat="1" ht="16.5" thickTop="1" thickBot="1" x14ac:dyDescent="0.3">
      <c r="A265" s="6"/>
      <c r="E265" s="8" t="s">
        <v>810</v>
      </c>
      <c r="F265" s="3">
        <f t="shared" si="76"/>
        <v>2</v>
      </c>
      <c r="G265" s="3">
        <f>IF((Master!CL159&gt;=13)-(Master!CL159&gt;38),1,0)</f>
        <v>1</v>
      </c>
      <c r="H265" s="11">
        <f>IF($G265=1,ROUND(Master!AL159,2),0)</f>
        <v>0.03</v>
      </c>
      <c r="I265" s="3">
        <f>IF((Master!CL159&gt;=18)-(Master!CL159&gt;42),1,0)</f>
        <v>1</v>
      </c>
      <c r="J265" s="11">
        <f>IF($I265=1,ROUND(Master!DF159,2),0)</f>
        <v>0</v>
      </c>
      <c r="K265" s="3">
        <f t="shared" si="77"/>
        <v>0</v>
      </c>
      <c r="L265" s="49" t="str">
        <f t="shared" si="78"/>
        <v>Temp. suitable for Pathogen and Vector. Model says not very suitable for Pathogen and Vector.</v>
      </c>
      <c r="M265" s="49" t="str">
        <f t="shared" si="79"/>
        <v>Preconditions unsuitable for Transmission</v>
      </c>
      <c r="N265" s="6" t="str">
        <f>Master!DM159</f>
        <v>Temp. suitable for vectors - surveillance may be needed. When temp. suitable, model suggests vectors unlikely or low numbers.</v>
      </c>
      <c r="AW265" s="2">
        <f t="shared" si="80"/>
        <v>2</v>
      </c>
      <c r="AX265" s="2">
        <f t="shared" si="81"/>
        <v>2</v>
      </c>
      <c r="AY265" s="2">
        <f t="shared" si="82"/>
        <v>5</v>
      </c>
      <c r="AZ265" s="2">
        <f t="shared" si="72"/>
        <v>20</v>
      </c>
      <c r="BA265" s="2">
        <f t="shared" si="83"/>
        <v>2</v>
      </c>
      <c r="BB265" s="2" t="str">
        <f t="shared" si="84"/>
        <v>Temp. suitable for Pathogen and Vector. Model says not very suitable for Pathogen and Vector.</v>
      </c>
      <c r="BC265" s="2" t="str">
        <f t="shared" si="85"/>
        <v>Preconditions unsuitable for Transmission</v>
      </c>
      <c r="BF265" s="56">
        <f>Master!EN159</f>
        <v>71</v>
      </c>
      <c r="BG265" s="56" t="s">
        <v>1109</v>
      </c>
      <c r="BH265" s="2">
        <f t="shared" si="73"/>
        <v>0</v>
      </c>
      <c r="BI265" s="2">
        <f t="shared" si="74"/>
        <v>0</v>
      </c>
    </row>
    <row r="266" spans="1:61" s="2" customFormat="1" ht="15.75" thickTop="1" x14ac:dyDescent="0.25">
      <c r="A266" s="6"/>
      <c r="E266" s="9" t="s">
        <v>867</v>
      </c>
      <c r="F266" s="3"/>
      <c r="G266" s="3"/>
      <c r="H266" s="14"/>
      <c r="I266" s="3"/>
      <c r="J266" s="14"/>
      <c r="K266" s="3"/>
      <c r="L266" s="49"/>
      <c r="M266" s="49"/>
      <c r="N266" s="6"/>
      <c r="BF266" s="56"/>
      <c r="BG266" s="56"/>
      <c r="BH266" s="2">
        <f t="shared" si="73"/>
        <v>0</v>
      </c>
      <c r="BI266" s="2">
        <f t="shared" si="74"/>
        <v>0</v>
      </c>
    </row>
    <row r="267" spans="1:61" s="2" customFormat="1" x14ac:dyDescent="0.25">
      <c r="A267" s="6"/>
      <c r="E267" s="9"/>
      <c r="F267" s="3"/>
      <c r="G267" s="3"/>
      <c r="H267" s="14"/>
      <c r="I267" s="3"/>
      <c r="J267" s="14"/>
      <c r="K267" s="3"/>
      <c r="L267" s="49"/>
      <c r="M267" s="49"/>
      <c r="N267" s="6"/>
      <c r="BF267" s="56"/>
      <c r="BG267" s="56"/>
      <c r="BH267" s="2">
        <f t="shared" si="73"/>
        <v>0</v>
      </c>
      <c r="BI267" s="2">
        <f t="shared" si="74"/>
        <v>0</v>
      </c>
    </row>
    <row r="268" spans="1:61" s="2" customFormat="1" x14ac:dyDescent="0.25">
      <c r="A268" s="6"/>
      <c r="E268" s="9"/>
      <c r="F268" s="3"/>
      <c r="G268" s="3"/>
      <c r="H268" s="14"/>
      <c r="I268" s="3"/>
      <c r="J268" s="14"/>
      <c r="K268" s="3"/>
      <c r="L268" s="49"/>
      <c r="M268" s="49"/>
      <c r="N268" s="6"/>
      <c r="BF268" s="56"/>
      <c r="BG268" s="56"/>
      <c r="BH268" s="2">
        <f t="shared" si="73"/>
        <v>0</v>
      </c>
      <c r="BI268" s="2">
        <f t="shared" si="74"/>
        <v>0</v>
      </c>
    </row>
    <row r="269" spans="1:61" s="2" customFormat="1" x14ac:dyDescent="0.25">
      <c r="A269" s="6"/>
      <c r="E269" s="9"/>
      <c r="F269" s="3"/>
      <c r="G269" s="3"/>
      <c r="H269" s="14"/>
      <c r="I269" s="3"/>
      <c r="J269" s="14"/>
      <c r="K269" s="3"/>
      <c r="L269" s="49"/>
      <c r="M269" s="49"/>
      <c r="N269" s="6"/>
      <c r="BF269" s="56"/>
      <c r="BG269" s="56"/>
      <c r="BH269" s="2">
        <f t="shared" si="73"/>
        <v>0</v>
      </c>
      <c r="BI269" s="2">
        <f t="shared" si="74"/>
        <v>0</v>
      </c>
    </row>
    <row r="270" spans="1:61" s="2" customFormat="1" x14ac:dyDescent="0.25">
      <c r="A270" s="6"/>
      <c r="E270" s="9"/>
      <c r="F270" s="3"/>
      <c r="G270" s="3"/>
      <c r="H270" s="14"/>
      <c r="I270" s="3"/>
      <c r="J270" s="14"/>
      <c r="K270" s="3"/>
      <c r="L270" s="49"/>
      <c r="M270" s="49"/>
      <c r="N270" s="6"/>
      <c r="BF270" s="56"/>
      <c r="BG270" s="56"/>
      <c r="BH270" s="2">
        <f t="shared" si="73"/>
        <v>0</v>
      </c>
      <c r="BI270" s="2">
        <f t="shared" si="74"/>
        <v>0</v>
      </c>
    </row>
    <row r="271" spans="1:61" s="2" customFormat="1" x14ac:dyDescent="0.25">
      <c r="A271" s="6"/>
      <c r="E271" s="9"/>
      <c r="F271" s="3"/>
      <c r="G271" s="3"/>
      <c r="H271" s="14"/>
      <c r="I271" s="3"/>
      <c r="J271" s="14"/>
      <c r="K271" s="3"/>
      <c r="L271" s="49"/>
      <c r="M271" s="49"/>
      <c r="N271" s="6"/>
      <c r="BF271" s="56"/>
      <c r="BG271" s="56"/>
      <c r="BH271" s="2">
        <f t="shared" si="73"/>
        <v>0</v>
      </c>
      <c r="BI271" s="2">
        <f t="shared" si="74"/>
        <v>0</v>
      </c>
    </row>
    <row r="272" spans="1:61" s="2" customFormat="1" x14ac:dyDescent="0.25">
      <c r="A272" s="6"/>
      <c r="E272" s="9"/>
      <c r="F272" s="3"/>
      <c r="G272" s="3"/>
      <c r="H272" s="14"/>
      <c r="I272" s="3"/>
      <c r="J272" s="14"/>
      <c r="K272" s="3"/>
      <c r="L272" s="49"/>
      <c r="M272" s="49"/>
      <c r="N272" s="6"/>
      <c r="BF272" s="56"/>
      <c r="BG272" s="56"/>
      <c r="BH272" s="2">
        <f t="shared" si="73"/>
        <v>0</v>
      </c>
      <c r="BI272" s="2">
        <f t="shared" si="74"/>
        <v>0</v>
      </c>
    </row>
    <row r="273" spans="1:61" s="2" customFormat="1" x14ac:dyDescent="0.25">
      <c r="A273" s="6"/>
      <c r="E273" s="9"/>
      <c r="F273" s="3"/>
      <c r="G273" s="3"/>
      <c r="H273" s="14"/>
      <c r="I273" s="3"/>
      <c r="J273" s="14"/>
      <c r="K273" s="3"/>
      <c r="L273" s="49"/>
      <c r="M273" s="49"/>
      <c r="N273" s="6"/>
      <c r="BF273" s="56"/>
      <c r="BG273" s="56"/>
      <c r="BH273" s="2">
        <f t="shared" si="73"/>
        <v>0</v>
      </c>
      <c r="BI273" s="2">
        <f t="shared" si="74"/>
        <v>0</v>
      </c>
    </row>
    <row r="274" spans="1:61" s="2" customFormat="1" x14ac:dyDescent="0.25">
      <c r="A274" s="6"/>
      <c r="E274" s="9"/>
      <c r="F274" s="3"/>
      <c r="G274" s="3"/>
      <c r="H274" s="14"/>
      <c r="I274" s="3"/>
      <c r="J274" s="14"/>
      <c r="K274" s="3"/>
      <c r="L274" s="49"/>
      <c r="M274" s="49"/>
      <c r="N274" s="6"/>
      <c r="BF274" s="56"/>
      <c r="BG274" s="56"/>
      <c r="BH274" s="2">
        <f t="shared" si="73"/>
        <v>0</v>
      </c>
      <c r="BI274" s="2">
        <f t="shared" si="74"/>
        <v>0</v>
      </c>
    </row>
    <row r="275" spans="1:61" s="2" customFormat="1" x14ac:dyDescent="0.25">
      <c r="A275" s="6"/>
      <c r="E275" s="9"/>
      <c r="F275" s="3"/>
      <c r="G275" s="3"/>
      <c r="H275" s="14"/>
      <c r="I275" s="3"/>
      <c r="J275" s="14"/>
      <c r="K275" s="3"/>
      <c r="L275" s="49"/>
      <c r="M275" s="49"/>
      <c r="N275" s="6"/>
      <c r="BF275" s="56"/>
      <c r="BG275" s="56"/>
      <c r="BH275" s="2">
        <f t="shared" si="73"/>
        <v>0</v>
      </c>
      <c r="BI275" s="2">
        <f t="shared" si="74"/>
        <v>0</v>
      </c>
    </row>
    <row r="276" spans="1:61" s="2" customFormat="1" x14ac:dyDescent="0.25">
      <c r="A276" s="6"/>
      <c r="E276" s="9"/>
      <c r="F276" s="3"/>
      <c r="G276" s="3"/>
      <c r="H276" s="14"/>
      <c r="I276" s="3"/>
      <c r="J276" s="14"/>
      <c r="K276" s="3"/>
      <c r="L276" s="49"/>
      <c r="M276" s="49"/>
      <c r="N276" s="6"/>
      <c r="BF276" s="56"/>
      <c r="BG276" s="56"/>
      <c r="BH276" s="2">
        <f t="shared" si="73"/>
        <v>0</v>
      </c>
      <c r="BI276" s="2">
        <f t="shared" si="74"/>
        <v>0</v>
      </c>
    </row>
    <row r="277" spans="1:61" s="2" customFormat="1" x14ac:dyDescent="0.25">
      <c r="A277" s="6"/>
      <c r="E277" s="9"/>
      <c r="F277" s="3"/>
      <c r="G277" s="3"/>
      <c r="H277" s="14"/>
      <c r="I277" s="3"/>
      <c r="J277" s="14"/>
      <c r="K277" s="3"/>
      <c r="L277" s="49"/>
      <c r="M277" s="49"/>
      <c r="N277" s="6"/>
      <c r="BF277" s="56"/>
      <c r="BG277" s="56"/>
      <c r="BH277" s="2">
        <f t="shared" si="73"/>
        <v>0</v>
      </c>
      <c r="BI277" s="2">
        <f t="shared" si="74"/>
        <v>0</v>
      </c>
    </row>
    <row r="278" spans="1:61" s="2" customFormat="1" x14ac:dyDescent="0.25">
      <c r="A278" s="6"/>
      <c r="E278" s="9"/>
      <c r="F278" s="3"/>
      <c r="G278" s="3"/>
      <c r="H278" s="14"/>
      <c r="I278" s="3"/>
      <c r="J278" s="14"/>
      <c r="K278" s="3"/>
      <c r="L278" s="49"/>
      <c r="M278" s="49"/>
      <c r="N278" s="6"/>
      <c r="BF278" s="56"/>
      <c r="BG278" s="56"/>
      <c r="BH278" s="2">
        <f t="shared" si="73"/>
        <v>0</v>
      </c>
      <c r="BI278" s="2">
        <f t="shared" si="74"/>
        <v>0</v>
      </c>
    </row>
    <row r="279" spans="1:61" s="2" customFormat="1" x14ac:dyDescent="0.25">
      <c r="A279" s="6"/>
      <c r="E279" s="9"/>
      <c r="F279" s="3"/>
      <c r="G279" s="3"/>
      <c r="H279" s="14"/>
      <c r="I279" s="3"/>
      <c r="J279" s="14"/>
      <c r="K279" s="3"/>
      <c r="L279" s="49"/>
      <c r="M279" s="49"/>
      <c r="N279" s="6"/>
      <c r="BF279" s="56"/>
      <c r="BG279" s="56"/>
      <c r="BH279" s="2">
        <f t="shared" si="73"/>
        <v>0</v>
      </c>
      <c r="BI279" s="2">
        <f t="shared" si="74"/>
        <v>0</v>
      </c>
    </row>
    <row r="280" spans="1:61" s="2" customFormat="1" x14ac:dyDescent="0.25">
      <c r="A280" s="6"/>
      <c r="E280" s="9"/>
      <c r="F280" s="3"/>
      <c r="G280" s="3"/>
      <c r="H280" s="14"/>
      <c r="I280" s="3"/>
      <c r="J280" s="14"/>
      <c r="K280" s="3"/>
      <c r="L280" s="49"/>
      <c r="M280" s="49"/>
      <c r="N280" s="6"/>
      <c r="BF280" s="56"/>
      <c r="BG280" s="56"/>
      <c r="BH280" s="2">
        <f t="shared" si="73"/>
        <v>0</v>
      </c>
      <c r="BI280" s="2">
        <f t="shared" si="74"/>
        <v>0</v>
      </c>
    </row>
    <row r="281" spans="1:61" s="2" customFormat="1" x14ac:dyDescent="0.25">
      <c r="A281" s="6"/>
      <c r="E281" s="9"/>
      <c r="F281" s="3"/>
      <c r="G281" s="3"/>
      <c r="H281" s="14"/>
      <c r="I281" s="3"/>
      <c r="J281" s="14"/>
      <c r="K281" s="3"/>
      <c r="L281" s="49"/>
      <c r="M281" s="49"/>
      <c r="N281" s="6"/>
      <c r="BF281" s="56"/>
      <c r="BG281" s="56"/>
      <c r="BH281" s="2">
        <f t="shared" si="73"/>
        <v>0</v>
      </c>
      <c r="BI281" s="2">
        <f t="shared" si="74"/>
        <v>0</v>
      </c>
    </row>
    <row r="282" spans="1:61" s="2" customFormat="1" x14ac:dyDescent="0.25">
      <c r="A282" s="6"/>
      <c r="E282" s="9"/>
      <c r="F282" s="3"/>
      <c r="G282" s="3"/>
      <c r="H282" s="14"/>
      <c r="I282" s="3"/>
      <c r="J282" s="14"/>
      <c r="K282" s="3"/>
      <c r="L282" s="49"/>
      <c r="M282" s="49"/>
      <c r="N282" s="6"/>
      <c r="BF282" s="56"/>
      <c r="BG282" s="56"/>
      <c r="BH282" s="2">
        <f t="shared" si="73"/>
        <v>0</v>
      </c>
      <c r="BI282" s="2">
        <f t="shared" si="74"/>
        <v>0</v>
      </c>
    </row>
    <row r="283" spans="1:61" s="2" customFormat="1" x14ac:dyDescent="0.25">
      <c r="A283" s="6"/>
      <c r="E283" s="9"/>
      <c r="F283" s="3"/>
      <c r="G283" s="3"/>
      <c r="H283" s="14"/>
      <c r="I283" s="3"/>
      <c r="J283" s="14"/>
      <c r="K283" s="3"/>
      <c r="L283" s="49"/>
      <c r="M283" s="49"/>
      <c r="N283" s="6"/>
      <c r="BF283" s="56"/>
      <c r="BG283" s="56"/>
      <c r="BH283" s="2">
        <f t="shared" si="73"/>
        <v>0</v>
      </c>
      <c r="BI283" s="2">
        <f t="shared" si="74"/>
        <v>0</v>
      </c>
    </row>
    <row r="284" spans="1:61" s="2" customFormat="1" x14ac:dyDescent="0.25">
      <c r="A284" s="6"/>
      <c r="E284" s="9"/>
      <c r="F284" s="3"/>
      <c r="G284" s="3"/>
      <c r="H284" s="14"/>
      <c r="I284" s="3"/>
      <c r="J284" s="14"/>
      <c r="K284" s="3"/>
      <c r="L284" s="49"/>
      <c r="M284" s="49"/>
      <c r="N284" s="6"/>
      <c r="BF284" s="56"/>
      <c r="BG284" s="56"/>
      <c r="BH284" s="2">
        <f t="shared" si="73"/>
        <v>0</v>
      </c>
      <c r="BI284" s="2">
        <f t="shared" si="74"/>
        <v>0</v>
      </c>
    </row>
    <row r="285" spans="1:61" s="2" customFormat="1" x14ac:dyDescent="0.25">
      <c r="A285" s="6"/>
      <c r="E285" s="9"/>
      <c r="F285" s="3"/>
      <c r="G285" s="3"/>
      <c r="H285" s="14"/>
      <c r="I285" s="3"/>
      <c r="J285" s="14"/>
      <c r="K285" s="3"/>
      <c r="L285" s="49"/>
      <c r="M285" s="49"/>
      <c r="N285" s="6"/>
      <c r="BF285" s="56"/>
      <c r="BG285" s="56"/>
      <c r="BH285" s="2">
        <f t="shared" si="73"/>
        <v>0</v>
      </c>
      <c r="BI285" s="2">
        <f t="shared" si="74"/>
        <v>0</v>
      </c>
    </row>
    <row r="286" spans="1:61" s="2" customFormat="1" ht="15.75" thickBot="1" x14ac:dyDescent="0.3">
      <c r="A286" s="6"/>
      <c r="E286" s="9"/>
      <c r="F286" s="3"/>
      <c r="G286" s="3"/>
      <c r="H286" s="13"/>
      <c r="I286" s="3"/>
      <c r="J286" s="13"/>
      <c r="K286" s="3"/>
      <c r="L286" s="49"/>
      <c r="M286" s="49"/>
      <c r="N286" s="6"/>
      <c r="BF286" s="56"/>
      <c r="BG286" s="56"/>
      <c r="BH286" s="2">
        <f t="shared" si="73"/>
        <v>0</v>
      </c>
      <c r="BI286" s="2">
        <f t="shared" si="74"/>
        <v>0</v>
      </c>
    </row>
    <row r="287" spans="1:61" s="2" customFormat="1" ht="61.5" thickTop="1" thickBot="1" x14ac:dyDescent="0.3">
      <c r="A287" s="17" t="s">
        <v>199</v>
      </c>
      <c r="E287" s="8"/>
      <c r="F287" s="16" t="str">
        <f>Master!A$746</f>
        <v>Forecast Overall Zika Risk Code - "1" (Blue) = low risk, "4" (Red) = high risk</v>
      </c>
      <c r="G287" s="16" t="str">
        <f>Master!B$745</f>
        <v>Was temp. suitable during period for Aedes aegypti/albopictus? (Red Yes, Green No)</v>
      </c>
      <c r="H287" s="16" t="str">
        <f>Master!C$745</f>
        <v>If suitable temp.  what is annual % suitability for Aedes aegypti or albopictus? (More red more suitable)</v>
      </c>
      <c r="I287" s="16" t="str">
        <f>Master!B$744</f>
        <v>Was temp. suitable during period for Zika replication in mosquito? (Red Yes, Green No)</v>
      </c>
      <c r="J287" s="16" t="str">
        <f>Master!C$744</f>
        <v>If suitable temp. what is annual % suitability for Zika? (More red more suitable)</v>
      </c>
      <c r="K287" s="47" t="str">
        <f>Master!A$749</f>
        <v># people within 5km with Code 4 Zika level</v>
      </c>
      <c r="L287" s="47" t="str">
        <f>Master!A$748</f>
        <v>Description of conditions</v>
      </c>
      <c r="M287" s="47" t="str">
        <f>Master!B$748</f>
        <v>What it means for transmission</v>
      </c>
      <c r="N287" s="47" t="str">
        <f>Master!C$748</f>
        <v>What it means for entomologists</v>
      </c>
      <c r="BF287" s="47" t="s">
        <v>949</v>
      </c>
      <c r="BG287" s="47" t="s">
        <v>949</v>
      </c>
      <c r="BH287" s="2">
        <f t="shared" si="73"/>
        <v>0</v>
      </c>
      <c r="BI287" s="2" t="e">
        <f t="shared" si="74"/>
        <v>#VALUE!</v>
      </c>
    </row>
    <row r="288" spans="1:61" s="2" customFormat="1" ht="16.5" thickTop="1" thickBot="1" x14ac:dyDescent="0.3">
      <c r="A288" s="6"/>
      <c r="E288" s="8" t="s">
        <v>198</v>
      </c>
      <c r="F288" s="3">
        <f t="shared" ref="F288:F297" si="86">BA288</f>
        <v>3</v>
      </c>
      <c r="G288" s="3">
        <f>IF((Master!CL160&gt;=13)-(Master!CL160&gt;38),1,0)</f>
        <v>1</v>
      </c>
      <c r="H288" s="11">
        <f>IF($G288=1,ROUND(Master!AL160,2),0)</f>
        <v>0.73</v>
      </c>
      <c r="I288" s="3">
        <f>IF((Master!CL160&gt;=18)-(Master!CL160&gt;42),1,0)</f>
        <v>1</v>
      </c>
      <c r="J288" s="11">
        <f>IF($I288=1,ROUND(Master!DF160,2),0)</f>
        <v>0</v>
      </c>
      <c r="K288" s="3">
        <f t="shared" ref="K288:K297" si="87">BF288*BH288</f>
        <v>0</v>
      </c>
      <c r="L288" s="49" t="str">
        <f t="shared" ref="L288:L297" si="88">BB288</f>
        <v>Temp. suitable for Pathogen and Vector. Model says suitable for Pathogen or Vector but not both.</v>
      </c>
      <c r="M288" s="49" t="str">
        <f t="shared" ref="M288:M297" si="89">BC288</f>
        <v>Preconditions somewhat suitable for Transmission</v>
      </c>
      <c r="N288" s="6" t="str">
        <f>Master!DM160</f>
        <v>Temp. suitable for vectors - surveillance may be needed. When temp. suitable, model suggests vectors likely - may need control, education, and policies minimizing exposure.</v>
      </c>
      <c r="AW288" s="2">
        <f t="shared" ref="AW288:AW297" si="90">SUM(G288,I288)</f>
        <v>2</v>
      </c>
      <c r="AX288" s="2">
        <f t="shared" ref="AX288:AX297" si="91">IF(H288&lt;0.5,2,IF(H288&gt;=0.5,3))</f>
        <v>3</v>
      </c>
      <c r="AY288" s="2">
        <f t="shared" ref="AY288:AY297" si="92">IF(J288&lt;0.5,5,IF(J288&gt;=0.5,7))</f>
        <v>5</v>
      </c>
      <c r="AZ288" s="2">
        <f t="shared" si="72"/>
        <v>30</v>
      </c>
      <c r="BA288" s="2">
        <f t="shared" ref="BA288:BA297" si="93">IF(AZ288=0,BB$3,IF(AZ288=10,BB$4,IF(AZ288=14,BB$4,IF(AZ288=15,BB$5,IF(AZ288=20,BB$6,IF(AZ288=21,BB$5,IF(AZ288=28,BB$7,IF(AZ288=30,BB$7,IF(AZ288=42,BB$8,"")))))))))</f>
        <v>3</v>
      </c>
      <c r="BB288" s="2" t="str">
        <f t="shared" ref="BB288:BB297" si="94">IF(AZ288=0,AW$3,IF(AZ288=10,AW$4,IF(AZ288=14,AW$4,IF(AZ288=15,AW$5,IF(AZ288=20,AW$6,IF(AZ288=21,AW$5,IF(AZ288=28,AW$7,IF(AZ288=30,AW$7,IF(AZ288=42,AW$8,"")))))))))</f>
        <v>Temp. suitable for Pathogen and Vector. Model says suitable for Pathogen or Vector but not both.</v>
      </c>
      <c r="BC288" s="2" t="str">
        <f t="shared" ref="BC288:BC297" si="95">IF(AZ288=0,AY$3,IF(AZ288=10,AY$4,IF(AZ288=14,AY$4,IF(AZ288=15,AY$5,IF(AZ288=20,AY$6,IF(AZ288=21,AY$5,IF(AZ288=28,AY$7,IF(AZ288=30,AY$7,IF(AZ288=42,AY$8,"")))))))))</f>
        <v>Preconditions somewhat suitable for Transmission</v>
      </c>
      <c r="BF288" s="56">
        <f>Master!EN160</f>
        <v>100895</v>
      </c>
      <c r="BG288" s="56" t="s">
        <v>1110</v>
      </c>
      <c r="BH288" s="2">
        <f t="shared" si="73"/>
        <v>0</v>
      </c>
      <c r="BI288" s="2">
        <f t="shared" si="74"/>
        <v>0</v>
      </c>
    </row>
    <row r="289" spans="1:61" s="2" customFormat="1" ht="16.5" thickTop="1" thickBot="1" x14ac:dyDescent="0.3">
      <c r="A289" s="6"/>
      <c r="E289" s="8" t="s">
        <v>201</v>
      </c>
      <c r="F289" s="3">
        <f t="shared" si="86"/>
        <v>3</v>
      </c>
      <c r="G289" s="3">
        <f>IF((Master!CL161&gt;=13)-(Master!CL161&gt;38),1,0)</f>
        <v>1</v>
      </c>
      <c r="H289" s="11">
        <f>IF($G289=1,ROUND(Master!AL161,2),0)</f>
        <v>0.67</v>
      </c>
      <c r="I289" s="3">
        <f>IF((Master!CL161&gt;=18)-(Master!CL161&gt;42),1,0)</f>
        <v>1</v>
      </c>
      <c r="J289" s="11">
        <f>IF($I289=1,ROUND(Master!DF161,2),0)</f>
        <v>0</v>
      </c>
      <c r="K289" s="3">
        <f t="shared" si="87"/>
        <v>0</v>
      </c>
      <c r="L289" s="49" t="str">
        <f t="shared" si="88"/>
        <v>Temp. suitable for Pathogen and Vector. Model says suitable for Pathogen or Vector but not both.</v>
      </c>
      <c r="M289" s="49" t="str">
        <f t="shared" si="89"/>
        <v>Preconditions somewhat suitable for Transmission</v>
      </c>
      <c r="N289" s="6" t="str">
        <f>Master!DM161</f>
        <v>Temp. suitable for vectors - surveillance may be needed. When temp. suitable, model suggests vectors likely - may need control, education, and policies minimizing exposure.</v>
      </c>
      <c r="AW289" s="2">
        <f t="shared" si="90"/>
        <v>2</v>
      </c>
      <c r="AX289" s="2">
        <f t="shared" si="91"/>
        <v>3</v>
      </c>
      <c r="AY289" s="2">
        <f t="shared" si="92"/>
        <v>5</v>
      </c>
      <c r="AZ289" s="2">
        <f t="shared" ref="AZ289:AZ347" si="96">AW289*AX289*AY289</f>
        <v>30</v>
      </c>
      <c r="BA289" s="2">
        <f t="shared" si="93"/>
        <v>3</v>
      </c>
      <c r="BB289" s="2" t="str">
        <f t="shared" si="94"/>
        <v>Temp. suitable for Pathogen and Vector. Model says suitable for Pathogen or Vector but not both.</v>
      </c>
      <c r="BC289" s="2" t="str">
        <f t="shared" si="95"/>
        <v>Preconditions somewhat suitable for Transmission</v>
      </c>
      <c r="BF289" s="56">
        <f>Master!EN161</f>
        <v>61331</v>
      </c>
      <c r="BG289" s="56" t="s">
        <v>1111</v>
      </c>
      <c r="BH289" s="2">
        <f t="shared" ref="BH289:BH352" si="97">IF(BA289=4,1,0)</f>
        <v>0</v>
      </c>
      <c r="BI289" s="2">
        <f t="shared" ref="BI289:BI352" si="98">BF289*BH289</f>
        <v>0</v>
      </c>
    </row>
    <row r="290" spans="1:61" s="2" customFormat="1" ht="16.5" thickTop="1" thickBot="1" x14ac:dyDescent="0.3">
      <c r="A290" s="6"/>
      <c r="E290" s="8" t="s">
        <v>273</v>
      </c>
      <c r="F290" s="3">
        <f t="shared" si="86"/>
        <v>3</v>
      </c>
      <c r="G290" s="3">
        <f>IF((Master!CL162&gt;=13)-(Master!CL162&gt;38),1,0)</f>
        <v>1</v>
      </c>
      <c r="H290" s="11">
        <f>IF($G290=1,ROUND(Master!AL162,2),0)</f>
        <v>0.53</v>
      </c>
      <c r="I290" s="3">
        <f>IF((Master!CL162&gt;=18)-(Master!CL162&gt;42),1,0)</f>
        <v>1</v>
      </c>
      <c r="J290" s="11">
        <f>IF($I290=1,ROUND(Master!DF162,2),0)</f>
        <v>0</v>
      </c>
      <c r="K290" s="3">
        <f t="shared" si="87"/>
        <v>0</v>
      </c>
      <c r="L290" s="49" t="str">
        <f t="shared" si="88"/>
        <v>Temp. suitable for Pathogen and Vector. Model says suitable for Pathogen or Vector but not both.</v>
      </c>
      <c r="M290" s="49" t="str">
        <f t="shared" si="89"/>
        <v>Preconditions somewhat suitable for Transmission</v>
      </c>
      <c r="N290" s="6" t="str">
        <f>Master!DM162</f>
        <v>Temp. suitable for vectors - surveillance may be needed. When temp. suitable, model suggests vectors likely - may need control, education, and policies minimizing exposure.</v>
      </c>
      <c r="AW290" s="2">
        <f t="shared" si="90"/>
        <v>2</v>
      </c>
      <c r="AX290" s="2">
        <f t="shared" si="91"/>
        <v>3</v>
      </c>
      <c r="AY290" s="2">
        <f t="shared" si="92"/>
        <v>5</v>
      </c>
      <c r="AZ290" s="2">
        <f t="shared" si="96"/>
        <v>30</v>
      </c>
      <c r="BA290" s="2">
        <f t="shared" si="93"/>
        <v>3</v>
      </c>
      <c r="BB290" s="2" t="str">
        <f t="shared" si="94"/>
        <v>Temp. suitable for Pathogen and Vector. Model says suitable for Pathogen or Vector but not both.</v>
      </c>
      <c r="BC290" s="2" t="str">
        <f t="shared" si="95"/>
        <v>Preconditions somewhat suitable for Transmission</v>
      </c>
      <c r="BF290" s="56">
        <f>Master!EN162</f>
        <v>19306</v>
      </c>
      <c r="BG290" s="56" t="s">
        <v>1112</v>
      </c>
      <c r="BH290" s="2">
        <f t="shared" si="97"/>
        <v>0</v>
      </c>
      <c r="BI290" s="2">
        <f t="shared" si="98"/>
        <v>0</v>
      </c>
    </row>
    <row r="291" spans="1:61" s="2" customFormat="1" ht="16.5" thickTop="1" thickBot="1" x14ac:dyDescent="0.3">
      <c r="A291" s="6"/>
      <c r="E291" s="8" t="s">
        <v>657</v>
      </c>
      <c r="F291" s="3">
        <f t="shared" si="86"/>
        <v>3</v>
      </c>
      <c r="G291" s="3">
        <f>IF((Master!CL163&gt;=13)-(Master!CL163&gt;38),1,0)</f>
        <v>1</v>
      </c>
      <c r="H291" s="11">
        <f>IF($G291=1,ROUND(Master!AL163,2),0)</f>
        <v>0.74</v>
      </c>
      <c r="I291" s="3">
        <f>IF((Master!CL163&gt;=18)-(Master!CL163&gt;42),1,0)</f>
        <v>1</v>
      </c>
      <c r="J291" s="11">
        <f>IF($I291=1,ROUND(Master!DF163,2),0)</f>
        <v>0</v>
      </c>
      <c r="K291" s="3">
        <f t="shared" si="87"/>
        <v>0</v>
      </c>
      <c r="L291" s="49" t="str">
        <f t="shared" si="88"/>
        <v>Temp. suitable for Pathogen and Vector. Model says suitable for Pathogen or Vector but not both.</v>
      </c>
      <c r="M291" s="49" t="str">
        <f t="shared" si="89"/>
        <v>Preconditions somewhat suitable for Transmission</v>
      </c>
      <c r="N291" s="6" t="str">
        <f>Master!DM163</f>
        <v>Temp. suitable for vectors - surveillance may be needed. When temp. suitable, model suggests vectors likely - may need control, education, and policies minimizing exposure.</v>
      </c>
      <c r="AW291" s="2">
        <f t="shared" si="90"/>
        <v>2</v>
      </c>
      <c r="AX291" s="2">
        <f t="shared" si="91"/>
        <v>3</v>
      </c>
      <c r="AY291" s="2">
        <f t="shared" si="92"/>
        <v>5</v>
      </c>
      <c r="AZ291" s="2">
        <f t="shared" si="96"/>
        <v>30</v>
      </c>
      <c r="BA291" s="2">
        <f t="shared" si="93"/>
        <v>3</v>
      </c>
      <c r="BB291" s="2" t="str">
        <f t="shared" si="94"/>
        <v>Temp. suitable for Pathogen and Vector. Model says suitable for Pathogen or Vector but not both.</v>
      </c>
      <c r="BC291" s="2" t="str">
        <f t="shared" si="95"/>
        <v>Preconditions somewhat suitable for Transmission</v>
      </c>
      <c r="BF291" s="56">
        <f>Master!EN163</f>
        <v>14720</v>
      </c>
      <c r="BG291" s="56" t="s">
        <v>1113</v>
      </c>
      <c r="BH291" s="2">
        <f t="shared" si="97"/>
        <v>0</v>
      </c>
      <c r="BI291" s="2">
        <f t="shared" si="98"/>
        <v>0</v>
      </c>
    </row>
    <row r="292" spans="1:61" s="2" customFormat="1" ht="16.5" thickTop="1" thickBot="1" x14ac:dyDescent="0.3">
      <c r="A292" s="6"/>
      <c r="E292" s="8" t="s">
        <v>658</v>
      </c>
      <c r="F292" s="3">
        <f t="shared" si="86"/>
        <v>3</v>
      </c>
      <c r="G292" s="3">
        <f>IF((Master!CL164&gt;=13)-(Master!CL164&gt;38),1,0)</f>
        <v>1</v>
      </c>
      <c r="H292" s="11">
        <f>IF($G292=1,ROUND(Master!AL164,2),0)</f>
        <v>0.68</v>
      </c>
      <c r="I292" s="3">
        <f>IF((Master!CL164&gt;=18)-(Master!CL164&gt;42),1,0)</f>
        <v>1</v>
      </c>
      <c r="J292" s="11">
        <f>IF($I292=1,ROUND(Master!DF164,2),0)</f>
        <v>0</v>
      </c>
      <c r="K292" s="3">
        <f t="shared" si="87"/>
        <v>0</v>
      </c>
      <c r="L292" s="49" t="str">
        <f t="shared" si="88"/>
        <v>Temp. suitable for Pathogen and Vector. Model says suitable for Pathogen or Vector but not both.</v>
      </c>
      <c r="M292" s="49" t="str">
        <f t="shared" si="89"/>
        <v>Preconditions somewhat suitable for Transmission</v>
      </c>
      <c r="N292" s="6" t="str">
        <f>Master!DM164</f>
        <v>Temp. suitable for vectors - surveillance may be needed. When temp. suitable, model suggests vectors likely - may need control, education, and policies minimizing exposure.</v>
      </c>
      <c r="AW292" s="2">
        <f t="shared" si="90"/>
        <v>2</v>
      </c>
      <c r="AX292" s="2">
        <f t="shared" si="91"/>
        <v>3</v>
      </c>
      <c r="AY292" s="2">
        <f t="shared" si="92"/>
        <v>5</v>
      </c>
      <c r="AZ292" s="2">
        <f t="shared" si="96"/>
        <v>30</v>
      </c>
      <c r="BA292" s="2">
        <f t="shared" si="93"/>
        <v>3</v>
      </c>
      <c r="BB292" s="2" t="str">
        <f t="shared" si="94"/>
        <v>Temp. suitable for Pathogen and Vector. Model says suitable for Pathogen or Vector but not both.</v>
      </c>
      <c r="BC292" s="2" t="str">
        <f t="shared" si="95"/>
        <v>Preconditions somewhat suitable for Transmission</v>
      </c>
      <c r="BF292" s="56">
        <f>Master!EN164</f>
        <v>2295</v>
      </c>
      <c r="BG292" s="56" t="s">
        <v>1114</v>
      </c>
      <c r="BH292" s="2">
        <f t="shared" si="97"/>
        <v>0</v>
      </c>
      <c r="BI292" s="2">
        <f t="shared" si="98"/>
        <v>0</v>
      </c>
    </row>
    <row r="293" spans="1:61" s="2" customFormat="1" ht="16.5" thickTop="1" thickBot="1" x14ac:dyDescent="0.3">
      <c r="A293" s="6"/>
      <c r="E293" s="8" t="s">
        <v>659</v>
      </c>
      <c r="F293" s="3">
        <f t="shared" si="86"/>
        <v>3</v>
      </c>
      <c r="G293" s="3">
        <f>IF((Master!CL165&gt;=13)-(Master!CL165&gt;38),1,0)</f>
        <v>1</v>
      </c>
      <c r="H293" s="11">
        <f>IF($G293=1,ROUND(Master!AL165,2),0)</f>
        <v>0.86</v>
      </c>
      <c r="I293" s="3">
        <f>IF((Master!CL165&gt;=18)-(Master!CL165&gt;42),1,0)</f>
        <v>1</v>
      </c>
      <c r="J293" s="11">
        <f>IF($I293=1,ROUND(Master!DF165,2),0)</f>
        <v>0</v>
      </c>
      <c r="K293" s="3">
        <f t="shared" si="87"/>
        <v>0</v>
      </c>
      <c r="L293" s="49" t="str">
        <f t="shared" si="88"/>
        <v>Temp. suitable for Pathogen and Vector. Model says suitable for Pathogen or Vector but not both.</v>
      </c>
      <c r="M293" s="49" t="str">
        <f t="shared" si="89"/>
        <v>Preconditions somewhat suitable for Transmission</v>
      </c>
      <c r="N293" s="6" t="str">
        <f>Master!DM165</f>
        <v>Temp. suitable for vectors - surveillance may be needed. When temp. suitable, model suggests vectors likely - may need control, education, and policies minimizing exposure.</v>
      </c>
      <c r="AW293" s="2">
        <f t="shared" si="90"/>
        <v>2</v>
      </c>
      <c r="AX293" s="2">
        <f t="shared" si="91"/>
        <v>3</v>
      </c>
      <c r="AY293" s="2">
        <f t="shared" si="92"/>
        <v>5</v>
      </c>
      <c r="AZ293" s="2">
        <f t="shared" si="96"/>
        <v>30</v>
      </c>
      <c r="BA293" s="2">
        <f t="shared" si="93"/>
        <v>3</v>
      </c>
      <c r="BB293" s="2" t="str">
        <f t="shared" si="94"/>
        <v>Temp. suitable for Pathogen and Vector. Model says suitable for Pathogen or Vector but not both.</v>
      </c>
      <c r="BC293" s="2" t="str">
        <f t="shared" si="95"/>
        <v>Preconditions somewhat suitable for Transmission</v>
      </c>
      <c r="BF293" s="56">
        <f>Master!EN165</f>
        <v>2198</v>
      </c>
      <c r="BG293" s="56" t="s">
        <v>1115</v>
      </c>
      <c r="BH293" s="2">
        <f t="shared" si="97"/>
        <v>0</v>
      </c>
      <c r="BI293" s="2">
        <f t="shared" si="98"/>
        <v>0</v>
      </c>
    </row>
    <row r="294" spans="1:61" s="2" customFormat="1" ht="16.5" thickTop="1" thickBot="1" x14ac:dyDescent="0.3">
      <c r="A294" s="6"/>
      <c r="E294" s="8" t="s">
        <v>660</v>
      </c>
      <c r="F294" s="3">
        <f t="shared" si="86"/>
        <v>3</v>
      </c>
      <c r="G294" s="3">
        <f>IF((Master!CL166&gt;=13)-(Master!CL166&gt;38),1,0)</f>
        <v>1</v>
      </c>
      <c r="H294" s="11">
        <f>IF($G294=1,ROUND(Master!AL166,2),0)</f>
        <v>0.86</v>
      </c>
      <c r="I294" s="3">
        <f>IF((Master!CL166&gt;=18)-(Master!CL166&gt;42),1,0)</f>
        <v>1</v>
      </c>
      <c r="J294" s="11">
        <f>IF($I294=1,ROUND(Master!DF166,2),0)</f>
        <v>0</v>
      </c>
      <c r="K294" s="3">
        <f t="shared" si="87"/>
        <v>0</v>
      </c>
      <c r="L294" s="49" t="str">
        <f t="shared" si="88"/>
        <v>Temp. suitable for Pathogen and Vector. Model says suitable for Pathogen or Vector but not both.</v>
      </c>
      <c r="M294" s="49" t="str">
        <f t="shared" si="89"/>
        <v>Preconditions somewhat suitable for Transmission</v>
      </c>
      <c r="N294" s="6" t="str">
        <f>Master!DM166</f>
        <v>Temp. suitable for vectors - surveillance may be needed. When temp. suitable, model suggests vectors likely - may need control, education, and policies minimizing exposure.</v>
      </c>
      <c r="AW294" s="2">
        <f t="shared" si="90"/>
        <v>2</v>
      </c>
      <c r="AX294" s="2">
        <f t="shared" si="91"/>
        <v>3</v>
      </c>
      <c r="AY294" s="2">
        <f t="shared" si="92"/>
        <v>5</v>
      </c>
      <c r="AZ294" s="2">
        <f t="shared" si="96"/>
        <v>30</v>
      </c>
      <c r="BA294" s="2">
        <f t="shared" si="93"/>
        <v>3</v>
      </c>
      <c r="BB294" s="2" t="str">
        <f t="shared" si="94"/>
        <v>Temp. suitable for Pathogen and Vector. Model says suitable for Pathogen or Vector but not both.</v>
      </c>
      <c r="BC294" s="2" t="str">
        <f t="shared" si="95"/>
        <v>Preconditions somewhat suitable for Transmission</v>
      </c>
      <c r="BF294" s="56">
        <f>Master!EN166</f>
        <v>686</v>
      </c>
      <c r="BG294" s="56" t="s">
        <v>1116</v>
      </c>
      <c r="BH294" s="2">
        <f t="shared" si="97"/>
        <v>0</v>
      </c>
      <c r="BI294" s="2">
        <f t="shared" si="98"/>
        <v>0</v>
      </c>
    </row>
    <row r="295" spans="1:61" s="2" customFormat="1" ht="16.5" thickTop="1" thickBot="1" x14ac:dyDescent="0.3">
      <c r="A295" s="6"/>
      <c r="E295" s="8" t="s">
        <v>661</v>
      </c>
      <c r="F295" s="3">
        <f t="shared" si="86"/>
        <v>3</v>
      </c>
      <c r="G295" s="3">
        <f>IF((Master!CL167&gt;=13)-(Master!CL167&gt;38),1,0)</f>
        <v>1</v>
      </c>
      <c r="H295" s="11">
        <f>IF($G295=1,ROUND(Master!AL167,2),0)</f>
        <v>0.86</v>
      </c>
      <c r="I295" s="3">
        <f>IF((Master!CL167&gt;=18)-(Master!CL167&gt;42),1,0)</f>
        <v>1</v>
      </c>
      <c r="J295" s="11">
        <f>IF($I295=1,ROUND(Master!DF167,2),0)</f>
        <v>0</v>
      </c>
      <c r="K295" s="3">
        <f t="shared" si="87"/>
        <v>0</v>
      </c>
      <c r="L295" s="49" t="str">
        <f t="shared" si="88"/>
        <v>Temp. suitable for Pathogen and Vector. Model says suitable for Pathogen or Vector but not both.</v>
      </c>
      <c r="M295" s="49" t="str">
        <f t="shared" si="89"/>
        <v>Preconditions somewhat suitable for Transmission</v>
      </c>
      <c r="N295" s="6" t="str">
        <f>Master!DM167</f>
        <v>Temp. suitable for vectors - surveillance may be needed. When temp. suitable, model suggests vectors likely - may need control, education, and policies minimizing exposure.</v>
      </c>
      <c r="AW295" s="2">
        <f t="shared" si="90"/>
        <v>2</v>
      </c>
      <c r="AX295" s="2">
        <f t="shared" si="91"/>
        <v>3</v>
      </c>
      <c r="AY295" s="2">
        <f t="shared" si="92"/>
        <v>5</v>
      </c>
      <c r="AZ295" s="2">
        <f t="shared" si="96"/>
        <v>30</v>
      </c>
      <c r="BA295" s="2">
        <f t="shared" si="93"/>
        <v>3</v>
      </c>
      <c r="BB295" s="2" t="str">
        <f t="shared" si="94"/>
        <v>Temp. suitable for Pathogen and Vector. Model says suitable for Pathogen or Vector but not both.</v>
      </c>
      <c r="BC295" s="2" t="str">
        <f t="shared" si="95"/>
        <v>Preconditions somewhat suitable for Transmission</v>
      </c>
      <c r="BF295" s="56">
        <f>Master!EN167</f>
        <v>785</v>
      </c>
      <c r="BG295" s="56" t="s">
        <v>1117</v>
      </c>
      <c r="BH295" s="2">
        <f t="shared" si="97"/>
        <v>0</v>
      </c>
      <c r="BI295" s="2">
        <f t="shared" si="98"/>
        <v>0</v>
      </c>
    </row>
    <row r="296" spans="1:61" s="2" customFormat="1" ht="16.5" thickTop="1" thickBot="1" x14ac:dyDescent="0.3">
      <c r="A296" s="6"/>
      <c r="E296" s="8" t="s">
        <v>662</v>
      </c>
      <c r="F296" s="3">
        <f t="shared" si="86"/>
        <v>3</v>
      </c>
      <c r="G296" s="3">
        <f>IF((Master!CL168&gt;=13)-(Master!CL168&gt;38),1,0)</f>
        <v>1</v>
      </c>
      <c r="H296" s="11">
        <f>IF($G296=1,ROUND(Master!AL168,2),0)</f>
        <v>0.86</v>
      </c>
      <c r="I296" s="3">
        <f>IF((Master!CL168&gt;=18)-(Master!CL168&gt;42),1,0)</f>
        <v>1</v>
      </c>
      <c r="J296" s="11">
        <f>IF($I296=1,ROUND(Master!DF168,2),0)</f>
        <v>0</v>
      </c>
      <c r="K296" s="3">
        <f t="shared" si="87"/>
        <v>0</v>
      </c>
      <c r="L296" s="49" t="str">
        <f t="shared" si="88"/>
        <v>Temp. suitable for Pathogen and Vector. Model says suitable for Pathogen or Vector but not both.</v>
      </c>
      <c r="M296" s="49" t="str">
        <f t="shared" si="89"/>
        <v>Preconditions somewhat suitable for Transmission</v>
      </c>
      <c r="N296" s="6" t="str">
        <f>Master!DM168</f>
        <v>Temp. suitable for vectors - surveillance may be needed. When temp. suitable, model suggests vectors likely - may need control, education, and policies minimizing exposure.</v>
      </c>
      <c r="AW296" s="2">
        <f t="shared" si="90"/>
        <v>2</v>
      </c>
      <c r="AX296" s="2">
        <f t="shared" si="91"/>
        <v>3</v>
      </c>
      <c r="AY296" s="2">
        <f t="shared" si="92"/>
        <v>5</v>
      </c>
      <c r="AZ296" s="2">
        <f t="shared" si="96"/>
        <v>30</v>
      </c>
      <c r="BA296" s="2">
        <f t="shared" si="93"/>
        <v>3</v>
      </c>
      <c r="BB296" s="2" t="str">
        <f t="shared" si="94"/>
        <v>Temp. suitable for Pathogen and Vector. Model says suitable for Pathogen or Vector but not both.</v>
      </c>
      <c r="BC296" s="2" t="str">
        <f t="shared" si="95"/>
        <v>Preconditions somewhat suitable for Transmission</v>
      </c>
      <c r="BF296" s="56">
        <f>Master!EN168</f>
        <v>422</v>
      </c>
      <c r="BG296" s="56" t="s">
        <v>1118</v>
      </c>
      <c r="BH296" s="2">
        <f t="shared" si="97"/>
        <v>0</v>
      </c>
      <c r="BI296" s="2">
        <f t="shared" si="98"/>
        <v>0</v>
      </c>
    </row>
    <row r="297" spans="1:61" s="2" customFormat="1" ht="16.5" thickTop="1" thickBot="1" x14ac:dyDescent="0.3">
      <c r="A297" s="6"/>
      <c r="E297" s="8" t="s">
        <v>790</v>
      </c>
      <c r="F297" s="3">
        <f t="shared" si="86"/>
        <v>3</v>
      </c>
      <c r="G297" s="3">
        <f>IF((Master!CL169&gt;=13)-(Master!CL169&gt;38),1,0)</f>
        <v>1</v>
      </c>
      <c r="H297" s="11">
        <f>IF($G297=1,ROUND(Master!AL169,2),0)</f>
        <v>0.86</v>
      </c>
      <c r="I297" s="3">
        <f>IF((Master!CL169&gt;=18)-(Master!CL169&gt;42),1,0)</f>
        <v>1</v>
      </c>
      <c r="J297" s="11">
        <f>IF($I297=1,ROUND(Master!DF169,2),0)</f>
        <v>0</v>
      </c>
      <c r="K297" s="3">
        <f t="shared" si="87"/>
        <v>0</v>
      </c>
      <c r="L297" s="49" t="str">
        <f t="shared" si="88"/>
        <v>Temp. suitable for Pathogen and Vector. Model says suitable for Pathogen or Vector but not both.</v>
      </c>
      <c r="M297" s="49" t="str">
        <f t="shared" si="89"/>
        <v>Preconditions somewhat suitable for Transmission</v>
      </c>
      <c r="N297" s="6" t="str">
        <f>Master!DM169</f>
        <v>Temp. suitable for vectors - surveillance may be needed. When temp. suitable, model suggests vectors likely - may need control, education, and policies minimizing exposure.</v>
      </c>
      <c r="AW297" s="2">
        <f t="shared" si="90"/>
        <v>2</v>
      </c>
      <c r="AX297" s="2">
        <f t="shared" si="91"/>
        <v>3</v>
      </c>
      <c r="AY297" s="2">
        <f t="shared" si="92"/>
        <v>5</v>
      </c>
      <c r="AZ297" s="2">
        <f t="shared" si="96"/>
        <v>30</v>
      </c>
      <c r="BA297" s="2">
        <f t="shared" si="93"/>
        <v>3</v>
      </c>
      <c r="BB297" s="2" t="str">
        <f t="shared" si="94"/>
        <v>Temp. suitable for Pathogen and Vector. Model says suitable for Pathogen or Vector but not both.</v>
      </c>
      <c r="BC297" s="2" t="str">
        <f t="shared" si="95"/>
        <v>Preconditions somewhat suitable for Transmission</v>
      </c>
      <c r="BF297" s="56">
        <f>Master!EN169</f>
        <v>9400</v>
      </c>
      <c r="BG297" s="56" t="s">
        <v>1119</v>
      </c>
      <c r="BH297" s="2">
        <f t="shared" si="97"/>
        <v>0</v>
      </c>
      <c r="BI297" s="2">
        <f t="shared" si="98"/>
        <v>0</v>
      </c>
    </row>
    <row r="298" spans="1:61" s="2" customFormat="1" ht="15.75" thickTop="1" x14ac:dyDescent="0.25">
      <c r="A298" s="6"/>
      <c r="E298" s="9" t="s">
        <v>867</v>
      </c>
      <c r="F298" s="3"/>
      <c r="G298" s="3"/>
      <c r="H298" s="14"/>
      <c r="I298" s="3"/>
      <c r="J298" s="14"/>
      <c r="K298" s="3"/>
      <c r="L298" s="49"/>
      <c r="M298" s="49"/>
      <c r="N298" s="6"/>
      <c r="BF298" s="56"/>
      <c r="BG298" s="56"/>
      <c r="BH298" s="2">
        <f t="shared" si="97"/>
        <v>0</v>
      </c>
      <c r="BI298" s="2">
        <f t="shared" si="98"/>
        <v>0</v>
      </c>
    </row>
    <row r="299" spans="1:61" s="2" customFormat="1" x14ac:dyDescent="0.25">
      <c r="A299" s="6"/>
      <c r="E299" s="9"/>
      <c r="F299" s="3"/>
      <c r="G299" s="3"/>
      <c r="H299" s="14"/>
      <c r="I299" s="3"/>
      <c r="J299" s="14"/>
      <c r="K299" s="3"/>
      <c r="L299" s="49"/>
      <c r="M299" s="49"/>
      <c r="N299" s="6"/>
      <c r="BF299" s="56"/>
      <c r="BG299" s="56"/>
      <c r="BH299" s="2">
        <f t="shared" si="97"/>
        <v>0</v>
      </c>
      <c r="BI299" s="2">
        <f t="shared" si="98"/>
        <v>0</v>
      </c>
    </row>
    <row r="300" spans="1:61" s="2" customFormat="1" x14ac:dyDescent="0.25">
      <c r="A300" s="6"/>
      <c r="E300" s="9"/>
      <c r="F300" s="3"/>
      <c r="G300" s="3"/>
      <c r="H300" s="14"/>
      <c r="I300" s="3"/>
      <c r="J300" s="14"/>
      <c r="K300" s="3"/>
      <c r="L300" s="49"/>
      <c r="M300" s="49"/>
      <c r="N300" s="6"/>
      <c r="BF300" s="56"/>
      <c r="BG300" s="56"/>
      <c r="BH300" s="2">
        <f t="shared" si="97"/>
        <v>0</v>
      </c>
      <c r="BI300" s="2">
        <f t="shared" si="98"/>
        <v>0</v>
      </c>
    </row>
    <row r="301" spans="1:61" s="2" customFormat="1" x14ac:dyDescent="0.25">
      <c r="A301" s="6"/>
      <c r="E301" s="9"/>
      <c r="F301" s="3"/>
      <c r="G301" s="3"/>
      <c r="H301" s="14"/>
      <c r="I301" s="3"/>
      <c r="J301" s="14"/>
      <c r="K301" s="3"/>
      <c r="L301" s="49"/>
      <c r="M301" s="49"/>
      <c r="N301" s="6"/>
      <c r="BF301" s="56"/>
      <c r="BG301" s="56"/>
      <c r="BH301" s="2">
        <f t="shared" si="97"/>
        <v>0</v>
      </c>
      <c r="BI301" s="2">
        <f t="shared" si="98"/>
        <v>0</v>
      </c>
    </row>
    <row r="302" spans="1:61" s="2" customFormat="1" x14ac:dyDescent="0.25">
      <c r="A302" s="6"/>
      <c r="E302" s="9"/>
      <c r="F302" s="3"/>
      <c r="G302" s="3"/>
      <c r="H302" s="14"/>
      <c r="I302" s="3"/>
      <c r="J302" s="14"/>
      <c r="K302" s="3"/>
      <c r="L302" s="49"/>
      <c r="M302" s="49"/>
      <c r="N302" s="6"/>
      <c r="BF302" s="56"/>
      <c r="BG302" s="56"/>
      <c r="BH302" s="2">
        <f t="shared" si="97"/>
        <v>0</v>
      </c>
      <c r="BI302" s="2">
        <f t="shared" si="98"/>
        <v>0</v>
      </c>
    </row>
    <row r="303" spans="1:61" s="2" customFormat="1" x14ac:dyDescent="0.25">
      <c r="A303" s="6"/>
      <c r="E303" s="9"/>
      <c r="F303" s="3"/>
      <c r="G303" s="3"/>
      <c r="H303" s="14"/>
      <c r="I303" s="3"/>
      <c r="J303" s="14"/>
      <c r="K303" s="3"/>
      <c r="L303" s="49"/>
      <c r="M303" s="49"/>
      <c r="N303" s="6"/>
      <c r="BF303" s="56"/>
      <c r="BG303" s="56"/>
      <c r="BH303" s="2">
        <f t="shared" si="97"/>
        <v>0</v>
      </c>
      <c r="BI303" s="2">
        <f t="shared" si="98"/>
        <v>0</v>
      </c>
    </row>
    <row r="304" spans="1:61" s="2" customFormat="1" x14ac:dyDescent="0.25">
      <c r="A304" s="6"/>
      <c r="E304" s="9"/>
      <c r="F304" s="3"/>
      <c r="G304" s="3"/>
      <c r="H304" s="14"/>
      <c r="I304" s="3"/>
      <c r="J304" s="14"/>
      <c r="K304" s="3"/>
      <c r="L304" s="49"/>
      <c r="M304" s="49"/>
      <c r="N304" s="6"/>
      <c r="BF304" s="56"/>
      <c r="BG304" s="56"/>
      <c r="BH304" s="2">
        <f t="shared" si="97"/>
        <v>0</v>
      </c>
      <c r="BI304" s="2">
        <f t="shared" si="98"/>
        <v>0</v>
      </c>
    </row>
    <row r="305" spans="1:61" s="2" customFormat="1" x14ac:dyDescent="0.25">
      <c r="A305" s="6"/>
      <c r="E305" s="9"/>
      <c r="F305" s="3"/>
      <c r="G305" s="3"/>
      <c r="H305" s="14"/>
      <c r="I305" s="3"/>
      <c r="J305" s="14"/>
      <c r="K305" s="3"/>
      <c r="L305" s="49"/>
      <c r="M305" s="49"/>
      <c r="N305" s="6"/>
      <c r="BF305" s="56"/>
      <c r="BG305" s="56"/>
      <c r="BH305" s="2">
        <f t="shared" si="97"/>
        <v>0</v>
      </c>
      <c r="BI305" s="2">
        <f t="shared" si="98"/>
        <v>0</v>
      </c>
    </row>
    <row r="306" spans="1:61" s="2" customFormat="1" x14ac:dyDescent="0.25">
      <c r="A306" s="6"/>
      <c r="E306" s="9"/>
      <c r="F306" s="3"/>
      <c r="G306" s="3"/>
      <c r="H306" s="14"/>
      <c r="I306" s="3"/>
      <c r="J306" s="14"/>
      <c r="K306" s="3"/>
      <c r="L306" s="49"/>
      <c r="M306" s="49"/>
      <c r="N306" s="6"/>
      <c r="BF306" s="56"/>
      <c r="BG306" s="56"/>
      <c r="BH306" s="2">
        <f t="shared" si="97"/>
        <v>0</v>
      </c>
      <c r="BI306" s="2">
        <f t="shared" si="98"/>
        <v>0</v>
      </c>
    </row>
    <row r="307" spans="1:61" s="2" customFormat="1" x14ac:dyDescent="0.25">
      <c r="A307" s="6"/>
      <c r="E307" s="9"/>
      <c r="F307" s="3"/>
      <c r="G307" s="3"/>
      <c r="H307" s="14"/>
      <c r="I307" s="3"/>
      <c r="J307" s="14"/>
      <c r="K307" s="3"/>
      <c r="L307" s="49"/>
      <c r="M307" s="49"/>
      <c r="N307" s="6"/>
      <c r="BF307" s="56"/>
      <c r="BG307" s="56"/>
      <c r="BH307" s="2">
        <f t="shared" si="97"/>
        <v>0</v>
      </c>
      <c r="BI307" s="2">
        <f t="shared" si="98"/>
        <v>0</v>
      </c>
    </row>
    <row r="308" spans="1:61" s="2" customFormat="1" x14ac:dyDescent="0.25">
      <c r="A308" s="6"/>
      <c r="E308" s="9"/>
      <c r="F308" s="3"/>
      <c r="G308" s="3"/>
      <c r="H308" s="14"/>
      <c r="I308" s="3"/>
      <c r="J308" s="14"/>
      <c r="K308" s="3"/>
      <c r="L308" s="49"/>
      <c r="M308" s="49"/>
      <c r="N308" s="6"/>
      <c r="BF308" s="56"/>
      <c r="BG308" s="56"/>
      <c r="BH308" s="2">
        <f t="shared" si="97"/>
        <v>0</v>
      </c>
      <c r="BI308" s="2">
        <f t="shared" si="98"/>
        <v>0</v>
      </c>
    </row>
    <row r="309" spans="1:61" s="2" customFormat="1" x14ac:dyDescent="0.25">
      <c r="A309" s="6"/>
      <c r="E309" s="9"/>
      <c r="F309" s="3"/>
      <c r="G309" s="3"/>
      <c r="H309" s="14"/>
      <c r="I309" s="3"/>
      <c r="J309" s="14"/>
      <c r="K309" s="3"/>
      <c r="L309" s="49"/>
      <c r="M309" s="49"/>
      <c r="N309" s="6"/>
      <c r="BF309" s="56"/>
      <c r="BG309" s="56"/>
      <c r="BH309" s="2">
        <f t="shared" si="97"/>
        <v>0</v>
      </c>
      <c r="BI309" s="2">
        <f t="shared" si="98"/>
        <v>0</v>
      </c>
    </row>
    <row r="310" spans="1:61" s="2" customFormat="1" x14ac:dyDescent="0.25">
      <c r="A310" s="6"/>
      <c r="E310" s="9"/>
      <c r="F310" s="3"/>
      <c r="G310" s="3"/>
      <c r="H310" s="14"/>
      <c r="I310" s="3"/>
      <c r="J310" s="14"/>
      <c r="K310" s="3"/>
      <c r="L310" s="49"/>
      <c r="M310" s="49"/>
      <c r="N310" s="6"/>
      <c r="BF310" s="56"/>
      <c r="BG310" s="56"/>
      <c r="BH310" s="2">
        <f t="shared" si="97"/>
        <v>0</v>
      </c>
      <c r="BI310" s="2">
        <f t="shared" si="98"/>
        <v>0</v>
      </c>
    </row>
    <row r="311" spans="1:61" s="2" customFormat="1" x14ac:dyDescent="0.25">
      <c r="A311" s="6"/>
      <c r="E311" s="9"/>
      <c r="F311" s="3"/>
      <c r="G311" s="3"/>
      <c r="H311" s="14"/>
      <c r="I311" s="3"/>
      <c r="J311" s="14"/>
      <c r="K311" s="3"/>
      <c r="L311" s="49"/>
      <c r="M311" s="49"/>
      <c r="N311" s="6"/>
      <c r="BF311" s="56"/>
      <c r="BG311" s="56"/>
      <c r="BH311" s="2">
        <f t="shared" si="97"/>
        <v>0</v>
      </c>
      <c r="BI311" s="2">
        <f t="shared" si="98"/>
        <v>0</v>
      </c>
    </row>
    <row r="312" spans="1:61" s="2" customFormat="1" x14ac:dyDescent="0.25">
      <c r="A312" s="6"/>
      <c r="E312" s="9"/>
      <c r="F312" s="3"/>
      <c r="G312" s="3"/>
      <c r="H312" s="14"/>
      <c r="I312" s="3"/>
      <c r="J312" s="14"/>
      <c r="K312" s="3"/>
      <c r="L312" s="49"/>
      <c r="M312" s="49"/>
      <c r="N312" s="6"/>
      <c r="BF312" s="56"/>
      <c r="BG312" s="56"/>
      <c r="BH312" s="2">
        <f t="shared" si="97"/>
        <v>0</v>
      </c>
      <c r="BI312" s="2">
        <f t="shared" si="98"/>
        <v>0</v>
      </c>
    </row>
    <row r="313" spans="1:61" s="2" customFormat="1" x14ac:dyDescent="0.25">
      <c r="A313" s="6"/>
      <c r="E313" s="9"/>
      <c r="F313" s="3"/>
      <c r="G313" s="3"/>
      <c r="H313" s="14"/>
      <c r="I313" s="3"/>
      <c r="J313" s="14"/>
      <c r="K313" s="3"/>
      <c r="L313" s="49"/>
      <c r="M313" s="49"/>
      <c r="N313" s="6"/>
      <c r="BF313" s="56"/>
      <c r="BG313" s="56"/>
      <c r="BH313" s="2">
        <f t="shared" si="97"/>
        <v>0</v>
      </c>
      <c r="BI313" s="2">
        <f t="shared" si="98"/>
        <v>0</v>
      </c>
    </row>
    <row r="314" spans="1:61" s="2" customFormat="1" x14ac:dyDescent="0.25">
      <c r="A314" s="6"/>
      <c r="E314" s="9"/>
      <c r="F314" s="3"/>
      <c r="G314" s="3"/>
      <c r="H314" s="14"/>
      <c r="I314" s="3"/>
      <c r="J314" s="14"/>
      <c r="K314" s="3"/>
      <c r="L314" s="49"/>
      <c r="M314" s="49"/>
      <c r="N314" s="6"/>
      <c r="BF314" s="56"/>
      <c r="BG314" s="56"/>
      <c r="BH314" s="2">
        <f t="shared" si="97"/>
        <v>0</v>
      </c>
      <c r="BI314" s="2">
        <f t="shared" si="98"/>
        <v>0</v>
      </c>
    </row>
    <row r="315" spans="1:61" s="2" customFormat="1" x14ac:dyDescent="0.25">
      <c r="A315" s="6"/>
      <c r="E315" s="9"/>
      <c r="F315" s="3"/>
      <c r="G315" s="3"/>
      <c r="H315" s="14"/>
      <c r="I315" s="3"/>
      <c r="J315" s="14"/>
      <c r="K315" s="3"/>
      <c r="L315" s="49"/>
      <c r="M315" s="49"/>
      <c r="N315" s="6"/>
      <c r="BF315" s="56"/>
      <c r="BG315" s="56"/>
      <c r="BH315" s="2">
        <f t="shared" si="97"/>
        <v>0</v>
      </c>
      <c r="BI315" s="2">
        <f t="shared" si="98"/>
        <v>0</v>
      </c>
    </row>
    <row r="316" spans="1:61" s="2" customFormat="1" ht="15.75" thickBot="1" x14ac:dyDescent="0.3">
      <c r="A316" s="6"/>
      <c r="E316" s="9"/>
      <c r="F316" s="3"/>
      <c r="G316" s="3"/>
      <c r="H316" s="13"/>
      <c r="I316" s="3"/>
      <c r="J316" s="13"/>
      <c r="K316" s="3"/>
      <c r="L316" s="49"/>
      <c r="M316" s="49"/>
      <c r="N316" s="6"/>
      <c r="BF316" s="56"/>
      <c r="BG316" s="56"/>
      <c r="BH316" s="2">
        <f t="shared" si="97"/>
        <v>0</v>
      </c>
      <c r="BI316" s="2">
        <f t="shared" si="98"/>
        <v>0</v>
      </c>
    </row>
    <row r="317" spans="1:61" s="2" customFormat="1" ht="61.5" thickTop="1" thickBot="1" x14ac:dyDescent="0.3">
      <c r="A317" s="17" t="s">
        <v>87</v>
      </c>
      <c r="E317" s="8"/>
      <c r="F317" s="16" t="str">
        <f>Master!A$746</f>
        <v>Forecast Overall Zika Risk Code - "1" (Blue) = low risk, "4" (Red) = high risk</v>
      </c>
      <c r="G317" s="16" t="str">
        <f>Master!B$745</f>
        <v>Was temp. suitable during period for Aedes aegypti/albopictus? (Red Yes, Green No)</v>
      </c>
      <c r="H317" s="16" t="str">
        <f>Master!C$745</f>
        <v>If suitable temp.  what is annual % suitability for Aedes aegypti or albopictus? (More red more suitable)</v>
      </c>
      <c r="I317" s="16" t="str">
        <f>Master!B$744</f>
        <v>Was temp. suitable during period for Zika replication in mosquito? (Red Yes, Green No)</v>
      </c>
      <c r="J317" s="16" t="str">
        <f>Master!C$744</f>
        <v>If suitable temp. what is annual % suitability for Zika? (More red more suitable)</v>
      </c>
      <c r="K317" s="47" t="str">
        <f>Master!A$749</f>
        <v># people within 5km with Code 4 Zika level</v>
      </c>
      <c r="L317" s="47" t="str">
        <f>Master!A$748</f>
        <v>Description of conditions</v>
      </c>
      <c r="M317" s="47" t="str">
        <f>Master!B$748</f>
        <v>What it means for transmission</v>
      </c>
      <c r="N317" s="47" t="str">
        <f>Master!C$748</f>
        <v>What it means for entomologists</v>
      </c>
      <c r="BF317" s="47" t="s">
        <v>949</v>
      </c>
      <c r="BG317" s="47" t="s">
        <v>949</v>
      </c>
      <c r="BH317" s="2">
        <f t="shared" si="97"/>
        <v>0</v>
      </c>
      <c r="BI317" s="2" t="e">
        <f t="shared" si="98"/>
        <v>#VALUE!</v>
      </c>
    </row>
    <row r="318" spans="1:61" s="2" customFormat="1" ht="16.5" thickTop="1" thickBot="1" x14ac:dyDescent="0.3">
      <c r="A318" s="6"/>
      <c r="E318" s="8" t="s">
        <v>86</v>
      </c>
      <c r="F318" s="3">
        <f t="shared" ref="F318:F325" si="99">BA318</f>
        <v>3</v>
      </c>
      <c r="G318" s="3">
        <f>IF((Master!CL170&gt;=13)-(Master!CL170&gt;38),1,0)</f>
        <v>1</v>
      </c>
      <c r="H318" s="11">
        <f>IF($G318=1,ROUND(Master!AL170,2),0)</f>
        <v>0.93</v>
      </c>
      <c r="I318" s="3">
        <f>IF((Master!CL170&gt;=18)-(Master!CL170&gt;42),1,0)</f>
        <v>1</v>
      </c>
      <c r="J318" s="11">
        <f>IF($I318=1,ROUND(Master!DF170,2),0)</f>
        <v>0</v>
      </c>
      <c r="K318" s="3">
        <f t="shared" ref="K318:K325" si="100">BF318*BH318</f>
        <v>0</v>
      </c>
      <c r="L318" s="49" t="str">
        <f t="shared" ref="L318:M325" si="101">BB318</f>
        <v>Temp. suitable for Pathogen and Vector. Model says suitable for Pathogen or Vector but not both.</v>
      </c>
      <c r="M318" s="49" t="str">
        <f t="shared" si="101"/>
        <v>Preconditions somewhat suitable for Transmission</v>
      </c>
      <c r="N318" s="6" t="str">
        <f>Master!DM170</f>
        <v>Temp. suitable for vectors - surveillance may be needed. When temp. suitable, model suggests vectors likely - may need control, education, and policies minimizing exposure.</v>
      </c>
      <c r="AW318" s="2">
        <f t="shared" ref="AW318:AW325" si="102">SUM(G318,I318)</f>
        <v>2</v>
      </c>
      <c r="AX318" s="2">
        <f t="shared" ref="AX318:AX325" si="103">IF(H318&lt;0.5,2,IF(H318&gt;=0.5,3))</f>
        <v>3</v>
      </c>
      <c r="AY318" s="2">
        <f t="shared" ref="AY318:AY325" si="104">IF(J318&lt;0.5,5,IF(J318&gt;=0.5,7))</f>
        <v>5</v>
      </c>
      <c r="AZ318" s="2">
        <f t="shared" si="96"/>
        <v>30</v>
      </c>
      <c r="BA318" s="2">
        <f t="shared" ref="BA318:BA325" si="105">IF(AZ318=0,BB$3,IF(AZ318=10,BB$4,IF(AZ318=14,BB$4,IF(AZ318=15,BB$5,IF(AZ318=20,BB$6,IF(AZ318=21,BB$5,IF(AZ318=28,BB$7,IF(AZ318=30,BB$7,IF(AZ318=42,BB$8,"")))))))))</f>
        <v>3</v>
      </c>
      <c r="BB318" s="2" t="str">
        <f t="shared" ref="BB318:BB325" si="106">IF(AZ318=0,AW$3,IF(AZ318=10,AW$4,IF(AZ318=14,AW$4,IF(AZ318=15,AW$5,IF(AZ318=20,AW$6,IF(AZ318=21,AW$5,IF(AZ318=28,AW$7,IF(AZ318=30,AW$7,IF(AZ318=42,AW$8,"")))))))))</f>
        <v>Temp. suitable for Pathogen and Vector. Model says suitable for Pathogen or Vector but not both.</v>
      </c>
      <c r="BC318" s="2" t="str">
        <f t="shared" ref="BC318:BC325" si="107">IF(AZ318=0,AY$3,IF(AZ318=10,AY$4,IF(AZ318=14,AY$4,IF(AZ318=15,AY$5,IF(AZ318=20,AY$6,IF(AZ318=21,AY$5,IF(AZ318=28,AY$7,IF(AZ318=30,AY$7,IF(AZ318=42,AY$8,"")))))))))</f>
        <v>Preconditions somewhat suitable for Transmission</v>
      </c>
      <c r="BF318" s="56">
        <f>Master!EN170</f>
        <v>322326</v>
      </c>
      <c r="BG318" s="56" t="s">
        <v>1120</v>
      </c>
      <c r="BH318" s="2">
        <f t="shared" si="97"/>
        <v>0</v>
      </c>
      <c r="BI318" s="2">
        <f t="shared" si="98"/>
        <v>0</v>
      </c>
    </row>
    <row r="319" spans="1:61" s="2" customFormat="1" ht="16.5" thickTop="1" thickBot="1" x14ac:dyDescent="0.3">
      <c r="A319" s="6"/>
      <c r="E319" s="8" t="s">
        <v>377</v>
      </c>
      <c r="F319" s="3">
        <f t="shared" si="99"/>
        <v>3</v>
      </c>
      <c r="G319" s="3">
        <f>IF((Master!CL171&gt;=13)-(Master!CL171&gt;38),1,0)</f>
        <v>1</v>
      </c>
      <c r="H319" s="11">
        <f>IF($G319=1,ROUND(Master!AL171,2),0)</f>
        <v>0.93</v>
      </c>
      <c r="I319" s="3">
        <f>IF((Master!CL171&gt;=18)-(Master!CL171&gt;42),1,0)</f>
        <v>1</v>
      </c>
      <c r="J319" s="11">
        <f>IF($I319=1,ROUND(Master!DF171,2),0)</f>
        <v>0</v>
      </c>
      <c r="K319" s="3">
        <f t="shared" si="100"/>
        <v>0</v>
      </c>
      <c r="L319" s="49" t="str">
        <f t="shared" si="101"/>
        <v>Temp. suitable for Pathogen and Vector. Model says suitable for Pathogen or Vector but not both.</v>
      </c>
      <c r="M319" s="49" t="str">
        <f t="shared" si="101"/>
        <v>Preconditions somewhat suitable for Transmission</v>
      </c>
      <c r="N319" s="6" t="str">
        <f>Master!DM171</f>
        <v>Temp. suitable for vectors - surveillance may be needed. When temp. suitable, model suggests vectors likely - may need control, education, and policies minimizing exposure.</v>
      </c>
      <c r="AW319" s="2">
        <f t="shared" si="102"/>
        <v>2</v>
      </c>
      <c r="AX319" s="2">
        <f t="shared" si="103"/>
        <v>3</v>
      </c>
      <c r="AY319" s="2">
        <f t="shared" si="104"/>
        <v>5</v>
      </c>
      <c r="AZ319" s="2">
        <f t="shared" si="96"/>
        <v>30</v>
      </c>
      <c r="BA319" s="2">
        <f t="shared" si="105"/>
        <v>3</v>
      </c>
      <c r="BB319" s="2" t="str">
        <f t="shared" si="106"/>
        <v>Temp. suitable for Pathogen and Vector. Model says suitable for Pathogen or Vector but not both.</v>
      </c>
      <c r="BC319" s="2" t="str">
        <f t="shared" si="107"/>
        <v>Preconditions somewhat suitable for Transmission</v>
      </c>
      <c r="BF319" s="56">
        <f>Master!EN171</f>
        <v>265700</v>
      </c>
      <c r="BG319" s="56" t="s">
        <v>1121</v>
      </c>
      <c r="BH319" s="2">
        <f t="shared" si="97"/>
        <v>0</v>
      </c>
      <c r="BI319" s="2">
        <f t="shared" si="98"/>
        <v>0</v>
      </c>
    </row>
    <row r="320" spans="1:61" s="2" customFormat="1" ht="16.5" thickTop="1" thickBot="1" x14ac:dyDescent="0.3">
      <c r="A320" s="6"/>
      <c r="E320" s="8" t="s">
        <v>480</v>
      </c>
      <c r="F320" s="3">
        <f t="shared" si="99"/>
        <v>4</v>
      </c>
      <c r="G320" s="3">
        <f>IF((Master!CL172&gt;=13)-(Master!CL172&gt;38),1,0)</f>
        <v>1</v>
      </c>
      <c r="H320" s="11">
        <f>IF($G320=1,ROUND(Master!AL172,2),0)</f>
        <v>0.95</v>
      </c>
      <c r="I320" s="3">
        <f>IF((Master!CL172&gt;=18)-(Master!CL172&gt;42),1,0)</f>
        <v>1</v>
      </c>
      <c r="J320" s="11">
        <f>IF($I320=1,ROUND(Master!DF172,2),0)</f>
        <v>0.82</v>
      </c>
      <c r="K320" s="3">
        <f t="shared" si="100"/>
        <v>47192</v>
      </c>
      <c r="L320" s="49" t="str">
        <f t="shared" si="101"/>
        <v>Temp. suitable for Pathogen and Vector. Model says suitable for Pathogen and Vector.</v>
      </c>
      <c r="M320" s="49" t="str">
        <f t="shared" si="101"/>
        <v>Preconditions suitable for Transmission</v>
      </c>
      <c r="N320" s="6" t="str">
        <f>Master!DM172</f>
        <v>Temp. suitable for vectors - surveillance may be needed. When temp. suitable, model suggests vectors likely - may need control, education, and policies minimizing exposure.</v>
      </c>
      <c r="AW320" s="2">
        <f t="shared" si="102"/>
        <v>2</v>
      </c>
      <c r="AX320" s="2">
        <f t="shared" si="103"/>
        <v>3</v>
      </c>
      <c r="AY320" s="2">
        <f t="shared" si="104"/>
        <v>7</v>
      </c>
      <c r="AZ320" s="2">
        <f t="shared" si="96"/>
        <v>42</v>
      </c>
      <c r="BA320" s="2">
        <f t="shared" si="105"/>
        <v>4</v>
      </c>
      <c r="BB320" s="2" t="str">
        <f t="shared" si="106"/>
        <v>Temp. suitable for Pathogen and Vector. Model says suitable for Pathogen and Vector.</v>
      </c>
      <c r="BC320" s="2" t="str">
        <f t="shared" si="107"/>
        <v>Preconditions suitable for Transmission</v>
      </c>
      <c r="BF320" s="56">
        <f>Master!EN172</f>
        <v>47192</v>
      </c>
      <c r="BG320" s="56" t="s">
        <v>1122</v>
      </c>
      <c r="BH320" s="2">
        <f t="shared" si="97"/>
        <v>1</v>
      </c>
      <c r="BI320" s="2">
        <f t="shared" si="98"/>
        <v>47192</v>
      </c>
    </row>
    <row r="321" spans="1:61" s="2" customFormat="1" ht="16.5" thickTop="1" thickBot="1" x14ac:dyDescent="0.3">
      <c r="A321" s="6"/>
      <c r="E321" s="8" t="s">
        <v>634</v>
      </c>
      <c r="F321" s="3">
        <f t="shared" si="99"/>
        <v>3</v>
      </c>
      <c r="G321" s="3">
        <f>IF((Master!CL173&gt;=13)-(Master!CL173&gt;38),1,0)</f>
        <v>1</v>
      </c>
      <c r="H321" s="11">
        <f>IF($G321=1,ROUND(Master!AL173,2),0)</f>
        <v>0.9</v>
      </c>
      <c r="I321" s="3">
        <f>IF((Master!CL173&gt;=18)-(Master!CL173&gt;42),1,0)</f>
        <v>1</v>
      </c>
      <c r="J321" s="11">
        <f>IF($I321=1,ROUND(Master!DF173,2),0)</f>
        <v>0</v>
      </c>
      <c r="K321" s="3">
        <f t="shared" si="100"/>
        <v>0</v>
      </c>
      <c r="L321" s="49" t="str">
        <f t="shared" si="101"/>
        <v>Temp. suitable for Pathogen and Vector. Model says suitable for Pathogen or Vector but not both.</v>
      </c>
      <c r="M321" s="49" t="str">
        <f t="shared" si="101"/>
        <v>Preconditions somewhat suitable for Transmission</v>
      </c>
      <c r="N321" s="6" t="str">
        <f>Master!DM173</f>
        <v>Temp. suitable for vectors - surveillance may be needed. When temp. suitable, model suggests vectors likely - may need control, education, and policies minimizing exposure.</v>
      </c>
      <c r="AW321" s="2">
        <f t="shared" si="102"/>
        <v>2</v>
      </c>
      <c r="AX321" s="2">
        <f t="shared" si="103"/>
        <v>3</v>
      </c>
      <c r="AY321" s="2">
        <f t="shared" si="104"/>
        <v>5</v>
      </c>
      <c r="AZ321" s="2">
        <f t="shared" si="96"/>
        <v>30</v>
      </c>
      <c r="BA321" s="2">
        <f t="shared" si="105"/>
        <v>3</v>
      </c>
      <c r="BB321" s="2" t="str">
        <f t="shared" si="106"/>
        <v>Temp. suitable for Pathogen and Vector. Model says suitable for Pathogen or Vector but not both.</v>
      </c>
      <c r="BC321" s="2" t="str">
        <f t="shared" si="107"/>
        <v>Preconditions somewhat suitable for Transmission</v>
      </c>
      <c r="BF321" s="56">
        <f>Master!EN173</f>
        <v>4609</v>
      </c>
      <c r="BG321" s="56" t="s">
        <v>1123</v>
      </c>
      <c r="BH321" s="2">
        <f t="shared" si="97"/>
        <v>0</v>
      </c>
      <c r="BI321" s="2">
        <f t="shared" si="98"/>
        <v>0</v>
      </c>
    </row>
    <row r="322" spans="1:61" s="2" customFormat="1" ht="16.5" thickTop="1" thickBot="1" x14ac:dyDescent="0.3">
      <c r="A322" s="6"/>
      <c r="E322" s="8" t="s">
        <v>672</v>
      </c>
      <c r="F322" s="3">
        <f t="shared" si="99"/>
        <v>4</v>
      </c>
      <c r="G322" s="3">
        <f>IF((Master!CL174&gt;=13)-(Master!CL174&gt;38),1,0)</f>
        <v>1</v>
      </c>
      <c r="H322" s="11">
        <f>IF($G322=1,ROUND(Master!AL174,2),0)</f>
        <v>0.97</v>
      </c>
      <c r="I322" s="3">
        <f>IF((Master!CL174&gt;=18)-(Master!CL174&gt;42),1,0)</f>
        <v>1</v>
      </c>
      <c r="J322" s="11">
        <f>IF($I322=1,ROUND(Master!DF174,2),0)</f>
        <v>0.82</v>
      </c>
      <c r="K322" s="3">
        <f t="shared" si="100"/>
        <v>1743</v>
      </c>
      <c r="L322" s="49" t="str">
        <f t="shared" si="101"/>
        <v>Temp. suitable for Pathogen and Vector. Model says suitable for Pathogen and Vector.</v>
      </c>
      <c r="M322" s="49" t="str">
        <f t="shared" si="101"/>
        <v>Preconditions suitable for Transmission</v>
      </c>
      <c r="N322" s="6" t="str">
        <f>Master!DM174</f>
        <v>Temp. suitable for vectors - surveillance may be needed. When temp. suitable, model suggests vectors likely - may need control, education, and policies minimizing exposure.</v>
      </c>
      <c r="AW322" s="2">
        <f t="shared" si="102"/>
        <v>2</v>
      </c>
      <c r="AX322" s="2">
        <f t="shared" si="103"/>
        <v>3</v>
      </c>
      <c r="AY322" s="2">
        <f t="shared" si="104"/>
        <v>7</v>
      </c>
      <c r="AZ322" s="2">
        <f t="shared" si="96"/>
        <v>42</v>
      </c>
      <c r="BA322" s="2">
        <f t="shared" si="105"/>
        <v>4</v>
      </c>
      <c r="BB322" s="2" t="str">
        <f t="shared" si="106"/>
        <v>Temp. suitable for Pathogen and Vector. Model says suitable for Pathogen and Vector.</v>
      </c>
      <c r="BC322" s="2" t="str">
        <f t="shared" si="107"/>
        <v>Preconditions suitable for Transmission</v>
      </c>
      <c r="BF322" s="56">
        <f>Master!EN174</f>
        <v>1743</v>
      </c>
      <c r="BG322" s="56" t="s">
        <v>1124</v>
      </c>
      <c r="BH322" s="2">
        <f t="shared" si="97"/>
        <v>1</v>
      </c>
      <c r="BI322" s="2">
        <f t="shared" si="98"/>
        <v>1743</v>
      </c>
    </row>
    <row r="323" spans="1:61" s="2" customFormat="1" ht="16.5" thickTop="1" thickBot="1" x14ac:dyDescent="0.3">
      <c r="A323" s="6"/>
      <c r="E323" s="8" t="s">
        <v>678</v>
      </c>
      <c r="F323" s="3">
        <f t="shared" si="99"/>
        <v>3</v>
      </c>
      <c r="G323" s="3">
        <f>IF((Master!CL175&gt;=13)-(Master!CL175&gt;38),1,0)</f>
        <v>1</v>
      </c>
      <c r="H323" s="11">
        <f>IF($G323=1,ROUND(Master!AL175,2),0)</f>
        <v>0.93</v>
      </c>
      <c r="I323" s="3">
        <f>IF((Master!CL175&gt;=18)-(Master!CL175&gt;42),1,0)</f>
        <v>1</v>
      </c>
      <c r="J323" s="11">
        <f>IF($I323=1,ROUND(Master!DF175,2),0)</f>
        <v>0</v>
      </c>
      <c r="K323" s="3">
        <f t="shared" si="100"/>
        <v>0</v>
      </c>
      <c r="L323" s="49" t="str">
        <f t="shared" si="101"/>
        <v>Temp. suitable for Pathogen and Vector. Model says suitable for Pathogen or Vector but not both.</v>
      </c>
      <c r="M323" s="49" t="str">
        <f t="shared" si="101"/>
        <v>Preconditions somewhat suitable for Transmission</v>
      </c>
      <c r="N323" s="6" t="str">
        <f>Master!DM175</f>
        <v>Temp. suitable for vectors - surveillance may be needed. When temp. suitable, model suggests vectors likely - may need control, education, and policies minimizing exposure.</v>
      </c>
      <c r="AW323" s="2">
        <f t="shared" si="102"/>
        <v>2</v>
      </c>
      <c r="AX323" s="2">
        <f t="shared" si="103"/>
        <v>3</v>
      </c>
      <c r="AY323" s="2">
        <f t="shared" si="104"/>
        <v>5</v>
      </c>
      <c r="AZ323" s="2">
        <f t="shared" si="96"/>
        <v>30</v>
      </c>
      <c r="BA323" s="2">
        <f t="shared" si="105"/>
        <v>3</v>
      </c>
      <c r="BB323" s="2" t="str">
        <f t="shared" si="106"/>
        <v>Temp. suitable for Pathogen and Vector. Model says suitable for Pathogen or Vector but not both.</v>
      </c>
      <c r="BC323" s="2" t="str">
        <f t="shared" si="107"/>
        <v>Preconditions somewhat suitable for Transmission</v>
      </c>
      <c r="BF323" s="56">
        <f>Master!EN175</f>
        <v>464</v>
      </c>
      <c r="BG323" s="56" t="s">
        <v>1125</v>
      </c>
      <c r="BH323" s="2">
        <f t="shared" si="97"/>
        <v>0</v>
      </c>
      <c r="BI323" s="2">
        <f t="shared" si="98"/>
        <v>0</v>
      </c>
    </row>
    <row r="324" spans="1:61" s="2" customFormat="1" ht="16.5" thickTop="1" thickBot="1" x14ac:dyDescent="0.3">
      <c r="A324" s="6"/>
      <c r="E324" s="8" t="s">
        <v>815</v>
      </c>
      <c r="F324" s="3">
        <f t="shared" si="99"/>
        <v>3</v>
      </c>
      <c r="G324" s="3">
        <f>IF((Master!CL176&gt;=13)-(Master!CL176&gt;38),1,0)</f>
        <v>1</v>
      </c>
      <c r="H324" s="11">
        <f>IF($G324=1,ROUND(Master!AL176,2),0)</f>
        <v>0.99</v>
      </c>
      <c r="I324" s="3">
        <f>IF((Master!CL176&gt;=18)-(Master!CL176&gt;42),1,0)</f>
        <v>1</v>
      </c>
      <c r="J324" s="11">
        <f>IF($I324=1,ROUND(Master!DF176,2),0)</f>
        <v>0</v>
      </c>
      <c r="K324" s="3">
        <f t="shared" si="100"/>
        <v>0</v>
      </c>
      <c r="L324" s="49" t="str">
        <f t="shared" si="101"/>
        <v>Temp. suitable for Pathogen and Vector. Model says suitable for Pathogen or Vector but not both.</v>
      </c>
      <c r="M324" s="49" t="str">
        <f t="shared" si="101"/>
        <v>Preconditions somewhat suitable for Transmission</v>
      </c>
      <c r="N324" s="6" t="str">
        <f>Master!DM176</f>
        <v>Temp. suitable for vectors - surveillance may be needed. When temp. suitable, model suggests vectors likely - may need control, education, and policies minimizing exposure.</v>
      </c>
      <c r="AW324" s="2">
        <f t="shared" si="102"/>
        <v>2</v>
      </c>
      <c r="AX324" s="2">
        <f t="shared" si="103"/>
        <v>3</v>
      </c>
      <c r="AY324" s="2">
        <f t="shared" si="104"/>
        <v>5</v>
      </c>
      <c r="AZ324" s="2">
        <f t="shared" si="96"/>
        <v>30</v>
      </c>
      <c r="BA324" s="2">
        <f t="shared" si="105"/>
        <v>3</v>
      </c>
      <c r="BB324" s="2" t="str">
        <f t="shared" si="106"/>
        <v>Temp. suitable for Pathogen and Vector. Model says suitable for Pathogen or Vector but not both.</v>
      </c>
      <c r="BC324" s="2" t="str">
        <f t="shared" si="107"/>
        <v>Preconditions somewhat suitable for Transmission</v>
      </c>
      <c r="BF324" s="56">
        <f>Master!EN176</f>
        <v>142245</v>
      </c>
      <c r="BG324" s="56" t="s">
        <v>1126</v>
      </c>
      <c r="BH324" s="2">
        <f t="shared" si="97"/>
        <v>0</v>
      </c>
      <c r="BI324" s="2">
        <f t="shared" si="98"/>
        <v>0</v>
      </c>
    </row>
    <row r="325" spans="1:61" s="2" customFormat="1" ht="16.5" thickTop="1" thickBot="1" x14ac:dyDescent="0.3">
      <c r="A325" s="6"/>
      <c r="E325" s="8" t="s">
        <v>829</v>
      </c>
      <c r="F325" s="3">
        <f t="shared" si="99"/>
        <v>3</v>
      </c>
      <c r="G325" s="3">
        <f>IF((Master!CL177&gt;=13)-(Master!CL177&gt;38),1,0)</f>
        <v>1</v>
      </c>
      <c r="H325" s="11">
        <f>IF($G325=1,ROUND(Master!AL177,2),0)</f>
        <v>0.98</v>
      </c>
      <c r="I325" s="3">
        <f>IF((Master!CL177&gt;=18)-(Master!CL177&gt;42),1,0)</f>
        <v>1</v>
      </c>
      <c r="J325" s="11">
        <f>IF($I325=1,ROUND(Master!DF177,2),0)</f>
        <v>0</v>
      </c>
      <c r="K325" s="3">
        <f t="shared" si="100"/>
        <v>0</v>
      </c>
      <c r="L325" s="49" t="str">
        <f t="shared" si="101"/>
        <v>Temp. suitable for Pathogen and Vector. Model says suitable for Pathogen or Vector but not both.</v>
      </c>
      <c r="M325" s="49" t="str">
        <f t="shared" si="101"/>
        <v>Preconditions somewhat suitable for Transmission</v>
      </c>
      <c r="N325" s="6" t="str">
        <f>Master!DM177</f>
        <v>Temp. suitable for vectors - surveillance may be needed. When temp. suitable, model suggests vectors likely - may need control, education, and policies minimizing exposure.</v>
      </c>
      <c r="AW325" s="2">
        <f t="shared" si="102"/>
        <v>2</v>
      </c>
      <c r="AX325" s="2">
        <f t="shared" si="103"/>
        <v>3</v>
      </c>
      <c r="AY325" s="2">
        <f t="shared" si="104"/>
        <v>5</v>
      </c>
      <c r="AZ325" s="2">
        <f t="shared" si="96"/>
        <v>30</v>
      </c>
      <c r="BA325" s="2">
        <f t="shared" si="105"/>
        <v>3</v>
      </c>
      <c r="BB325" s="2" t="str">
        <f t="shared" si="106"/>
        <v>Temp. suitable for Pathogen and Vector. Model says suitable for Pathogen or Vector but not both.</v>
      </c>
      <c r="BC325" s="2" t="str">
        <f t="shared" si="107"/>
        <v>Preconditions somewhat suitable for Transmission</v>
      </c>
      <c r="BF325" s="56">
        <f>Master!EN177</f>
        <v>58493</v>
      </c>
      <c r="BG325" s="56" t="s">
        <v>1127</v>
      </c>
      <c r="BH325" s="2">
        <f t="shared" si="97"/>
        <v>0</v>
      </c>
      <c r="BI325" s="2">
        <f t="shared" si="98"/>
        <v>0</v>
      </c>
    </row>
    <row r="326" spans="1:61" s="2" customFormat="1" ht="15.75" thickTop="1" x14ac:dyDescent="0.25">
      <c r="A326" s="6"/>
      <c r="E326" s="9" t="s">
        <v>867</v>
      </c>
      <c r="F326" s="3"/>
      <c r="G326" s="3"/>
      <c r="H326" s="14"/>
      <c r="I326" s="3"/>
      <c r="J326" s="14"/>
      <c r="K326" s="3"/>
      <c r="L326" s="49"/>
      <c r="M326" s="49"/>
      <c r="N326" s="6"/>
      <c r="BF326" s="56"/>
      <c r="BG326" s="56"/>
      <c r="BH326" s="2">
        <f t="shared" si="97"/>
        <v>0</v>
      </c>
      <c r="BI326" s="2">
        <f t="shared" si="98"/>
        <v>0</v>
      </c>
    </row>
    <row r="327" spans="1:61" s="2" customFormat="1" x14ac:dyDescent="0.25">
      <c r="A327" s="6"/>
      <c r="E327" s="9"/>
      <c r="F327" s="3"/>
      <c r="G327" s="3"/>
      <c r="H327" s="14"/>
      <c r="I327" s="3"/>
      <c r="J327" s="14"/>
      <c r="K327" s="3"/>
      <c r="L327" s="49"/>
      <c r="M327" s="49"/>
      <c r="N327" s="6"/>
      <c r="BF327" s="56"/>
      <c r="BG327" s="56"/>
      <c r="BH327" s="2">
        <f t="shared" si="97"/>
        <v>0</v>
      </c>
      <c r="BI327" s="2">
        <f t="shared" si="98"/>
        <v>0</v>
      </c>
    </row>
    <row r="328" spans="1:61" s="2" customFormat="1" x14ac:dyDescent="0.25">
      <c r="A328" s="6"/>
      <c r="E328" s="9"/>
      <c r="F328" s="3"/>
      <c r="G328" s="3"/>
      <c r="H328" s="14"/>
      <c r="I328" s="3"/>
      <c r="J328" s="14"/>
      <c r="K328" s="3"/>
      <c r="L328" s="49"/>
      <c r="M328" s="49"/>
      <c r="N328" s="6"/>
      <c r="BF328" s="56"/>
      <c r="BG328" s="56"/>
      <c r="BH328" s="2">
        <f t="shared" si="97"/>
        <v>0</v>
      </c>
      <c r="BI328" s="2">
        <f t="shared" si="98"/>
        <v>0</v>
      </c>
    </row>
    <row r="329" spans="1:61" s="2" customFormat="1" x14ac:dyDescent="0.25">
      <c r="A329" s="6"/>
      <c r="E329" s="9"/>
      <c r="F329" s="3"/>
      <c r="G329" s="3"/>
      <c r="H329" s="14"/>
      <c r="I329" s="3"/>
      <c r="J329" s="14"/>
      <c r="K329" s="3"/>
      <c r="L329" s="49"/>
      <c r="M329" s="49"/>
      <c r="N329" s="6"/>
      <c r="BF329" s="56"/>
      <c r="BG329" s="56"/>
      <c r="BH329" s="2">
        <f t="shared" si="97"/>
        <v>0</v>
      </c>
      <c r="BI329" s="2">
        <f t="shared" si="98"/>
        <v>0</v>
      </c>
    </row>
    <row r="330" spans="1:61" s="2" customFormat="1" x14ac:dyDescent="0.25">
      <c r="A330" s="6"/>
      <c r="E330" s="9"/>
      <c r="F330" s="3"/>
      <c r="G330" s="3"/>
      <c r="H330" s="14"/>
      <c r="I330" s="3"/>
      <c r="J330" s="14"/>
      <c r="K330" s="3"/>
      <c r="L330" s="49"/>
      <c r="M330" s="49"/>
      <c r="N330" s="6"/>
      <c r="BF330" s="56"/>
      <c r="BG330" s="56"/>
      <c r="BH330" s="2">
        <f t="shared" si="97"/>
        <v>0</v>
      </c>
      <c r="BI330" s="2">
        <f t="shared" si="98"/>
        <v>0</v>
      </c>
    </row>
    <row r="331" spans="1:61" s="2" customFormat="1" x14ac:dyDescent="0.25">
      <c r="A331" s="6"/>
      <c r="E331" s="9"/>
      <c r="F331" s="3"/>
      <c r="G331" s="3"/>
      <c r="H331" s="14"/>
      <c r="I331" s="3"/>
      <c r="J331" s="14"/>
      <c r="K331" s="3"/>
      <c r="L331" s="49"/>
      <c r="M331" s="49"/>
      <c r="N331" s="6"/>
      <c r="BF331" s="56"/>
      <c r="BG331" s="56"/>
      <c r="BH331" s="2">
        <f t="shared" si="97"/>
        <v>0</v>
      </c>
      <c r="BI331" s="2">
        <f t="shared" si="98"/>
        <v>0</v>
      </c>
    </row>
    <row r="332" spans="1:61" s="2" customFormat="1" x14ac:dyDescent="0.25">
      <c r="A332" s="6"/>
      <c r="E332" s="9"/>
      <c r="F332" s="3"/>
      <c r="G332" s="3"/>
      <c r="H332" s="14"/>
      <c r="I332" s="3"/>
      <c r="J332" s="14"/>
      <c r="K332" s="3"/>
      <c r="L332" s="49"/>
      <c r="M332" s="49"/>
      <c r="N332" s="6"/>
      <c r="BF332" s="56"/>
      <c r="BG332" s="56"/>
      <c r="BH332" s="2">
        <f t="shared" si="97"/>
        <v>0</v>
      </c>
      <c r="BI332" s="2">
        <f t="shared" si="98"/>
        <v>0</v>
      </c>
    </row>
    <row r="333" spans="1:61" s="2" customFormat="1" x14ac:dyDescent="0.25">
      <c r="A333" s="6"/>
      <c r="E333" s="9"/>
      <c r="F333" s="3"/>
      <c r="G333" s="3"/>
      <c r="H333" s="14"/>
      <c r="I333" s="3"/>
      <c r="J333" s="14"/>
      <c r="K333" s="3"/>
      <c r="L333" s="49"/>
      <c r="M333" s="49"/>
      <c r="N333" s="6"/>
      <c r="BF333" s="56"/>
      <c r="BG333" s="56"/>
      <c r="BH333" s="2">
        <f t="shared" si="97"/>
        <v>0</v>
      </c>
      <c r="BI333" s="2">
        <f t="shared" si="98"/>
        <v>0</v>
      </c>
    </row>
    <row r="334" spans="1:61" s="2" customFormat="1" x14ac:dyDescent="0.25">
      <c r="A334" s="6"/>
      <c r="E334" s="9"/>
      <c r="F334" s="3"/>
      <c r="G334" s="3"/>
      <c r="H334" s="14"/>
      <c r="I334" s="3"/>
      <c r="J334" s="14"/>
      <c r="K334" s="3"/>
      <c r="L334" s="49"/>
      <c r="M334" s="49"/>
      <c r="N334" s="6"/>
      <c r="BF334" s="56"/>
      <c r="BG334" s="56"/>
      <c r="BH334" s="2">
        <f t="shared" si="97"/>
        <v>0</v>
      </c>
      <c r="BI334" s="2">
        <f t="shared" si="98"/>
        <v>0</v>
      </c>
    </row>
    <row r="335" spans="1:61" s="2" customFormat="1" x14ac:dyDescent="0.25">
      <c r="A335" s="6"/>
      <c r="E335" s="9"/>
      <c r="F335" s="3"/>
      <c r="G335" s="3"/>
      <c r="H335" s="14"/>
      <c r="I335" s="3"/>
      <c r="J335" s="14"/>
      <c r="K335" s="3"/>
      <c r="L335" s="49"/>
      <c r="M335" s="49"/>
      <c r="N335" s="6"/>
      <c r="BF335" s="56"/>
      <c r="BG335" s="56"/>
      <c r="BH335" s="2">
        <f t="shared" si="97"/>
        <v>0</v>
      </c>
      <c r="BI335" s="2">
        <f t="shared" si="98"/>
        <v>0</v>
      </c>
    </row>
    <row r="336" spans="1:61" s="2" customFormat="1" x14ac:dyDescent="0.25">
      <c r="A336" s="6"/>
      <c r="E336" s="9"/>
      <c r="F336" s="3"/>
      <c r="G336" s="3"/>
      <c r="H336" s="14"/>
      <c r="I336" s="3"/>
      <c r="J336" s="14"/>
      <c r="K336" s="3"/>
      <c r="L336" s="49"/>
      <c r="M336" s="49"/>
      <c r="N336" s="6"/>
      <c r="BF336" s="56"/>
      <c r="BG336" s="56"/>
      <c r="BH336" s="2">
        <f t="shared" si="97"/>
        <v>0</v>
      </c>
      <c r="BI336" s="2">
        <f t="shared" si="98"/>
        <v>0</v>
      </c>
    </row>
    <row r="337" spans="1:61" s="2" customFormat="1" x14ac:dyDescent="0.25">
      <c r="A337" s="6"/>
      <c r="E337" s="9"/>
      <c r="F337" s="3"/>
      <c r="G337" s="3"/>
      <c r="H337" s="14"/>
      <c r="I337" s="3"/>
      <c r="J337" s="14"/>
      <c r="K337" s="3"/>
      <c r="L337" s="49"/>
      <c r="M337" s="49"/>
      <c r="N337" s="6"/>
      <c r="BF337" s="56"/>
      <c r="BG337" s="56"/>
      <c r="BH337" s="2">
        <f t="shared" si="97"/>
        <v>0</v>
      </c>
      <c r="BI337" s="2">
        <f t="shared" si="98"/>
        <v>0</v>
      </c>
    </row>
    <row r="338" spans="1:61" s="2" customFormat="1" x14ac:dyDescent="0.25">
      <c r="A338" s="6"/>
      <c r="E338" s="9"/>
      <c r="F338" s="3"/>
      <c r="G338" s="3"/>
      <c r="H338" s="14"/>
      <c r="I338" s="3"/>
      <c r="J338" s="14"/>
      <c r="K338" s="3"/>
      <c r="L338" s="49"/>
      <c r="M338" s="49"/>
      <c r="N338" s="6"/>
      <c r="BF338" s="56"/>
      <c r="BG338" s="56"/>
      <c r="BH338" s="2">
        <f t="shared" si="97"/>
        <v>0</v>
      </c>
      <c r="BI338" s="2">
        <f t="shared" si="98"/>
        <v>0</v>
      </c>
    </row>
    <row r="339" spans="1:61" s="2" customFormat="1" x14ac:dyDescent="0.25">
      <c r="A339" s="6"/>
      <c r="E339" s="9"/>
      <c r="F339" s="3"/>
      <c r="G339" s="3"/>
      <c r="H339" s="14"/>
      <c r="I339" s="3"/>
      <c r="J339" s="14"/>
      <c r="K339" s="3"/>
      <c r="L339" s="49"/>
      <c r="M339" s="49"/>
      <c r="N339" s="6"/>
      <c r="BF339" s="56"/>
      <c r="BG339" s="56"/>
      <c r="BH339" s="2">
        <f t="shared" si="97"/>
        <v>0</v>
      </c>
      <c r="BI339" s="2">
        <f t="shared" si="98"/>
        <v>0</v>
      </c>
    </row>
    <row r="340" spans="1:61" s="2" customFormat="1" x14ac:dyDescent="0.25">
      <c r="A340" s="6"/>
      <c r="E340" s="9"/>
      <c r="F340" s="3"/>
      <c r="G340" s="3"/>
      <c r="H340" s="14"/>
      <c r="I340" s="3"/>
      <c r="J340" s="14"/>
      <c r="K340" s="3"/>
      <c r="L340" s="49"/>
      <c r="M340" s="49"/>
      <c r="N340" s="6"/>
      <c r="BF340" s="56"/>
      <c r="BG340" s="56"/>
      <c r="BH340" s="2">
        <f t="shared" si="97"/>
        <v>0</v>
      </c>
      <c r="BI340" s="2">
        <f t="shared" si="98"/>
        <v>0</v>
      </c>
    </row>
    <row r="341" spans="1:61" s="2" customFormat="1" x14ac:dyDescent="0.25">
      <c r="A341" s="6"/>
      <c r="E341" s="9"/>
      <c r="F341" s="3"/>
      <c r="G341" s="3"/>
      <c r="H341" s="14"/>
      <c r="I341" s="3"/>
      <c r="J341" s="14"/>
      <c r="K341" s="3"/>
      <c r="L341" s="49"/>
      <c r="M341" s="49"/>
      <c r="N341" s="6"/>
      <c r="BF341" s="56"/>
      <c r="BG341" s="56"/>
      <c r="BH341" s="2">
        <f t="shared" si="97"/>
        <v>0</v>
      </c>
      <c r="BI341" s="2">
        <f t="shared" si="98"/>
        <v>0</v>
      </c>
    </row>
    <row r="342" spans="1:61" s="2" customFormat="1" x14ac:dyDescent="0.25">
      <c r="A342" s="6"/>
      <c r="E342" s="9"/>
      <c r="F342" s="3"/>
      <c r="G342" s="3"/>
      <c r="H342" s="14"/>
      <c r="I342" s="3"/>
      <c r="J342" s="14"/>
      <c r="K342" s="3"/>
      <c r="L342" s="49"/>
      <c r="M342" s="49"/>
      <c r="N342" s="6"/>
      <c r="BF342" s="56"/>
      <c r="BG342" s="56"/>
      <c r="BH342" s="2">
        <f t="shared" si="97"/>
        <v>0</v>
      </c>
      <c r="BI342" s="2">
        <f t="shared" si="98"/>
        <v>0</v>
      </c>
    </row>
    <row r="343" spans="1:61" s="2" customFormat="1" x14ac:dyDescent="0.25">
      <c r="A343" s="6"/>
      <c r="E343" s="9"/>
      <c r="F343" s="3"/>
      <c r="G343" s="3"/>
      <c r="H343" s="14"/>
      <c r="I343" s="3"/>
      <c r="J343" s="14"/>
      <c r="K343" s="3"/>
      <c r="L343" s="49"/>
      <c r="M343" s="49"/>
      <c r="N343" s="6"/>
      <c r="BF343" s="56"/>
      <c r="BG343" s="56"/>
      <c r="BH343" s="2">
        <f t="shared" si="97"/>
        <v>0</v>
      </c>
      <c r="BI343" s="2">
        <f t="shared" si="98"/>
        <v>0</v>
      </c>
    </row>
    <row r="344" spans="1:61" s="2" customFormat="1" ht="15.75" thickBot="1" x14ac:dyDescent="0.3">
      <c r="A344" s="6"/>
      <c r="E344" s="9"/>
      <c r="F344" s="3"/>
      <c r="G344" s="3"/>
      <c r="H344" s="13"/>
      <c r="I344" s="3"/>
      <c r="J344" s="13"/>
      <c r="K344" s="3"/>
      <c r="L344" s="49"/>
      <c r="M344" s="49"/>
      <c r="N344" s="6"/>
      <c r="BF344" s="56"/>
      <c r="BG344" s="56"/>
      <c r="BH344" s="2">
        <f t="shared" si="97"/>
        <v>0</v>
      </c>
      <c r="BI344" s="2">
        <f t="shared" si="98"/>
        <v>0</v>
      </c>
    </row>
    <row r="345" spans="1:61" s="2" customFormat="1" ht="61.5" thickTop="1" thickBot="1" x14ac:dyDescent="0.3">
      <c r="A345" s="17" t="s">
        <v>174</v>
      </c>
      <c r="E345" s="8"/>
      <c r="F345" s="16" t="str">
        <f>Master!A$746</f>
        <v>Forecast Overall Zika Risk Code - "1" (Blue) = low risk, "4" (Red) = high risk</v>
      </c>
      <c r="G345" s="16" t="str">
        <f>Master!B$745</f>
        <v>Was temp. suitable during period for Aedes aegypti/albopictus? (Red Yes, Green No)</v>
      </c>
      <c r="H345" s="16" t="str">
        <f>Master!C$745</f>
        <v>If suitable temp.  what is annual % suitability for Aedes aegypti or albopictus? (More red more suitable)</v>
      </c>
      <c r="I345" s="16" t="str">
        <f>Master!B$744</f>
        <v>Was temp. suitable during period for Zika replication in mosquito? (Red Yes, Green No)</v>
      </c>
      <c r="J345" s="16" t="str">
        <f>Master!C$744</f>
        <v>If suitable temp. what is annual % suitability for Zika? (More red more suitable)</v>
      </c>
      <c r="K345" s="47" t="str">
        <f>Master!A$749</f>
        <v># people within 5km with Code 4 Zika level</v>
      </c>
      <c r="L345" s="47" t="str">
        <f>Master!A$748</f>
        <v>Description of conditions</v>
      </c>
      <c r="M345" s="47" t="str">
        <f>Master!B$748</f>
        <v>What it means for transmission</v>
      </c>
      <c r="N345" s="47" t="str">
        <f>Master!C$748</f>
        <v>What it means for entomologists</v>
      </c>
      <c r="BF345" s="47" t="s">
        <v>949</v>
      </c>
      <c r="BG345" s="47" t="s">
        <v>949</v>
      </c>
      <c r="BH345" s="2">
        <f t="shared" si="97"/>
        <v>0</v>
      </c>
      <c r="BI345" s="2" t="e">
        <f t="shared" si="98"/>
        <v>#VALUE!</v>
      </c>
    </row>
    <row r="346" spans="1:61" s="2" customFormat="1" ht="16.5" thickTop="1" thickBot="1" x14ac:dyDescent="0.3">
      <c r="A346" s="6"/>
      <c r="E346" s="8" t="s">
        <v>173</v>
      </c>
      <c r="F346" s="3">
        <f>BA346</f>
        <v>3</v>
      </c>
      <c r="G346" s="3">
        <f>IF((Master!CL178&gt;=13)-(Master!CL178&gt;38),1,0)</f>
        <v>1</v>
      </c>
      <c r="H346" s="11">
        <f>IF($G346=1,ROUND(Master!AL178,2),0)</f>
        <v>0.87</v>
      </c>
      <c r="I346" s="3">
        <f>IF((Master!CL178&gt;=18)-(Master!CL178&gt;42),1,0)</f>
        <v>1</v>
      </c>
      <c r="J346" s="11">
        <f>IF($I346=1,ROUND(Master!DF178,2),0)</f>
        <v>0</v>
      </c>
      <c r="K346" s="3">
        <f>BF346*BH346</f>
        <v>0</v>
      </c>
      <c r="L346" s="49" t="str">
        <f>BB346</f>
        <v>Temp. suitable for Pathogen and Vector. Model says suitable for Pathogen or Vector but not both.</v>
      </c>
      <c r="M346" s="49" t="str">
        <f>BC346</f>
        <v>Preconditions somewhat suitable for Transmission</v>
      </c>
      <c r="N346" s="6" t="str">
        <f>Master!DM178</f>
        <v>Temp. suitable for vectors - surveillance may be needed. When temp. suitable, model suggests vectors likely - may need control, education, and policies minimizing exposure.</v>
      </c>
      <c r="AW346" s="2">
        <f>SUM(G346,I346)</f>
        <v>2</v>
      </c>
      <c r="AX346" s="2">
        <f>IF(H346&lt;0.5,2,IF(H346&gt;=0.5,3))</f>
        <v>3</v>
      </c>
      <c r="AY346" s="2">
        <f>IF(J346&lt;0.5,5,IF(J346&gt;=0.5,7))</f>
        <v>5</v>
      </c>
      <c r="AZ346" s="2">
        <f t="shared" si="96"/>
        <v>30</v>
      </c>
      <c r="BA346" s="2">
        <f>IF(AZ346=0,BB$3,IF(AZ346=10,BB$4,IF(AZ346=14,BB$4,IF(AZ346=15,BB$5,IF(AZ346=20,BB$6,IF(AZ346=21,BB$5,IF(AZ346=28,BB$7,IF(AZ346=30,BB$7,IF(AZ346=42,BB$8,"")))))))))</f>
        <v>3</v>
      </c>
      <c r="BB346" s="2" t="str">
        <f>IF(AZ346=0,AW$3,IF(AZ346=10,AW$4,IF(AZ346=14,AW$4,IF(AZ346=15,AW$5,IF(AZ346=20,AW$6,IF(AZ346=21,AW$5,IF(AZ346=28,AW$7,IF(AZ346=30,AW$7,IF(AZ346=42,AW$8,"")))))))))</f>
        <v>Temp. suitable for Pathogen and Vector. Model says suitable for Pathogen or Vector but not both.</v>
      </c>
      <c r="BC346" s="2" t="str">
        <f>IF(AZ346=0,AY$3,IF(AZ346=10,AY$4,IF(AZ346=14,AY$4,IF(AZ346=15,AY$5,IF(AZ346=20,AY$6,IF(AZ346=21,AY$5,IF(AZ346=28,AY$7,IF(AZ346=30,AY$7,IF(AZ346=42,AY$8,"")))))))))</f>
        <v>Preconditions somewhat suitable for Transmission</v>
      </c>
      <c r="BF346" s="56">
        <f>Master!EN178</f>
        <v>1406</v>
      </c>
      <c r="BG346" s="56" t="s">
        <v>1128</v>
      </c>
      <c r="BH346" s="2">
        <f t="shared" si="97"/>
        <v>0</v>
      </c>
      <c r="BI346" s="2">
        <f t="shared" si="98"/>
        <v>0</v>
      </c>
    </row>
    <row r="347" spans="1:61" s="2" customFormat="1" ht="16.5" thickTop="1" thickBot="1" x14ac:dyDescent="0.3">
      <c r="A347" s="6"/>
      <c r="E347" s="8" t="s">
        <v>314</v>
      </c>
      <c r="F347" s="3">
        <f>BA347</f>
        <v>3</v>
      </c>
      <c r="G347" s="3">
        <f>IF((Master!CL179&gt;=13)-(Master!CL179&gt;38),1,0)</f>
        <v>1</v>
      </c>
      <c r="H347" s="11">
        <f>IF($G347=1,ROUND(Master!AL179,2),0)</f>
        <v>0.98</v>
      </c>
      <c r="I347" s="3">
        <f>IF((Master!CL179&gt;=18)-(Master!CL179&gt;42),1,0)</f>
        <v>1</v>
      </c>
      <c r="J347" s="11">
        <f>IF($I347=1,ROUND(Master!DF179,2),0)</f>
        <v>0</v>
      </c>
      <c r="K347" s="3">
        <f>BF347*BH347</f>
        <v>0</v>
      </c>
      <c r="L347" s="49" t="str">
        <f>BB347</f>
        <v>Temp. suitable for Pathogen and Vector. Model says suitable for Pathogen or Vector but not both.</v>
      </c>
      <c r="M347" s="49" t="str">
        <f>BC347</f>
        <v>Preconditions somewhat suitable for Transmission</v>
      </c>
      <c r="N347" s="6" t="str">
        <f>Master!DM179</f>
        <v>Temp. suitable for vectors - surveillance may be needed. When temp. suitable, model suggests vectors likely - may need control, education, and policies minimizing exposure.</v>
      </c>
      <c r="AW347" s="2">
        <f>SUM(G347,I347)</f>
        <v>2</v>
      </c>
      <c r="AX347" s="2">
        <f>IF(H347&lt;0.5,2,IF(H347&gt;=0.5,3))</f>
        <v>3</v>
      </c>
      <c r="AY347" s="2">
        <f>IF(J347&lt;0.5,5,IF(J347&gt;=0.5,7))</f>
        <v>5</v>
      </c>
      <c r="AZ347" s="2">
        <f t="shared" si="96"/>
        <v>30</v>
      </c>
      <c r="BA347" s="2">
        <f>IF(AZ347=0,BB$3,IF(AZ347=10,BB$4,IF(AZ347=14,BB$4,IF(AZ347=15,BB$5,IF(AZ347=20,BB$6,IF(AZ347=21,BB$5,IF(AZ347=28,BB$7,IF(AZ347=30,BB$7,IF(AZ347=42,BB$8,"")))))))))</f>
        <v>3</v>
      </c>
      <c r="BB347" s="2" t="str">
        <f>IF(AZ347=0,AW$3,IF(AZ347=10,AW$4,IF(AZ347=14,AW$4,IF(AZ347=15,AW$5,IF(AZ347=20,AW$6,IF(AZ347=21,AW$5,IF(AZ347=28,AW$7,IF(AZ347=30,AW$7,IF(AZ347=42,AW$8,"")))))))))</f>
        <v>Temp. suitable for Pathogen and Vector. Model says suitable for Pathogen or Vector but not both.</v>
      </c>
      <c r="BC347" s="2" t="str">
        <f>IF(AZ347=0,AY$3,IF(AZ347=10,AY$4,IF(AZ347=14,AY$4,IF(AZ347=15,AY$5,IF(AZ347=20,AY$6,IF(AZ347=21,AY$5,IF(AZ347=28,AY$7,IF(AZ347=30,AY$7,IF(AZ347=42,AY$8,"")))))))))</f>
        <v>Preconditions somewhat suitable for Transmission</v>
      </c>
      <c r="BF347" s="56">
        <f>Master!EN179</f>
        <v>51540</v>
      </c>
      <c r="BG347" s="56" t="s">
        <v>1129</v>
      </c>
      <c r="BH347" s="2">
        <f t="shared" si="97"/>
        <v>0</v>
      </c>
      <c r="BI347" s="2">
        <f t="shared" si="98"/>
        <v>0</v>
      </c>
    </row>
    <row r="348" spans="1:61" s="2" customFormat="1" ht="15.75" thickTop="1" x14ac:dyDescent="0.25">
      <c r="A348" s="6"/>
      <c r="E348" s="9" t="s">
        <v>867</v>
      </c>
      <c r="F348" s="3"/>
      <c r="G348" s="3"/>
      <c r="H348" s="14"/>
      <c r="I348" s="3"/>
      <c r="J348" s="14"/>
      <c r="K348" s="3"/>
      <c r="L348" s="49"/>
      <c r="M348" s="49"/>
      <c r="N348" s="6"/>
      <c r="BF348" s="56"/>
      <c r="BG348" s="56"/>
      <c r="BH348" s="2">
        <f t="shared" si="97"/>
        <v>0</v>
      </c>
      <c r="BI348" s="2">
        <f t="shared" si="98"/>
        <v>0</v>
      </c>
    </row>
    <row r="349" spans="1:61" s="2" customFormat="1" x14ac:dyDescent="0.25">
      <c r="A349" s="6"/>
      <c r="E349" s="9"/>
      <c r="F349" s="3"/>
      <c r="G349" s="3"/>
      <c r="H349" s="14"/>
      <c r="I349" s="3"/>
      <c r="J349" s="14"/>
      <c r="K349" s="3"/>
      <c r="L349" s="49"/>
      <c r="M349" s="49"/>
      <c r="N349" s="6"/>
      <c r="BF349" s="56"/>
      <c r="BG349" s="56"/>
      <c r="BH349" s="2">
        <f t="shared" si="97"/>
        <v>0</v>
      </c>
      <c r="BI349" s="2">
        <f t="shared" si="98"/>
        <v>0</v>
      </c>
    </row>
    <row r="350" spans="1:61" s="2" customFormat="1" x14ac:dyDescent="0.25">
      <c r="A350" s="6"/>
      <c r="E350" s="9"/>
      <c r="F350" s="3"/>
      <c r="G350" s="3"/>
      <c r="H350" s="14"/>
      <c r="I350" s="3"/>
      <c r="J350" s="14"/>
      <c r="K350" s="3"/>
      <c r="L350" s="49"/>
      <c r="M350" s="49"/>
      <c r="N350" s="6"/>
      <c r="BF350" s="56"/>
      <c r="BG350" s="56"/>
      <c r="BH350" s="2">
        <f t="shared" si="97"/>
        <v>0</v>
      </c>
      <c r="BI350" s="2">
        <f t="shared" si="98"/>
        <v>0</v>
      </c>
    </row>
    <row r="351" spans="1:61" s="2" customFormat="1" x14ac:dyDescent="0.25">
      <c r="A351" s="6"/>
      <c r="E351" s="9"/>
      <c r="F351" s="3"/>
      <c r="G351" s="3"/>
      <c r="H351" s="14"/>
      <c r="I351" s="3"/>
      <c r="J351" s="14"/>
      <c r="K351" s="3"/>
      <c r="L351" s="49"/>
      <c r="M351" s="49"/>
      <c r="N351" s="6"/>
      <c r="BF351" s="56"/>
      <c r="BG351" s="56"/>
      <c r="BH351" s="2">
        <f t="shared" si="97"/>
        <v>0</v>
      </c>
      <c r="BI351" s="2">
        <f t="shared" si="98"/>
        <v>0</v>
      </c>
    </row>
    <row r="352" spans="1:61" s="2" customFormat="1" x14ac:dyDescent="0.25">
      <c r="A352" s="6"/>
      <c r="E352" s="9"/>
      <c r="F352" s="3"/>
      <c r="G352" s="3"/>
      <c r="H352" s="14"/>
      <c r="I352" s="3"/>
      <c r="J352" s="14"/>
      <c r="K352" s="3"/>
      <c r="L352" s="49"/>
      <c r="M352" s="49"/>
      <c r="N352" s="6"/>
      <c r="BF352" s="56"/>
      <c r="BG352" s="56"/>
      <c r="BH352" s="2">
        <f t="shared" si="97"/>
        <v>0</v>
      </c>
      <c r="BI352" s="2">
        <f t="shared" si="98"/>
        <v>0</v>
      </c>
    </row>
    <row r="353" spans="1:61" s="2" customFormat="1" x14ac:dyDescent="0.25">
      <c r="A353" s="6"/>
      <c r="E353" s="9"/>
      <c r="F353" s="3"/>
      <c r="G353" s="3"/>
      <c r="H353" s="14"/>
      <c r="I353" s="3"/>
      <c r="J353" s="14"/>
      <c r="K353" s="3"/>
      <c r="L353" s="49"/>
      <c r="M353" s="49"/>
      <c r="N353" s="6"/>
      <c r="BF353" s="56"/>
      <c r="BG353" s="56"/>
      <c r="BH353" s="2">
        <f t="shared" ref="BH353:BH416" si="108">IF(BA353=4,1,0)</f>
        <v>0</v>
      </c>
      <c r="BI353" s="2">
        <f t="shared" ref="BI353:BI416" si="109">BF353*BH353</f>
        <v>0</v>
      </c>
    </row>
    <row r="354" spans="1:61" s="2" customFormat="1" x14ac:dyDescent="0.25">
      <c r="A354" s="6"/>
      <c r="E354" s="9"/>
      <c r="F354" s="3"/>
      <c r="G354" s="3"/>
      <c r="H354" s="14"/>
      <c r="I354" s="3"/>
      <c r="J354" s="14"/>
      <c r="K354" s="3"/>
      <c r="L354" s="49"/>
      <c r="M354" s="49"/>
      <c r="N354" s="6"/>
      <c r="BF354" s="56"/>
      <c r="BG354" s="56"/>
      <c r="BH354" s="2">
        <f t="shared" si="108"/>
        <v>0</v>
      </c>
      <c r="BI354" s="2">
        <f t="shared" si="109"/>
        <v>0</v>
      </c>
    </row>
    <row r="355" spans="1:61" s="2" customFormat="1" x14ac:dyDescent="0.25">
      <c r="A355" s="6"/>
      <c r="E355" s="9"/>
      <c r="F355" s="3"/>
      <c r="G355" s="3"/>
      <c r="H355" s="14"/>
      <c r="I355" s="3"/>
      <c r="J355" s="14"/>
      <c r="K355" s="3"/>
      <c r="L355" s="49"/>
      <c r="M355" s="49"/>
      <c r="N355" s="6"/>
      <c r="BF355" s="56"/>
      <c r="BG355" s="56"/>
      <c r="BH355" s="2">
        <f t="shared" si="108"/>
        <v>0</v>
      </c>
      <c r="BI355" s="2">
        <f t="shared" si="109"/>
        <v>0</v>
      </c>
    </row>
    <row r="356" spans="1:61" s="2" customFormat="1" x14ac:dyDescent="0.25">
      <c r="A356" s="6"/>
      <c r="E356" s="9"/>
      <c r="F356" s="3"/>
      <c r="G356" s="3"/>
      <c r="H356" s="14"/>
      <c r="I356" s="3"/>
      <c r="J356" s="14"/>
      <c r="K356" s="3"/>
      <c r="L356" s="49"/>
      <c r="M356" s="49"/>
      <c r="N356" s="6"/>
      <c r="BF356" s="56"/>
      <c r="BG356" s="56"/>
      <c r="BH356" s="2">
        <f t="shared" si="108"/>
        <v>0</v>
      </c>
      <c r="BI356" s="2">
        <f t="shared" si="109"/>
        <v>0</v>
      </c>
    </row>
    <row r="357" spans="1:61" s="2" customFormat="1" x14ac:dyDescent="0.25">
      <c r="A357" s="6"/>
      <c r="E357" s="9"/>
      <c r="F357" s="3"/>
      <c r="G357" s="3"/>
      <c r="H357" s="14"/>
      <c r="I357" s="3"/>
      <c r="J357" s="14"/>
      <c r="K357" s="3"/>
      <c r="L357" s="49"/>
      <c r="M357" s="49"/>
      <c r="N357" s="6"/>
      <c r="BF357" s="56"/>
      <c r="BG357" s="56"/>
      <c r="BH357" s="2">
        <f t="shared" si="108"/>
        <v>0</v>
      </c>
      <c r="BI357" s="2">
        <f t="shared" si="109"/>
        <v>0</v>
      </c>
    </row>
    <row r="358" spans="1:61" s="2" customFormat="1" x14ac:dyDescent="0.25">
      <c r="A358" s="6"/>
      <c r="E358" s="9"/>
      <c r="F358" s="3"/>
      <c r="G358" s="3"/>
      <c r="H358" s="14"/>
      <c r="I358" s="3"/>
      <c r="J358" s="14"/>
      <c r="K358" s="3"/>
      <c r="L358" s="49"/>
      <c r="M358" s="49"/>
      <c r="N358" s="6"/>
      <c r="BF358" s="56"/>
      <c r="BG358" s="56"/>
      <c r="BH358" s="2">
        <f t="shared" si="108"/>
        <v>0</v>
      </c>
      <c r="BI358" s="2">
        <f t="shared" si="109"/>
        <v>0</v>
      </c>
    </row>
    <row r="359" spans="1:61" s="2" customFormat="1" x14ac:dyDescent="0.25">
      <c r="A359" s="6"/>
      <c r="E359" s="9"/>
      <c r="F359" s="3"/>
      <c r="G359" s="3"/>
      <c r="H359" s="14"/>
      <c r="I359" s="3"/>
      <c r="J359" s="14"/>
      <c r="K359" s="3"/>
      <c r="L359" s="49"/>
      <c r="M359" s="49"/>
      <c r="N359" s="6"/>
      <c r="BF359" s="56"/>
      <c r="BG359" s="56"/>
      <c r="BH359" s="2">
        <f t="shared" si="108"/>
        <v>0</v>
      </c>
      <c r="BI359" s="2">
        <f t="shared" si="109"/>
        <v>0</v>
      </c>
    </row>
    <row r="360" spans="1:61" s="2" customFormat="1" x14ac:dyDescent="0.25">
      <c r="A360" s="6"/>
      <c r="E360" s="9"/>
      <c r="F360" s="3"/>
      <c r="G360" s="3"/>
      <c r="H360" s="14"/>
      <c r="I360" s="3"/>
      <c r="J360" s="14"/>
      <c r="K360" s="3"/>
      <c r="L360" s="49"/>
      <c r="M360" s="49"/>
      <c r="N360" s="6"/>
      <c r="BF360" s="56"/>
      <c r="BG360" s="56"/>
      <c r="BH360" s="2">
        <f t="shared" si="108"/>
        <v>0</v>
      </c>
      <c r="BI360" s="2">
        <f t="shared" si="109"/>
        <v>0</v>
      </c>
    </row>
    <row r="361" spans="1:61" s="2" customFormat="1" x14ac:dyDescent="0.25">
      <c r="A361" s="6"/>
      <c r="E361" s="9"/>
      <c r="F361" s="3"/>
      <c r="G361" s="3"/>
      <c r="H361" s="14"/>
      <c r="I361" s="3"/>
      <c r="J361" s="14"/>
      <c r="K361" s="3"/>
      <c r="L361" s="49"/>
      <c r="M361" s="49"/>
      <c r="N361" s="6"/>
      <c r="BF361" s="56"/>
      <c r="BG361" s="56"/>
      <c r="BH361" s="2">
        <f t="shared" si="108"/>
        <v>0</v>
      </c>
      <c r="BI361" s="2">
        <f t="shared" si="109"/>
        <v>0</v>
      </c>
    </row>
    <row r="362" spans="1:61" s="2" customFormat="1" x14ac:dyDescent="0.25">
      <c r="A362" s="6"/>
      <c r="E362" s="9"/>
      <c r="F362" s="3"/>
      <c r="G362" s="3"/>
      <c r="H362" s="14"/>
      <c r="I362" s="3"/>
      <c r="J362" s="14"/>
      <c r="K362" s="3"/>
      <c r="L362" s="49"/>
      <c r="M362" s="49"/>
      <c r="N362" s="6"/>
      <c r="BF362" s="56"/>
      <c r="BG362" s="56"/>
      <c r="BH362" s="2">
        <f t="shared" si="108"/>
        <v>0</v>
      </c>
      <c r="BI362" s="2">
        <f t="shared" si="109"/>
        <v>0</v>
      </c>
    </row>
    <row r="363" spans="1:61" s="2" customFormat="1" x14ac:dyDescent="0.25">
      <c r="A363" s="6"/>
      <c r="E363" s="9"/>
      <c r="F363" s="3"/>
      <c r="G363" s="3"/>
      <c r="H363" s="14"/>
      <c r="I363" s="3"/>
      <c r="J363" s="14"/>
      <c r="K363" s="3"/>
      <c r="L363" s="49"/>
      <c r="M363" s="49"/>
      <c r="N363" s="6"/>
      <c r="BF363" s="56"/>
      <c r="BG363" s="56"/>
      <c r="BH363" s="2">
        <f t="shared" si="108"/>
        <v>0</v>
      </c>
      <c r="BI363" s="2">
        <f t="shared" si="109"/>
        <v>0</v>
      </c>
    </row>
    <row r="364" spans="1:61" s="2" customFormat="1" x14ac:dyDescent="0.25">
      <c r="A364" s="6"/>
      <c r="E364" s="9"/>
      <c r="F364" s="3"/>
      <c r="G364" s="3"/>
      <c r="H364" s="14"/>
      <c r="I364" s="3"/>
      <c r="J364" s="14"/>
      <c r="K364" s="3"/>
      <c r="L364" s="49"/>
      <c r="M364" s="49"/>
      <c r="N364" s="6"/>
      <c r="BF364" s="56"/>
      <c r="BG364" s="56"/>
      <c r="BH364" s="2">
        <f t="shared" si="108"/>
        <v>0</v>
      </c>
      <c r="BI364" s="2">
        <f t="shared" si="109"/>
        <v>0</v>
      </c>
    </row>
    <row r="365" spans="1:61" s="2" customFormat="1" x14ac:dyDescent="0.25">
      <c r="A365" s="6"/>
      <c r="E365" s="9"/>
      <c r="F365" s="3"/>
      <c r="G365" s="3"/>
      <c r="H365" s="14"/>
      <c r="I365" s="3"/>
      <c r="J365" s="14"/>
      <c r="K365" s="3"/>
      <c r="L365" s="49"/>
      <c r="M365" s="49"/>
      <c r="N365" s="6"/>
      <c r="BF365" s="56"/>
      <c r="BG365" s="56"/>
      <c r="BH365" s="2">
        <f t="shared" si="108"/>
        <v>0</v>
      </c>
      <c r="BI365" s="2">
        <f t="shared" si="109"/>
        <v>0</v>
      </c>
    </row>
    <row r="366" spans="1:61" s="2" customFormat="1" x14ac:dyDescent="0.25">
      <c r="A366" s="6"/>
      <c r="E366" s="9"/>
      <c r="F366" s="3"/>
      <c r="G366" s="3"/>
      <c r="H366" s="14"/>
      <c r="I366" s="3"/>
      <c r="J366" s="14"/>
      <c r="K366" s="3"/>
      <c r="L366" s="49"/>
      <c r="M366" s="49"/>
      <c r="N366" s="6"/>
      <c r="BF366" s="56"/>
      <c r="BG366" s="56"/>
      <c r="BH366" s="2">
        <f t="shared" si="108"/>
        <v>0</v>
      </c>
      <c r="BI366" s="2">
        <f t="shared" si="109"/>
        <v>0</v>
      </c>
    </row>
    <row r="367" spans="1:61" s="2" customFormat="1" x14ac:dyDescent="0.25">
      <c r="A367" s="6"/>
      <c r="E367" s="9"/>
      <c r="F367" s="3"/>
      <c r="G367" s="3"/>
      <c r="H367" s="14"/>
      <c r="I367" s="3"/>
      <c r="J367" s="14"/>
      <c r="K367" s="3"/>
      <c r="L367" s="49"/>
      <c r="M367" s="49"/>
      <c r="N367" s="6"/>
      <c r="BF367" s="56"/>
      <c r="BG367" s="56"/>
      <c r="BH367" s="2">
        <f t="shared" si="108"/>
        <v>0</v>
      </c>
      <c r="BI367" s="2">
        <f t="shared" si="109"/>
        <v>0</v>
      </c>
    </row>
    <row r="368" spans="1:61" s="2" customFormat="1" x14ac:dyDescent="0.25">
      <c r="A368" s="6"/>
      <c r="E368" s="9"/>
      <c r="F368" s="3"/>
      <c r="G368" s="3"/>
      <c r="H368" s="14"/>
      <c r="I368" s="3"/>
      <c r="J368" s="14"/>
      <c r="K368" s="3"/>
      <c r="L368" s="49"/>
      <c r="M368" s="49"/>
      <c r="N368" s="6"/>
      <c r="BF368" s="56"/>
      <c r="BG368" s="56"/>
      <c r="BH368" s="2">
        <f t="shared" si="108"/>
        <v>0</v>
      </c>
      <c r="BI368" s="2">
        <f t="shared" si="109"/>
        <v>0</v>
      </c>
    </row>
    <row r="369" spans="1:61" s="2" customFormat="1" x14ac:dyDescent="0.25">
      <c r="A369" s="6"/>
      <c r="E369" s="9"/>
      <c r="F369" s="3"/>
      <c r="G369" s="3"/>
      <c r="H369" s="14"/>
      <c r="I369" s="3"/>
      <c r="J369" s="14"/>
      <c r="K369" s="3"/>
      <c r="L369" s="49"/>
      <c r="M369" s="49"/>
      <c r="N369" s="6"/>
      <c r="BF369" s="56"/>
      <c r="BG369" s="56"/>
      <c r="BH369" s="2">
        <f t="shared" si="108"/>
        <v>0</v>
      </c>
      <c r="BI369" s="2">
        <f t="shared" si="109"/>
        <v>0</v>
      </c>
    </row>
    <row r="370" spans="1:61" s="2" customFormat="1" x14ac:dyDescent="0.25">
      <c r="A370" s="6"/>
      <c r="E370" s="9"/>
      <c r="F370" s="3"/>
      <c r="G370" s="3"/>
      <c r="H370" s="14"/>
      <c r="I370" s="3"/>
      <c r="J370" s="14"/>
      <c r="K370" s="3"/>
      <c r="L370" s="49"/>
      <c r="M370" s="49"/>
      <c r="N370" s="6"/>
      <c r="BF370" s="56"/>
      <c r="BG370" s="56"/>
      <c r="BH370" s="2">
        <f t="shared" si="108"/>
        <v>0</v>
      </c>
      <c r="BI370" s="2">
        <f t="shared" si="109"/>
        <v>0</v>
      </c>
    </row>
    <row r="371" spans="1:61" s="2" customFormat="1" x14ac:dyDescent="0.25">
      <c r="A371" s="6"/>
      <c r="E371" s="9"/>
      <c r="F371" s="3"/>
      <c r="G371" s="3"/>
      <c r="H371" s="14"/>
      <c r="I371" s="3"/>
      <c r="J371" s="14"/>
      <c r="K371" s="3"/>
      <c r="L371" s="49"/>
      <c r="M371" s="49"/>
      <c r="N371" s="6"/>
      <c r="BF371" s="56"/>
      <c r="BG371" s="56"/>
      <c r="BH371" s="2">
        <f t="shared" si="108"/>
        <v>0</v>
      </c>
      <c r="BI371" s="2">
        <f t="shared" si="109"/>
        <v>0</v>
      </c>
    </row>
    <row r="372" spans="1:61" s="2" customFormat="1" x14ac:dyDescent="0.25">
      <c r="A372" s="6"/>
      <c r="E372" s="9"/>
      <c r="F372" s="3"/>
      <c r="G372" s="3"/>
      <c r="H372" s="14"/>
      <c r="I372" s="3"/>
      <c r="J372" s="14"/>
      <c r="K372" s="3"/>
      <c r="L372" s="49"/>
      <c r="M372" s="49"/>
      <c r="N372" s="6"/>
      <c r="BF372" s="56"/>
      <c r="BG372" s="56"/>
      <c r="BH372" s="2">
        <f t="shared" si="108"/>
        <v>0</v>
      </c>
      <c r="BI372" s="2">
        <f t="shared" si="109"/>
        <v>0</v>
      </c>
    </row>
    <row r="373" spans="1:61" s="2" customFormat="1" x14ac:dyDescent="0.25">
      <c r="A373" s="6"/>
      <c r="E373" s="9"/>
      <c r="F373" s="3"/>
      <c r="G373" s="3"/>
      <c r="H373" s="14"/>
      <c r="I373" s="3"/>
      <c r="J373" s="14"/>
      <c r="K373" s="3"/>
      <c r="L373" s="49"/>
      <c r="M373" s="49"/>
      <c r="N373" s="6"/>
      <c r="BF373" s="56"/>
      <c r="BG373" s="56"/>
      <c r="BH373" s="2">
        <f t="shared" si="108"/>
        <v>0</v>
      </c>
      <c r="BI373" s="2">
        <f t="shared" si="109"/>
        <v>0</v>
      </c>
    </row>
    <row r="374" spans="1:61" s="2" customFormat="1" x14ac:dyDescent="0.25">
      <c r="A374" s="6"/>
      <c r="E374" s="9"/>
      <c r="F374" s="3"/>
      <c r="G374" s="3"/>
      <c r="H374" s="14"/>
      <c r="I374" s="3"/>
      <c r="J374" s="14"/>
      <c r="K374" s="3"/>
      <c r="L374" s="49"/>
      <c r="M374" s="49"/>
      <c r="N374" s="6"/>
      <c r="BF374" s="56"/>
      <c r="BG374" s="56"/>
      <c r="BH374" s="2">
        <f t="shared" si="108"/>
        <v>0</v>
      </c>
      <c r="BI374" s="2">
        <f t="shared" si="109"/>
        <v>0</v>
      </c>
    </row>
    <row r="375" spans="1:61" s="2" customFormat="1" x14ac:dyDescent="0.25">
      <c r="A375" s="6"/>
      <c r="E375" s="9"/>
      <c r="F375" s="3"/>
      <c r="G375" s="3"/>
      <c r="H375" s="14"/>
      <c r="I375" s="3"/>
      <c r="J375" s="14"/>
      <c r="K375" s="3"/>
      <c r="L375" s="49"/>
      <c r="M375" s="49"/>
      <c r="N375" s="6"/>
      <c r="BF375" s="56"/>
      <c r="BG375" s="56"/>
      <c r="BH375" s="2">
        <f t="shared" si="108"/>
        <v>0</v>
      </c>
      <c r="BI375" s="2">
        <f t="shared" si="109"/>
        <v>0</v>
      </c>
    </row>
    <row r="376" spans="1:61" s="2" customFormat="1" ht="15.75" thickBot="1" x14ac:dyDescent="0.3">
      <c r="A376" s="6"/>
      <c r="E376" s="9"/>
      <c r="F376" s="3"/>
      <c r="G376" s="3"/>
      <c r="H376" s="13"/>
      <c r="I376" s="3"/>
      <c r="J376" s="13"/>
      <c r="K376" s="3"/>
      <c r="L376" s="49"/>
      <c r="M376" s="49"/>
      <c r="N376" s="6"/>
      <c r="BF376" s="56"/>
      <c r="BG376" s="56"/>
      <c r="BH376" s="2">
        <f t="shared" si="108"/>
        <v>0</v>
      </c>
      <c r="BI376" s="2">
        <f t="shared" si="109"/>
        <v>0</v>
      </c>
    </row>
    <row r="377" spans="1:61" s="2" customFormat="1" ht="61.5" thickTop="1" thickBot="1" x14ac:dyDescent="0.3">
      <c r="A377" s="17" t="s">
        <v>53</v>
      </c>
      <c r="E377" s="8"/>
      <c r="F377" s="16" t="str">
        <f>Master!A$746</f>
        <v>Forecast Overall Zika Risk Code - "1" (Blue) = low risk, "4" (Red) = high risk</v>
      </c>
      <c r="G377" s="16" t="str">
        <f>Master!B$745</f>
        <v>Was temp. suitable during period for Aedes aegypti/albopictus? (Red Yes, Green No)</v>
      </c>
      <c r="H377" s="16" t="str">
        <f>Master!C$745</f>
        <v>If suitable temp.  what is annual % suitability for Aedes aegypti or albopictus? (More red more suitable)</v>
      </c>
      <c r="I377" s="16" t="str">
        <f>Master!B$744</f>
        <v>Was temp. suitable during period for Zika replication in mosquito? (Red Yes, Green No)</v>
      </c>
      <c r="J377" s="16" t="str">
        <f>Master!C$744</f>
        <v>If suitable temp. what is annual % suitability for Zika? (More red more suitable)</v>
      </c>
      <c r="K377" s="47" t="str">
        <f>Master!A$749</f>
        <v># people within 5km with Code 4 Zika level</v>
      </c>
      <c r="L377" s="47" t="str">
        <f>Master!A$748</f>
        <v>Description of conditions</v>
      </c>
      <c r="M377" s="47" t="str">
        <f>Master!B$748</f>
        <v>What it means for transmission</v>
      </c>
      <c r="N377" s="47" t="str">
        <f>Master!C$748</f>
        <v>What it means for entomologists</v>
      </c>
      <c r="BF377" s="47" t="s">
        <v>949</v>
      </c>
      <c r="BG377" s="47" t="s">
        <v>949</v>
      </c>
      <c r="BH377" s="2">
        <f t="shared" si="108"/>
        <v>0</v>
      </c>
      <c r="BI377" s="2" t="e">
        <f t="shared" si="109"/>
        <v>#VALUE!</v>
      </c>
    </row>
    <row r="378" spans="1:61" s="2" customFormat="1" ht="16.5" thickTop="1" thickBot="1" x14ac:dyDescent="0.3">
      <c r="A378" s="6"/>
      <c r="E378" s="8" t="s">
        <v>52</v>
      </c>
      <c r="F378" s="3">
        <f t="shared" ref="F378:F425" si="110">BA378</f>
        <v>4</v>
      </c>
      <c r="G378" s="3">
        <f>IF((Master!CL180&gt;=13)-(Master!CL180&gt;38),1,0)</f>
        <v>1</v>
      </c>
      <c r="H378" s="11">
        <f>IF($G378=1,ROUND(Master!AL180,2),0)</f>
        <v>0.95</v>
      </c>
      <c r="I378" s="3">
        <f>IF((Master!CL180&gt;=18)-(Master!CL180&gt;42),1,0)</f>
        <v>1</v>
      </c>
      <c r="J378" s="11">
        <f>IF($I378=1,ROUND(Master!DF180,2),0)</f>
        <v>0.9</v>
      </c>
      <c r="K378" s="3">
        <f t="shared" ref="K378:K425" si="111">BF378*BH378</f>
        <v>3944</v>
      </c>
      <c r="L378" s="49" t="str">
        <f t="shared" ref="L378:L425" si="112">BB378</f>
        <v>Temp. suitable for Pathogen and Vector. Model says suitable for Pathogen and Vector.</v>
      </c>
      <c r="M378" s="49" t="str">
        <f t="shared" ref="M378:M425" si="113">BC378</f>
        <v>Preconditions suitable for Transmission</v>
      </c>
      <c r="N378" s="6" t="str">
        <f>Master!DM180</f>
        <v>Temp. suitable for vectors - surveillance may be needed. When temp. suitable, model suggests vectors likely - may need control, education, and policies minimizing exposure.</v>
      </c>
      <c r="AW378" s="2">
        <f t="shared" ref="AW378:AW425" si="114">SUM(G378,I378)</f>
        <v>2</v>
      </c>
      <c r="AX378" s="2">
        <f t="shared" ref="AX378:AX425" si="115">IF(H378&lt;0.5,2,IF(H378&gt;=0.5,3))</f>
        <v>3</v>
      </c>
      <c r="AY378" s="2">
        <f t="shared" ref="AY378:AY425" si="116">IF(J378&lt;0.5,5,IF(J378&gt;=0.5,7))</f>
        <v>7</v>
      </c>
      <c r="AZ378" s="2">
        <f t="shared" ref="AZ378:AZ416" si="117">AW378*AX378*AY378</f>
        <v>42</v>
      </c>
      <c r="BA378" s="2">
        <f t="shared" ref="BA378:BA425" si="118">IF(AZ378=0,BB$3,IF(AZ378=10,BB$4,IF(AZ378=14,BB$4,IF(AZ378=15,BB$5,IF(AZ378=20,BB$6,IF(AZ378=21,BB$5,IF(AZ378=28,BB$7,IF(AZ378=30,BB$7,IF(AZ378=42,BB$8,"")))))))))</f>
        <v>4</v>
      </c>
      <c r="BB378" s="2" t="str">
        <f t="shared" ref="BB378:BB425" si="119">IF(AZ378=0,AW$3,IF(AZ378=10,AW$4,IF(AZ378=14,AW$4,IF(AZ378=15,AW$5,IF(AZ378=20,AW$6,IF(AZ378=21,AW$5,IF(AZ378=28,AW$7,IF(AZ378=30,AW$7,IF(AZ378=42,AW$8,"")))))))))</f>
        <v>Temp. suitable for Pathogen and Vector. Model says suitable for Pathogen and Vector.</v>
      </c>
      <c r="BC378" s="2" t="str">
        <f t="shared" ref="BC378:BC425" si="120">IF(AZ378=0,AY$3,IF(AZ378=10,AY$4,IF(AZ378=14,AY$4,IF(AZ378=15,AY$5,IF(AZ378=20,AY$6,IF(AZ378=21,AY$5,IF(AZ378=28,AY$7,IF(AZ378=30,AY$7,IF(AZ378=42,AY$8,"")))))))))</f>
        <v>Preconditions suitable for Transmission</v>
      </c>
      <c r="BF378" s="56">
        <f>Master!EN180</f>
        <v>3944</v>
      </c>
      <c r="BG378" s="56" t="s">
        <v>1130</v>
      </c>
      <c r="BH378" s="2">
        <f t="shared" si="108"/>
        <v>1</v>
      </c>
      <c r="BI378" s="2">
        <f t="shared" si="109"/>
        <v>3944</v>
      </c>
    </row>
    <row r="379" spans="1:61" s="2" customFormat="1" ht="16.5" thickTop="1" thickBot="1" x14ac:dyDescent="0.3">
      <c r="A379" s="6"/>
      <c r="E379" s="8" t="s">
        <v>99</v>
      </c>
      <c r="F379" s="3">
        <f t="shared" si="110"/>
        <v>4</v>
      </c>
      <c r="G379" s="3">
        <f>IF((Master!CL181&gt;=13)-(Master!CL181&gt;38),1,0)</f>
        <v>1</v>
      </c>
      <c r="H379" s="11">
        <f>IF($G379=1,ROUND(Master!AL181,2),0)</f>
        <v>0.93</v>
      </c>
      <c r="I379" s="3">
        <f>IF((Master!CL181&gt;=18)-(Master!CL181&gt;42),1,0)</f>
        <v>1</v>
      </c>
      <c r="J379" s="11">
        <f>IF($I379=1,ROUND(Master!DF181,2),0)</f>
        <v>0.91</v>
      </c>
      <c r="K379" s="3">
        <f t="shared" si="111"/>
        <v>11288</v>
      </c>
      <c r="L379" s="49" t="str">
        <f t="shared" si="112"/>
        <v>Temp. suitable for Pathogen and Vector. Model says suitable for Pathogen and Vector.</v>
      </c>
      <c r="M379" s="49" t="str">
        <f t="shared" si="113"/>
        <v>Preconditions suitable for Transmission</v>
      </c>
      <c r="N379" s="6" t="str">
        <f>Master!DM181</f>
        <v>Temp. suitable for vectors - surveillance may be needed. When temp. suitable, model suggests vectors likely - may need control, education, and policies minimizing exposure.</v>
      </c>
      <c r="AW379" s="2">
        <f t="shared" si="114"/>
        <v>2</v>
      </c>
      <c r="AX379" s="2">
        <f t="shared" si="115"/>
        <v>3</v>
      </c>
      <c r="AY379" s="2">
        <f t="shared" si="116"/>
        <v>7</v>
      </c>
      <c r="AZ379" s="2">
        <f t="shared" si="117"/>
        <v>42</v>
      </c>
      <c r="BA379" s="2">
        <f t="shared" si="118"/>
        <v>4</v>
      </c>
      <c r="BB379" s="2" t="str">
        <f t="shared" si="119"/>
        <v>Temp. suitable for Pathogen and Vector. Model says suitable for Pathogen and Vector.</v>
      </c>
      <c r="BC379" s="2" t="str">
        <f t="shared" si="120"/>
        <v>Preconditions suitable for Transmission</v>
      </c>
      <c r="BF379" s="56">
        <f>Master!EN181</f>
        <v>11288</v>
      </c>
      <c r="BG379" s="56" t="s">
        <v>1131</v>
      </c>
      <c r="BH379" s="2">
        <f t="shared" si="108"/>
        <v>1</v>
      </c>
      <c r="BI379" s="2">
        <f t="shared" si="109"/>
        <v>11288</v>
      </c>
    </row>
    <row r="380" spans="1:61" s="2" customFormat="1" ht="16.5" thickTop="1" thickBot="1" x14ac:dyDescent="0.3">
      <c r="A380" s="6"/>
      <c r="E380" s="8" t="s">
        <v>125</v>
      </c>
      <c r="F380" s="3">
        <f t="shared" si="110"/>
        <v>4</v>
      </c>
      <c r="G380" s="3">
        <f>IF((Master!CL182&gt;=13)-(Master!CL182&gt;38),1,0)</f>
        <v>1</v>
      </c>
      <c r="H380" s="11">
        <f>IF($G380=1,ROUND(Master!AL182,2),0)</f>
        <v>0.92</v>
      </c>
      <c r="I380" s="3">
        <f>IF((Master!CL182&gt;=18)-(Master!CL182&gt;42),1,0)</f>
        <v>1</v>
      </c>
      <c r="J380" s="11">
        <f>IF($I380=1,ROUND(Master!DF182,2),0)</f>
        <v>0.98</v>
      </c>
      <c r="K380" s="3">
        <f t="shared" si="111"/>
        <v>74609</v>
      </c>
      <c r="L380" s="49" t="str">
        <f t="shared" si="112"/>
        <v>Temp. suitable for Pathogen and Vector. Model says suitable for Pathogen and Vector.</v>
      </c>
      <c r="M380" s="49" t="str">
        <f t="shared" si="113"/>
        <v>Preconditions suitable for Transmission</v>
      </c>
      <c r="N380" s="6" t="str">
        <f>Master!DM182</f>
        <v>Temp. suitable for vectors - surveillance may be needed. When temp. suitable, model suggests vectors likely - may need control, education, and policies minimizing exposure.</v>
      </c>
      <c r="AW380" s="2">
        <f t="shared" si="114"/>
        <v>2</v>
      </c>
      <c r="AX380" s="2">
        <f t="shared" si="115"/>
        <v>3</v>
      </c>
      <c r="AY380" s="2">
        <f t="shared" si="116"/>
        <v>7</v>
      </c>
      <c r="AZ380" s="2">
        <f t="shared" si="117"/>
        <v>42</v>
      </c>
      <c r="BA380" s="2">
        <f t="shared" si="118"/>
        <v>4</v>
      </c>
      <c r="BB380" s="2" t="str">
        <f t="shared" si="119"/>
        <v>Temp. suitable for Pathogen and Vector. Model says suitable for Pathogen and Vector.</v>
      </c>
      <c r="BC380" s="2" t="str">
        <f t="shared" si="120"/>
        <v>Preconditions suitable for Transmission</v>
      </c>
      <c r="BF380" s="56">
        <f>Master!EN182</f>
        <v>74609</v>
      </c>
      <c r="BG380" s="56" t="s">
        <v>1132</v>
      </c>
      <c r="BH380" s="2">
        <f t="shared" si="108"/>
        <v>1</v>
      </c>
      <c r="BI380" s="2">
        <f t="shared" si="109"/>
        <v>74609</v>
      </c>
    </row>
    <row r="381" spans="1:61" s="2" customFormat="1" ht="16.5" thickTop="1" thickBot="1" x14ac:dyDescent="0.3">
      <c r="A381" s="6"/>
      <c r="E381" s="8" t="s">
        <v>135</v>
      </c>
      <c r="F381" s="3">
        <f t="shared" si="110"/>
        <v>3</v>
      </c>
      <c r="G381" s="3">
        <f>IF((Master!CL183&gt;=13)-(Master!CL183&gt;38),1,0)</f>
        <v>1</v>
      </c>
      <c r="H381" s="11">
        <f>IF($G381=1,ROUND(Master!AL183,2),0)</f>
        <v>0.92</v>
      </c>
      <c r="I381" s="3">
        <f>IF((Master!CL183&gt;=18)-(Master!CL183&gt;42),1,0)</f>
        <v>1</v>
      </c>
      <c r="J381" s="11">
        <f>IF($I381=1,ROUND(Master!DF183,2),0)</f>
        <v>0</v>
      </c>
      <c r="K381" s="3">
        <f t="shared" si="111"/>
        <v>0</v>
      </c>
      <c r="L381" s="49" t="str">
        <f t="shared" si="112"/>
        <v>Temp. suitable for Pathogen and Vector. Model says suitable for Pathogen or Vector but not both.</v>
      </c>
      <c r="M381" s="49" t="str">
        <f t="shared" si="113"/>
        <v>Preconditions somewhat suitable for Transmission</v>
      </c>
      <c r="N381" s="6" t="str">
        <f>Master!DM183</f>
        <v>Temp. suitable for vectors - surveillance may be needed. When temp. suitable, model suggests vectors likely - may need control, education, and policies minimizing exposure.</v>
      </c>
      <c r="AW381" s="2">
        <f t="shared" si="114"/>
        <v>2</v>
      </c>
      <c r="AX381" s="2">
        <f t="shared" si="115"/>
        <v>3</v>
      </c>
      <c r="AY381" s="2">
        <f t="shared" si="116"/>
        <v>5</v>
      </c>
      <c r="AZ381" s="2">
        <f t="shared" si="117"/>
        <v>30</v>
      </c>
      <c r="BA381" s="2">
        <f t="shared" si="118"/>
        <v>3</v>
      </c>
      <c r="BB381" s="2" t="str">
        <f t="shared" si="119"/>
        <v>Temp. suitable for Pathogen and Vector. Model says suitable for Pathogen or Vector but not both.</v>
      </c>
      <c r="BC381" s="2" t="str">
        <f t="shared" si="120"/>
        <v>Preconditions somewhat suitable for Transmission</v>
      </c>
      <c r="BF381" s="56">
        <f>Master!EN183</f>
        <v>94611</v>
      </c>
      <c r="BG381" s="56" t="s">
        <v>1133</v>
      </c>
      <c r="BH381" s="2">
        <f t="shared" si="108"/>
        <v>0</v>
      </c>
      <c r="BI381" s="2">
        <f t="shared" si="109"/>
        <v>0</v>
      </c>
    </row>
    <row r="382" spans="1:61" s="2" customFormat="1" ht="16.5" thickTop="1" thickBot="1" x14ac:dyDescent="0.3">
      <c r="A382" s="6"/>
      <c r="E382" s="8" t="s">
        <v>144</v>
      </c>
      <c r="F382" s="3">
        <f t="shared" si="110"/>
        <v>3</v>
      </c>
      <c r="G382" s="3">
        <f>IF((Master!CL184&gt;=13)-(Master!CL184&gt;38),1,0)</f>
        <v>1</v>
      </c>
      <c r="H382" s="11">
        <f>IF($G382=1,ROUND(Master!AL184,2),0)</f>
        <v>0.87</v>
      </c>
      <c r="I382" s="3">
        <f>IF((Master!CL184&gt;=18)-(Master!CL184&gt;42),1,0)</f>
        <v>1</v>
      </c>
      <c r="J382" s="11">
        <f>IF($I382=1,ROUND(Master!DF184,2),0)</f>
        <v>0</v>
      </c>
      <c r="K382" s="3">
        <f t="shared" si="111"/>
        <v>0</v>
      </c>
      <c r="L382" s="49" t="str">
        <f t="shared" si="112"/>
        <v>Temp. suitable for Pathogen and Vector. Model says suitable for Pathogen or Vector but not both.</v>
      </c>
      <c r="M382" s="49" t="str">
        <f t="shared" si="113"/>
        <v>Preconditions somewhat suitable for Transmission</v>
      </c>
      <c r="N382" s="6" t="str">
        <f>Master!DM184</f>
        <v>Temp. suitable for vectors - surveillance may be needed. When temp. suitable, model suggests vectors likely - may need control, education, and policies minimizing exposure.</v>
      </c>
      <c r="AW382" s="2">
        <f t="shared" si="114"/>
        <v>2</v>
      </c>
      <c r="AX382" s="2">
        <f t="shared" si="115"/>
        <v>3</v>
      </c>
      <c r="AY382" s="2">
        <f t="shared" si="116"/>
        <v>5</v>
      </c>
      <c r="AZ382" s="2">
        <f t="shared" si="117"/>
        <v>30</v>
      </c>
      <c r="BA382" s="2">
        <f t="shared" si="118"/>
        <v>3</v>
      </c>
      <c r="BB382" s="2" t="str">
        <f t="shared" si="119"/>
        <v>Temp. suitable for Pathogen and Vector. Model says suitable for Pathogen or Vector but not both.</v>
      </c>
      <c r="BC382" s="2" t="str">
        <f t="shared" si="120"/>
        <v>Preconditions somewhat suitable for Transmission</v>
      </c>
      <c r="BF382" s="56">
        <f>Master!EN184</f>
        <v>309</v>
      </c>
      <c r="BG382" s="56" t="s">
        <v>1134</v>
      </c>
      <c r="BH382" s="2">
        <f t="shared" si="108"/>
        <v>0</v>
      </c>
      <c r="BI382" s="2">
        <f t="shared" si="109"/>
        <v>0</v>
      </c>
    </row>
    <row r="383" spans="1:61" s="2" customFormat="1" ht="16.5" thickTop="1" thickBot="1" x14ac:dyDescent="0.3">
      <c r="A383" s="6"/>
      <c r="E383" s="8" t="s">
        <v>162</v>
      </c>
      <c r="F383" s="3">
        <f t="shared" si="110"/>
        <v>3</v>
      </c>
      <c r="G383" s="3">
        <f>IF((Master!CL185&gt;=13)-(Master!CL185&gt;38),1,0)</f>
        <v>1</v>
      </c>
      <c r="H383" s="11">
        <f>IF($G383=1,ROUND(Master!AL185,2),0)</f>
        <v>0.9</v>
      </c>
      <c r="I383" s="3">
        <f>IF((Master!CL185&gt;=18)-(Master!CL185&gt;42),1,0)</f>
        <v>1</v>
      </c>
      <c r="J383" s="11">
        <f>IF($I383=1,ROUND(Master!DF185,2),0)</f>
        <v>0</v>
      </c>
      <c r="K383" s="3">
        <f t="shared" si="111"/>
        <v>0</v>
      </c>
      <c r="L383" s="49" t="str">
        <f t="shared" si="112"/>
        <v>Temp. suitable for Pathogen and Vector. Model says suitable for Pathogen or Vector but not both.</v>
      </c>
      <c r="M383" s="49" t="str">
        <f t="shared" si="113"/>
        <v>Preconditions somewhat suitable for Transmission</v>
      </c>
      <c r="N383" s="6" t="str">
        <f>Master!DM185</f>
        <v>Temp. suitable for vectors - surveillance may be needed. When temp. suitable, model suggests vectors likely - may need control, education, and policies minimizing exposure.</v>
      </c>
      <c r="AW383" s="2">
        <f t="shared" si="114"/>
        <v>2</v>
      </c>
      <c r="AX383" s="2">
        <f t="shared" si="115"/>
        <v>3</v>
      </c>
      <c r="AY383" s="2">
        <f t="shared" si="116"/>
        <v>5</v>
      </c>
      <c r="AZ383" s="2">
        <f t="shared" si="117"/>
        <v>30</v>
      </c>
      <c r="BA383" s="2">
        <f t="shared" si="118"/>
        <v>3</v>
      </c>
      <c r="BB383" s="2" t="str">
        <f t="shared" si="119"/>
        <v>Temp. suitable for Pathogen and Vector. Model says suitable for Pathogen or Vector but not both.</v>
      </c>
      <c r="BC383" s="2" t="str">
        <f t="shared" si="120"/>
        <v>Preconditions somewhat suitable for Transmission</v>
      </c>
      <c r="BF383" s="56">
        <f>Master!EN185</f>
        <v>10699</v>
      </c>
      <c r="BG383" s="56" t="s">
        <v>1135</v>
      </c>
      <c r="BH383" s="2">
        <f t="shared" si="108"/>
        <v>0</v>
      </c>
      <c r="BI383" s="2">
        <f t="shared" si="109"/>
        <v>0</v>
      </c>
    </row>
    <row r="384" spans="1:61" s="2" customFormat="1" ht="16.5" thickTop="1" thickBot="1" x14ac:dyDescent="0.3">
      <c r="A384" s="6"/>
      <c r="E384" s="8" t="s">
        <v>178</v>
      </c>
      <c r="F384" s="3">
        <f t="shared" si="110"/>
        <v>3</v>
      </c>
      <c r="G384" s="3">
        <f>IF((Master!CL186&gt;=13)-(Master!CL186&gt;38),1,0)</f>
        <v>1</v>
      </c>
      <c r="H384" s="11">
        <f>IF($G384=1,ROUND(Master!AL186,2),0)</f>
        <v>0.94</v>
      </c>
      <c r="I384" s="3">
        <f>IF((Master!CL186&gt;=18)-(Master!CL186&gt;42),1,0)</f>
        <v>1</v>
      </c>
      <c r="J384" s="11">
        <f>IF($I384=1,ROUND(Master!DF186,2),0)</f>
        <v>0</v>
      </c>
      <c r="K384" s="3">
        <f t="shared" si="111"/>
        <v>0</v>
      </c>
      <c r="L384" s="49" t="str">
        <f t="shared" si="112"/>
        <v>Temp. suitable for Pathogen and Vector. Model says suitable for Pathogen or Vector but not both.</v>
      </c>
      <c r="M384" s="49" t="str">
        <f t="shared" si="113"/>
        <v>Preconditions somewhat suitable for Transmission</v>
      </c>
      <c r="N384" s="6" t="str">
        <f>Master!DM186</f>
        <v>Temp. suitable for vectors - surveillance may be needed. When temp. suitable, model suggests vectors likely - may need control, education, and policies minimizing exposure.</v>
      </c>
      <c r="AW384" s="2">
        <f t="shared" si="114"/>
        <v>2</v>
      </c>
      <c r="AX384" s="2">
        <f t="shared" si="115"/>
        <v>3</v>
      </c>
      <c r="AY384" s="2">
        <f t="shared" si="116"/>
        <v>5</v>
      </c>
      <c r="AZ384" s="2">
        <f t="shared" si="117"/>
        <v>30</v>
      </c>
      <c r="BA384" s="2">
        <f t="shared" si="118"/>
        <v>3</v>
      </c>
      <c r="BB384" s="2" t="str">
        <f t="shared" si="119"/>
        <v>Temp. suitable for Pathogen and Vector. Model says suitable for Pathogen or Vector but not both.</v>
      </c>
      <c r="BC384" s="2" t="str">
        <f t="shared" si="120"/>
        <v>Preconditions somewhat suitable for Transmission</v>
      </c>
      <c r="BF384" s="56">
        <f>Master!EN186</f>
        <v>8197</v>
      </c>
      <c r="BG384" s="56" t="s">
        <v>1136</v>
      </c>
      <c r="BH384" s="2">
        <f t="shared" si="108"/>
        <v>0</v>
      </c>
      <c r="BI384" s="2">
        <f t="shared" si="109"/>
        <v>0</v>
      </c>
    </row>
    <row r="385" spans="1:61" s="2" customFormat="1" ht="16.5" thickTop="1" thickBot="1" x14ac:dyDescent="0.3">
      <c r="A385" s="6"/>
      <c r="E385" s="8" t="s">
        <v>184</v>
      </c>
      <c r="F385" s="3">
        <f t="shared" si="110"/>
        <v>4</v>
      </c>
      <c r="G385" s="3">
        <f>IF((Master!CL187&gt;=13)-(Master!CL187&gt;38),1,0)</f>
        <v>1</v>
      </c>
      <c r="H385" s="11">
        <f>IF($G385=1,ROUND(Master!AL187,2),0)</f>
        <v>0.98</v>
      </c>
      <c r="I385" s="3">
        <f>IF((Master!CL187&gt;=18)-(Master!CL187&gt;42),1,0)</f>
        <v>1</v>
      </c>
      <c r="J385" s="11">
        <f>IF($I385=1,ROUND(Master!DF187,2),0)</f>
        <v>0.98</v>
      </c>
      <c r="K385" s="3">
        <f t="shared" si="111"/>
        <v>68699</v>
      </c>
      <c r="L385" s="49" t="str">
        <f t="shared" si="112"/>
        <v>Temp. suitable for Pathogen and Vector. Model says suitable for Pathogen and Vector.</v>
      </c>
      <c r="M385" s="49" t="str">
        <f t="shared" si="113"/>
        <v>Preconditions suitable for Transmission</v>
      </c>
      <c r="N385" s="6" t="str">
        <f>Master!DM187</f>
        <v>Temp. suitable for vectors - surveillance may be needed. When temp. suitable, model suggests vectors likely - may need control, education, and policies minimizing exposure.</v>
      </c>
      <c r="AW385" s="2">
        <f t="shared" si="114"/>
        <v>2</v>
      </c>
      <c r="AX385" s="2">
        <f t="shared" si="115"/>
        <v>3</v>
      </c>
      <c r="AY385" s="2">
        <f t="shared" si="116"/>
        <v>7</v>
      </c>
      <c r="AZ385" s="2">
        <f t="shared" si="117"/>
        <v>42</v>
      </c>
      <c r="BA385" s="2">
        <f t="shared" si="118"/>
        <v>4</v>
      </c>
      <c r="BB385" s="2" t="str">
        <f t="shared" si="119"/>
        <v>Temp. suitable for Pathogen and Vector. Model says suitable for Pathogen and Vector.</v>
      </c>
      <c r="BC385" s="2" t="str">
        <f t="shared" si="120"/>
        <v>Preconditions suitable for Transmission</v>
      </c>
      <c r="BF385" s="56">
        <f>Master!EN187</f>
        <v>68699</v>
      </c>
      <c r="BG385" s="56" t="s">
        <v>1137</v>
      </c>
      <c r="BH385" s="2">
        <f t="shared" si="108"/>
        <v>1</v>
      </c>
      <c r="BI385" s="2">
        <f t="shared" si="109"/>
        <v>68699</v>
      </c>
    </row>
    <row r="386" spans="1:61" s="2" customFormat="1" ht="16.5" thickTop="1" thickBot="1" x14ac:dyDescent="0.3">
      <c r="A386" s="6"/>
      <c r="E386" s="8" t="s">
        <v>206</v>
      </c>
      <c r="F386" s="3">
        <f t="shared" si="110"/>
        <v>4</v>
      </c>
      <c r="G386" s="3">
        <f>IF((Master!CL188&gt;=13)-(Master!CL188&gt;38),1,0)</f>
        <v>1</v>
      </c>
      <c r="H386" s="11">
        <f>IF($G386=1,ROUND(Master!AL188,2),0)</f>
        <v>0.97</v>
      </c>
      <c r="I386" s="3">
        <f>IF((Master!CL188&gt;=18)-(Master!CL188&gt;42),1,0)</f>
        <v>1</v>
      </c>
      <c r="J386" s="11">
        <f>IF($I386=1,ROUND(Master!DF188,2),0)</f>
        <v>0.88</v>
      </c>
      <c r="K386" s="3">
        <f t="shared" si="111"/>
        <v>24742</v>
      </c>
      <c r="L386" s="49" t="str">
        <f t="shared" si="112"/>
        <v>Temp. suitable for Pathogen and Vector. Model says suitable for Pathogen and Vector.</v>
      </c>
      <c r="M386" s="49" t="str">
        <f t="shared" si="113"/>
        <v>Preconditions suitable for Transmission</v>
      </c>
      <c r="N386" s="6" t="str">
        <f>Master!DM188</f>
        <v>Temp. suitable for vectors - surveillance may be needed. When temp. suitable, model suggests vectors likely - may need control, education, and policies minimizing exposure.</v>
      </c>
      <c r="AW386" s="2">
        <f t="shared" si="114"/>
        <v>2</v>
      </c>
      <c r="AX386" s="2">
        <f t="shared" si="115"/>
        <v>3</v>
      </c>
      <c r="AY386" s="2">
        <f t="shared" si="116"/>
        <v>7</v>
      </c>
      <c r="AZ386" s="2">
        <f t="shared" si="117"/>
        <v>42</v>
      </c>
      <c r="BA386" s="2">
        <f t="shared" si="118"/>
        <v>4</v>
      </c>
      <c r="BB386" s="2" t="str">
        <f t="shared" si="119"/>
        <v>Temp. suitable for Pathogen and Vector. Model says suitable for Pathogen and Vector.</v>
      </c>
      <c r="BC386" s="2" t="str">
        <f t="shared" si="120"/>
        <v>Preconditions suitable for Transmission</v>
      </c>
      <c r="BF386" s="56">
        <f>Master!EN188</f>
        <v>24742</v>
      </c>
      <c r="BG386" s="56" t="s">
        <v>1138</v>
      </c>
      <c r="BH386" s="2">
        <f t="shared" si="108"/>
        <v>1</v>
      </c>
      <c r="BI386" s="2">
        <f t="shared" si="109"/>
        <v>24742</v>
      </c>
    </row>
    <row r="387" spans="1:61" s="2" customFormat="1" ht="16.5" thickTop="1" thickBot="1" x14ac:dyDescent="0.3">
      <c r="A387" s="6"/>
      <c r="E387" s="8" t="s">
        <v>207</v>
      </c>
      <c r="F387" s="3">
        <f t="shared" si="110"/>
        <v>4</v>
      </c>
      <c r="G387" s="3">
        <f>IF((Master!CL189&gt;=13)-(Master!CL189&gt;38),1,0)</f>
        <v>1</v>
      </c>
      <c r="H387" s="11">
        <f>IF($G387=1,ROUND(Master!AL189,2),0)</f>
        <v>0.71</v>
      </c>
      <c r="I387" s="3">
        <f>IF((Master!CL189&gt;=18)-(Master!CL189&gt;42),1,0)</f>
        <v>1</v>
      </c>
      <c r="J387" s="11">
        <f>IF($I387=1,ROUND(Master!DF189,2),0)</f>
        <v>0.84</v>
      </c>
      <c r="K387" s="3">
        <f t="shared" si="111"/>
        <v>15841</v>
      </c>
      <c r="L387" s="49" t="str">
        <f t="shared" si="112"/>
        <v>Temp. suitable for Pathogen and Vector. Model says suitable for Pathogen and Vector.</v>
      </c>
      <c r="M387" s="49" t="str">
        <f t="shared" si="113"/>
        <v>Preconditions suitable for Transmission</v>
      </c>
      <c r="N387" s="6" t="str">
        <f>Master!DM189</f>
        <v>Temp. suitable for vectors - surveillance may be needed. When temp. suitable, model suggests vectors likely - may need control, education, and policies minimizing exposure.</v>
      </c>
      <c r="AW387" s="2">
        <f t="shared" si="114"/>
        <v>2</v>
      </c>
      <c r="AX387" s="2">
        <f t="shared" si="115"/>
        <v>3</v>
      </c>
      <c r="AY387" s="2">
        <f t="shared" si="116"/>
        <v>7</v>
      </c>
      <c r="AZ387" s="2">
        <f t="shared" si="117"/>
        <v>42</v>
      </c>
      <c r="BA387" s="2">
        <f t="shared" si="118"/>
        <v>4</v>
      </c>
      <c r="BB387" s="2" t="str">
        <f t="shared" si="119"/>
        <v>Temp. suitable for Pathogen and Vector. Model says suitable for Pathogen and Vector.</v>
      </c>
      <c r="BC387" s="2" t="str">
        <f t="shared" si="120"/>
        <v>Preconditions suitable for Transmission</v>
      </c>
      <c r="BF387" s="56">
        <f>Master!EN189</f>
        <v>15841</v>
      </c>
      <c r="BG387" s="56" t="s">
        <v>1139</v>
      </c>
      <c r="BH387" s="2">
        <f t="shared" si="108"/>
        <v>1</v>
      </c>
      <c r="BI387" s="2">
        <f t="shared" si="109"/>
        <v>15841</v>
      </c>
    </row>
    <row r="388" spans="1:61" s="2" customFormat="1" ht="16.5" thickTop="1" thickBot="1" x14ac:dyDescent="0.3">
      <c r="A388" s="6"/>
      <c r="E388" s="8" t="s">
        <v>237</v>
      </c>
      <c r="F388" s="3">
        <f t="shared" si="110"/>
        <v>4</v>
      </c>
      <c r="G388" s="3">
        <f>IF((Master!CL190&gt;=13)-(Master!CL190&gt;38),1,0)</f>
        <v>1</v>
      </c>
      <c r="H388" s="11">
        <f>IF($G388=1,ROUND(Master!AL190,2),0)</f>
        <v>0.97</v>
      </c>
      <c r="I388" s="3">
        <f>IF((Master!CL190&gt;=18)-(Master!CL190&gt;42),1,0)</f>
        <v>1</v>
      </c>
      <c r="J388" s="11">
        <f>IF($I388=1,ROUND(Master!DF190,2),0)</f>
        <v>0.89</v>
      </c>
      <c r="K388" s="3">
        <f t="shared" si="111"/>
        <v>28607</v>
      </c>
      <c r="L388" s="49" t="str">
        <f t="shared" si="112"/>
        <v>Temp. suitable for Pathogen and Vector. Model says suitable for Pathogen and Vector.</v>
      </c>
      <c r="M388" s="49" t="str">
        <f t="shared" si="113"/>
        <v>Preconditions suitable for Transmission</v>
      </c>
      <c r="N388" s="6" t="str">
        <f>Master!DM190</f>
        <v>Temp. suitable for vectors - surveillance may be needed. When temp. suitable, model suggests vectors likely - may need control, education, and policies minimizing exposure.</v>
      </c>
      <c r="AW388" s="2">
        <f t="shared" si="114"/>
        <v>2</v>
      </c>
      <c r="AX388" s="2">
        <f t="shared" si="115"/>
        <v>3</v>
      </c>
      <c r="AY388" s="2">
        <f t="shared" si="116"/>
        <v>7</v>
      </c>
      <c r="AZ388" s="2">
        <f t="shared" si="117"/>
        <v>42</v>
      </c>
      <c r="BA388" s="2">
        <f t="shared" si="118"/>
        <v>4</v>
      </c>
      <c r="BB388" s="2" t="str">
        <f t="shared" si="119"/>
        <v>Temp. suitable for Pathogen and Vector. Model says suitable for Pathogen and Vector.</v>
      </c>
      <c r="BC388" s="2" t="str">
        <f t="shared" si="120"/>
        <v>Preconditions suitable for Transmission</v>
      </c>
      <c r="BF388" s="56">
        <f>Master!EN190</f>
        <v>28607</v>
      </c>
      <c r="BG388" s="56" t="s">
        <v>1140</v>
      </c>
      <c r="BH388" s="2">
        <f t="shared" si="108"/>
        <v>1</v>
      </c>
      <c r="BI388" s="2">
        <f t="shared" si="109"/>
        <v>28607</v>
      </c>
    </row>
    <row r="389" spans="1:61" s="2" customFormat="1" ht="16.5" thickTop="1" thickBot="1" x14ac:dyDescent="0.3">
      <c r="A389" s="6"/>
      <c r="E389" s="8" t="s">
        <v>325</v>
      </c>
      <c r="F389" s="3">
        <f t="shared" si="110"/>
        <v>4</v>
      </c>
      <c r="G389" s="3">
        <f>IF((Master!CL191&gt;=13)-(Master!CL191&gt;38),1,0)</f>
        <v>1</v>
      </c>
      <c r="H389" s="11">
        <f>IF($G389=1,ROUND(Master!AL191,2),0)</f>
        <v>0.99</v>
      </c>
      <c r="I389" s="3">
        <f>IF((Master!CL191&gt;=18)-(Master!CL191&gt;42),1,0)</f>
        <v>1</v>
      </c>
      <c r="J389" s="11">
        <f>IF($I389=1,ROUND(Master!DF191,2),0)</f>
        <v>0.91</v>
      </c>
      <c r="K389" s="3">
        <f t="shared" si="111"/>
        <v>177023</v>
      </c>
      <c r="L389" s="49" t="str">
        <f t="shared" si="112"/>
        <v>Temp. suitable for Pathogen and Vector. Model says suitable for Pathogen and Vector.</v>
      </c>
      <c r="M389" s="49" t="str">
        <f t="shared" si="113"/>
        <v>Preconditions suitable for Transmission</v>
      </c>
      <c r="N389" s="6" t="str">
        <f>Master!DM191</f>
        <v>Temp. suitable for vectors - surveillance may be needed. When temp. suitable, model suggests vectors likely - may need control, education, and policies minimizing exposure.</v>
      </c>
      <c r="AW389" s="2">
        <f t="shared" si="114"/>
        <v>2</v>
      </c>
      <c r="AX389" s="2">
        <f t="shared" si="115"/>
        <v>3</v>
      </c>
      <c r="AY389" s="2">
        <f t="shared" si="116"/>
        <v>7</v>
      </c>
      <c r="AZ389" s="2">
        <f t="shared" si="117"/>
        <v>42</v>
      </c>
      <c r="BA389" s="2">
        <f t="shared" si="118"/>
        <v>4</v>
      </c>
      <c r="BB389" s="2" t="str">
        <f t="shared" si="119"/>
        <v>Temp. suitable for Pathogen and Vector. Model says suitable for Pathogen and Vector.</v>
      </c>
      <c r="BC389" s="2" t="str">
        <f t="shared" si="120"/>
        <v>Preconditions suitable for Transmission</v>
      </c>
      <c r="BF389" s="56">
        <f>Master!EN191</f>
        <v>177023</v>
      </c>
      <c r="BG389" s="56" t="s">
        <v>1141</v>
      </c>
      <c r="BH389" s="2">
        <f t="shared" si="108"/>
        <v>1</v>
      </c>
      <c r="BI389" s="2">
        <f t="shared" si="109"/>
        <v>177023</v>
      </c>
    </row>
    <row r="390" spans="1:61" s="2" customFormat="1" ht="16.5" thickTop="1" thickBot="1" x14ac:dyDescent="0.3">
      <c r="A390" s="6"/>
      <c r="E390" s="8" t="s">
        <v>340</v>
      </c>
      <c r="F390" s="3">
        <f t="shared" si="110"/>
        <v>4</v>
      </c>
      <c r="G390" s="3">
        <f>IF((Master!CL192&gt;=13)-(Master!CL192&gt;38),1,0)</f>
        <v>1</v>
      </c>
      <c r="H390" s="11">
        <f>IF($G390=1,ROUND(Master!AL192,2),0)</f>
        <v>0.9</v>
      </c>
      <c r="I390" s="3">
        <f>IF((Master!CL192&gt;=18)-(Master!CL192&gt;42),1,0)</f>
        <v>1</v>
      </c>
      <c r="J390" s="11">
        <f>IF($I390=1,ROUND(Master!DF192,2),0)</f>
        <v>0.82</v>
      </c>
      <c r="K390" s="3">
        <f t="shared" si="111"/>
        <v>40295</v>
      </c>
      <c r="L390" s="49" t="str">
        <f t="shared" si="112"/>
        <v>Temp. suitable for Pathogen and Vector. Model says suitable for Pathogen and Vector.</v>
      </c>
      <c r="M390" s="49" t="str">
        <f t="shared" si="113"/>
        <v>Preconditions suitable for Transmission</v>
      </c>
      <c r="N390" s="6" t="str">
        <f>Master!DM192</f>
        <v>Temp. suitable for vectors - surveillance may be needed. When temp. suitable, model suggests vectors likely - may need control, education, and policies minimizing exposure.</v>
      </c>
      <c r="AW390" s="2">
        <f t="shared" si="114"/>
        <v>2</v>
      </c>
      <c r="AX390" s="2">
        <f t="shared" si="115"/>
        <v>3</v>
      </c>
      <c r="AY390" s="2">
        <f t="shared" si="116"/>
        <v>7</v>
      </c>
      <c r="AZ390" s="2">
        <f t="shared" si="117"/>
        <v>42</v>
      </c>
      <c r="BA390" s="2">
        <f t="shared" si="118"/>
        <v>4</v>
      </c>
      <c r="BB390" s="2" t="str">
        <f t="shared" si="119"/>
        <v>Temp. suitable for Pathogen and Vector. Model says suitable for Pathogen and Vector.</v>
      </c>
      <c r="BC390" s="2" t="str">
        <f t="shared" si="120"/>
        <v>Preconditions suitable for Transmission</v>
      </c>
      <c r="BF390" s="56">
        <f>Master!EN192</f>
        <v>40295</v>
      </c>
      <c r="BG390" s="56" t="s">
        <v>1142</v>
      </c>
      <c r="BH390" s="2">
        <f t="shared" si="108"/>
        <v>1</v>
      </c>
      <c r="BI390" s="2">
        <f t="shared" si="109"/>
        <v>40295</v>
      </c>
    </row>
    <row r="391" spans="1:61" s="2" customFormat="1" ht="16.5" thickTop="1" thickBot="1" x14ac:dyDescent="0.3">
      <c r="A391" s="6"/>
      <c r="E391" s="8" t="s">
        <v>426</v>
      </c>
      <c r="F391" s="3">
        <f t="shared" si="110"/>
        <v>4</v>
      </c>
      <c r="G391" s="3">
        <f>IF((Master!CL193&gt;=13)-(Master!CL193&gt;38),1,0)</f>
        <v>1</v>
      </c>
      <c r="H391" s="11">
        <f>IF($G391=1,ROUND(Master!AL193,2),0)</f>
        <v>0.93</v>
      </c>
      <c r="I391" s="3">
        <f>IF((Master!CL193&gt;=18)-(Master!CL193&gt;42),1,0)</f>
        <v>1</v>
      </c>
      <c r="J391" s="11">
        <f>IF($I391=1,ROUND(Master!DF193,2),0)</f>
        <v>0.91</v>
      </c>
      <c r="K391" s="3">
        <f t="shared" si="111"/>
        <v>68959</v>
      </c>
      <c r="L391" s="49" t="str">
        <f t="shared" si="112"/>
        <v>Temp. suitable for Pathogen and Vector. Model says suitable for Pathogen and Vector.</v>
      </c>
      <c r="M391" s="49" t="str">
        <f t="shared" si="113"/>
        <v>Preconditions suitable for Transmission</v>
      </c>
      <c r="N391" s="6" t="str">
        <f>Master!DM193</f>
        <v>Temp. suitable for vectors - surveillance may be needed. When temp. suitable, model suggests vectors likely - may need control, education, and policies minimizing exposure.</v>
      </c>
      <c r="AW391" s="2">
        <f t="shared" si="114"/>
        <v>2</v>
      </c>
      <c r="AX391" s="2">
        <f t="shared" si="115"/>
        <v>3</v>
      </c>
      <c r="AY391" s="2">
        <f t="shared" si="116"/>
        <v>7</v>
      </c>
      <c r="AZ391" s="2">
        <f t="shared" si="117"/>
        <v>42</v>
      </c>
      <c r="BA391" s="2">
        <f t="shared" si="118"/>
        <v>4</v>
      </c>
      <c r="BB391" s="2" t="str">
        <f t="shared" si="119"/>
        <v>Temp. suitable for Pathogen and Vector. Model says suitable for Pathogen and Vector.</v>
      </c>
      <c r="BC391" s="2" t="str">
        <f t="shared" si="120"/>
        <v>Preconditions suitable for Transmission</v>
      </c>
      <c r="BF391" s="56">
        <f>Master!EN193</f>
        <v>68959</v>
      </c>
      <c r="BG391" s="56" t="s">
        <v>1143</v>
      </c>
      <c r="BH391" s="2">
        <f t="shared" si="108"/>
        <v>1</v>
      </c>
      <c r="BI391" s="2">
        <f t="shared" si="109"/>
        <v>68959</v>
      </c>
    </row>
    <row r="392" spans="1:61" s="2" customFormat="1" ht="16.5" thickTop="1" thickBot="1" x14ac:dyDescent="0.3">
      <c r="A392" s="6"/>
      <c r="E392" s="8" t="s">
        <v>429</v>
      </c>
      <c r="F392" s="3">
        <f t="shared" si="110"/>
        <v>4</v>
      </c>
      <c r="G392" s="3">
        <f>IF((Master!CL194&gt;=13)-(Master!CL194&gt;38),1,0)</f>
        <v>1</v>
      </c>
      <c r="H392" s="11">
        <f>IF($G392=1,ROUND(Master!AL194,2),0)</f>
        <v>0.99</v>
      </c>
      <c r="I392" s="3">
        <f>IF((Master!CL194&gt;=18)-(Master!CL194&gt;42),1,0)</f>
        <v>1</v>
      </c>
      <c r="J392" s="11">
        <f>IF($I392=1,ROUND(Master!DF194,2),0)</f>
        <v>0.88</v>
      </c>
      <c r="K392" s="3">
        <f t="shared" si="111"/>
        <v>22</v>
      </c>
      <c r="L392" s="49" t="str">
        <f t="shared" si="112"/>
        <v>Temp. suitable for Pathogen and Vector. Model says suitable for Pathogen and Vector.</v>
      </c>
      <c r="M392" s="49" t="str">
        <f t="shared" si="113"/>
        <v>Preconditions suitable for Transmission</v>
      </c>
      <c r="N392" s="6" t="str">
        <f>Master!DM194</f>
        <v>Temp. suitable for vectors - surveillance may be needed. When temp. suitable, model suggests vectors likely - may need control, education, and policies minimizing exposure.</v>
      </c>
      <c r="AW392" s="2">
        <f t="shared" si="114"/>
        <v>2</v>
      </c>
      <c r="AX392" s="2">
        <f t="shared" si="115"/>
        <v>3</v>
      </c>
      <c r="AY392" s="2">
        <f t="shared" si="116"/>
        <v>7</v>
      </c>
      <c r="AZ392" s="2">
        <f t="shared" si="117"/>
        <v>42</v>
      </c>
      <c r="BA392" s="2">
        <f t="shared" si="118"/>
        <v>4</v>
      </c>
      <c r="BB392" s="2" t="str">
        <f t="shared" si="119"/>
        <v>Temp. suitable for Pathogen and Vector. Model says suitable for Pathogen and Vector.</v>
      </c>
      <c r="BC392" s="2" t="str">
        <f t="shared" si="120"/>
        <v>Preconditions suitable for Transmission</v>
      </c>
      <c r="BF392" s="56">
        <f>Master!EN194</f>
        <v>22</v>
      </c>
      <c r="BG392" s="56" t="s">
        <v>1144</v>
      </c>
      <c r="BH392" s="2">
        <f t="shared" si="108"/>
        <v>1</v>
      </c>
      <c r="BI392" s="2">
        <f t="shared" si="109"/>
        <v>22</v>
      </c>
    </row>
    <row r="393" spans="1:61" s="2" customFormat="1" ht="16.5" thickTop="1" thickBot="1" x14ac:dyDescent="0.3">
      <c r="A393" s="6"/>
      <c r="E393" s="8" t="s">
        <v>433</v>
      </c>
      <c r="F393" s="3">
        <f t="shared" si="110"/>
        <v>3</v>
      </c>
      <c r="G393" s="3">
        <f>IF((Master!CL195&gt;=13)-(Master!CL195&gt;38),1,0)</f>
        <v>1</v>
      </c>
      <c r="H393" s="11">
        <f>IF($G393=1,ROUND(Master!AL195,2),0)</f>
        <v>0.92</v>
      </c>
      <c r="I393" s="3">
        <f>IF((Master!CL195&gt;=18)-(Master!CL195&gt;42),1,0)</f>
        <v>1</v>
      </c>
      <c r="J393" s="11">
        <f>IF($I393=1,ROUND(Master!DF195,2),0)</f>
        <v>0</v>
      </c>
      <c r="K393" s="3">
        <f t="shared" si="111"/>
        <v>0</v>
      </c>
      <c r="L393" s="49" t="str">
        <f t="shared" si="112"/>
        <v>Temp. suitable for Pathogen and Vector. Model says suitable for Pathogen or Vector but not both.</v>
      </c>
      <c r="M393" s="49" t="str">
        <f t="shared" si="113"/>
        <v>Preconditions somewhat suitable for Transmission</v>
      </c>
      <c r="N393" s="6" t="str">
        <f>Master!DM195</f>
        <v>Temp. suitable for vectors - surveillance may be needed. When temp. suitable, model suggests vectors likely - may need control, education, and policies minimizing exposure.</v>
      </c>
      <c r="AW393" s="2">
        <f t="shared" si="114"/>
        <v>2</v>
      </c>
      <c r="AX393" s="2">
        <f t="shared" si="115"/>
        <v>3</v>
      </c>
      <c r="AY393" s="2">
        <f t="shared" si="116"/>
        <v>5</v>
      </c>
      <c r="AZ393" s="2">
        <f t="shared" si="117"/>
        <v>30</v>
      </c>
      <c r="BA393" s="2">
        <f t="shared" si="118"/>
        <v>3</v>
      </c>
      <c r="BB393" s="2" t="str">
        <f t="shared" si="119"/>
        <v>Temp. suitable for Pathogen and Vector. Model says suitable for Pathogen or Vector but not both.</v>
      </c>
      <c r="BC393" s="2" t="str">
        <f t="shared" si="120"/>
        <v>Preconditions somewhat suitable for Transmission</v>
      </c>
      <c r="BF393" s="56">
        <f>Master!EN195</f>
        <v>16555</v>
      </c>
      <c r="BG393" s="56" t="s">
        <v>1145</v>
      </c>
      <c r="BH393" s="2">
        <f t="shared" si="108"/>
        <v>0</v>
      </c>
      <c r="BI393" s="2">
        <f t="shared" si="109"/>
        <v>0</v>
      </c>
    </row>
    <row r="394" spans="1:61" s="2" customFormat="1" ht="16.5" thickTop="1" thickBot="1" x14ac:dyDescent="0.3">
      <c r="A394" s="6"/>
      <c r="E394" s="8" t="s">
        <v>464</v>
      </c>
      <c r="F394" s="3">
        <f t="shared" si="110"/>
        <v>3</v>
      </c>
      <c r="G394" s="3">
        <f>IF((Master!CL196&gt;=13)-(Master!CL196&gt;38),1,0)</f>
        <v>1</v>
      </c>
      <c r="H394" s="11">
        <f>IF($G394=1,ROUND(Master!AL196,2),0)</f>
        <v>0.85</v>
      </c>
      <c r="I394" s="3">
        <f>IF((Master!CL196&gt;=18)-(Master!CL196&gt;42),1,0)</f>
        <v>1</v>
      </c>
      <c r="J394" s="11">
        <f>IF($I394=1,ROUND(Master!DF196,2),0)</f>
        <v>0</v>
      </c>
      <c r="K394" s="3">
        <f t="shared" si="111"/>
        <v>0</v>
      </c>
      <c r="L394" s="49" t="str">
        <f t="shared" si="112"/>
        <v>Temp. suitable for Pathogen and Vector. Model says suitable for Pathogen or Vector but not both.</v>
      </c>
      <c r="M394" s="49" t="str">
        <f t="shared" si="113"/>
        <v>Preconditions somewhat suitable for Transmission</v>
      </c>
      <c r="N394" s="6" t="str">
        <f>Master!DM196</f>
        <v>Temp. suitable for vectors - surveillance may be needed. When temp. suitable, model suggests vectors likely - may need control, education, and policies minimizing exposure.</v>
      </c>
      <c r="AW394" s="2">
        <f t="shared" si="114"/>
        <v>2</v>
      </c>
      <c r="AX394" s="2">
        <f t="shared" si="115"/>
        <v>3</v>
      </c>
      <c r="AY394" s="2">
        <f t="shared" si="116"/>
        <v>5</v>
      </c>
      <c r="AZ394" s="2">
        <f t="shared" si="117"/>
        <v>30</v>
      </c>
      <c r="BA394" s="2">
        <f t="shared" si="118"/>
        <v>3</v>
      </c>
      <c r="BB394" s="2" t="str">
        <f t="shared" si="119"/>
        <v>Temp. suitable for Pathogen and Vector. Model says suitable for Pathogen or Vector but not both.</v>
      </c>
      <c r="BC394" s="2" t="str">
        <f t="shared" si="120"/>
        <v>Preconditions somewhat suitable for Transmission</v>
      </c>
      <c r="BF394" s="56">
        <f>Master!EN196</f>
        <v>40581</v>
      </c>
      <c r="BG394" s="56" t="s">
        <v>1146</v>
      </c>
      <c r="BH394" s="2">
        <f t="shared" si="108"/>
        <v>0</v>
      </c>
      <c r="BI394" s="2">
        <f t="shared" si="109"/>
        <v>0</v>
      </c>
    </row>
    <row r="395" spans="1:61" s="2" customFormat="1" ht="16.5" thickTop="1" thickBot="1" x14ac:dyDescent="0.3">
      <c r="A395" s="6"/>
      <c r="E395" s="8" t="s">
        <v>508</v>
      </c>
      <c r="F395" s="3">
        <f t="shared" si="110"/>
        <v>4</v>
      </c>
      <c r="G395" s="3">
        <f>IF((Master!CL197&gt;=13)-(Master!CL197&gt;38),1,0)</f>
        <v>1</v>
      </c>
      <c r="H395" s="11">
        <f>IF($G395=1,ROUND(Master!AL197,2),0)</f>
        <v>0.83</v>
      </c>
      <c r="I395" s="3">
        <f>IF((Master!CL197&gt;=18)-(Master!CL197&gt;42),1,0)</f>
        <v>1</v>
      </c>
      <c r="J395" s="11">
        <f>IF($I395=1,ROUND(Master!DF197,2),0)</f>
        <v>0.81</v>
      </c>
      <c r="K395" s="3">
        <f t="shared" si="111"/>
        <v>24531</v>
      </c>
      <c r="L395" s="49" t="str">
        <f t="shared" si="112"/>
        <v>Temp. suitable for Pathogen and Vector. Model says suitable for Pathogen and Vector.</v>
      </c>
      <c r="M395" s="49" t="str">
        <f t="shared" si="113"/>
        <v>Preconditions suitable for Transmission</v>
      </c>
      <c r="N395" s="6" t="str">
        <f>Master!DM197</f>
        <v>Temp. suitable for vectors - surveillance may be needed. When temp. suitable, model suggests vectors likely - may need control, education, and policies minimizing exposure.</v>
      </c>
      <c r="AW395" s="2">
        <f t="shared" si="114"/>
        <v>2</v>
      </c>
      <c r="AX395" s="2">
        <f t="shared" si="115"/>
        <v>3</v>
      </c>
      <c r="AY395" s="2">
        <f t="shared" si="116"/>
        <v>7</v>
      </c>
      <c r="AZ395" s="2">
        <f t="shared" si="117"/>
        <v>42</v>
      </c>
      <c r="BA395" s="2">
        <f t="shared" si="118"/>
        <v>4</v>
      </c>
      <c r="BB395" s="2" t="str">
        <f t="shared" si="119"/>
        <v>Temp. suitable for Pathogen and Vector. Model says suitable for Pathogen and Vector.</v>
      </c>
      <c r="BC395" s="2" t="str">
        <f t="shared" si="120"/>
        <v>Preconditions suitable for Transmission</v>
      </c>
      <c r="BF395" s="56">
        <f>Master!EN197</f>
        <v>24531</v>
      </c>
      <c r="BG395" s="56" t="s">
        <v>1147</v>
      </c>
      <c r="BH395" s="2">
        <f t="shared" si="108"/>
        <v>1</v>
      </c>
      <c r="BI395" s="2">
        <f t="shared" si="109"/>
        <v>24531</v>
      </c>
    </row>
    <row r="396" spans="1:61" s="2" customFormat="1" ht="16.5" thickTop="1" thickBot="1" x14ac:dyDescent="0.3">
      <c r="A396" s="6"/>
      <c r="E396" s="8" t="s">
        <v>549</v>
      </c>
      <c r="F396" s="3">
        <f t="shared" si="110"/>
        <v>4</v>
      </c>
      <c r="G396" s="3">
        <f>IF((Master!CL198&gt;=13)-(Master!CL198&gt;38),1,0)</f>
        <v>1</v>
      </c>
      <c r="H396" s="11">
        <f>IF($G396=1,ROUND(Master!AL198,2),0)</f>
        <v>0.88</v>
      </c>
      <c r="I396" s="3">
        <f>IF((Master!CL198&gt;=18)-(Master!CL198&gt;42),1,0)</f>
        <v>1</v>
      </c>
      <c r="J396" s="11">
        <f>IF($I396=1,ROUND(Master!DF198,2),0)</f>
        <v>0.98</v>
      </c>
      <c r="K396" s="3">
        <f t="shared" si="111"/>
        <v>111468</v>
      </c>
      <c r="L396" s="49" t="str">
        <f t="shared" si="112"/>
        <v>Temp. suitable for Pathogen and Vector. Model says suitable for Pathogen and Vector.</v>
      </c>
      <c r="M396" s="49" t="str">
        <f t="shared" si="113"/>
        <v>Preconditions suitable for Transmission</v>
      </c>
      <c r="N396" s="6" t="str">
        <f>Master!DM198</f>
        <v>Temp. suitable for vectors - surveillance may be needed. When temp. suitable, model suggests vectors likely - may need control, education, and policies minimizing exposure.</v>
      </c>
      <c r="AW396" s="2">
        <f t="shared" si="114"/>
        <v>2</v>
      </c>
      <c r="AX396" s="2">
        <f t="shared" si="115"/>
        <v>3</v>
      </c>
      <c r="AY396" s="2">
        <f t="shared" si="116"/>
        <v>7</v>
      </c>
      <c r="AZ396" s="2">
        <f t="shared" si="117"/>
        <v>42</v>
      </c>
      <c r="BA396" s="2">
        <f t="shared" si="118"/>
        <v>4</v>
      </c>
      <c r="BB396" s="2" t="str">
        <f t="shared" si="119"/>
        <v>Temp. suitable for Pathogen and Vector. Model says suitable for Pathogen and Vector.</v>
      </c>
      <c r="BC396" s="2" t="str">
        <f t="shared" si="120"/>
        <v>Preconditions suitable for Transmission</v>
      </c>
      <c r="BF396" s="56">
        <f>Master!EN198</f>
        <v>111468</v>
      </c>
      <c r="BG396" s="56" t="s">
        <v>1148</v>
      </c>
      <c r="BH396" s="2">
        <f t="shared" si="108"/>
        <v>1</v>
      </c>
      <c r="BI396" s="2">
        <f t="shared" si="109"/>
        <v>111468</v>
      </c>
    </row>
    <row r="397" spans="1:61" s="2" customFormat="1" ht="16.5" thickTop="1" thickBot="1" x14ac:dyDescent="0.3">
      <c r="A397" s="6"/>
      <c r="E397" s="8" t="s">
        <v>550</v>
      </c>
      <c r="F397" s="3">
        <f t="shared" si="110"/>
        <v>3</v>
      </c>
      <c r="G397" s="3">
        <f>IF((Master!CL199&gt;=13)-(Master!CL199&gt;38),1,0)</f>
        <v>1</v>
      </c>
      <c r="H397" s="11">
        <f>IF($G397=1,ROUND(Master!AL199,2),0)</f>
        <v>0.73</v>
      </c>
      <c r="I397" s="3">
        <f>IF((Master!CL199&gt;=18)-(Master!CL199&gt;42),1,0)</f>
        <v>1</v>
      </c>
      <c r="J397" s="11">
        <f>IF($I397=1,ROUND(Master!DF199,2),0)</f>
        <v>0</v>
      </c>
      <c r="K397" s="3">
        <f t="shared" si="111"/>
        <v>0</v>
      </c>
      <c r="L397" s="49" t="str">
        <f t="shared" si="112"/>
        <v>Temp. suitable for Pathogen and Vector. Model says suitable for Pathogen or Vector but not both.</v>
      </c>
      <c r="M397" s="49" t="str">
        <f t="shared" si="113"/>
        <v>Preconditions somewhat suitable for Transmission</v>
      </c>
      <c r="N397" s="6" t="str">
        <f>Master!DM199</f>
        <v>Temp. suitable for vectors - surveillance may be needed. When temp. suitable, model suggests vectors likely - may need control, education, and policies minimizing exposure.</v>
      </c>
      <c r="AW397" s="2">
        <f t="shared" si="114"/>
        <v>2</v>
      </c>
      <c r="AX397" s="2">
        <f t="shared" si="115"/>
        <v>3</v>
      </c>
      <c r="AY397" s="2">
        <f t="shared" si="116"/>
        <v>5</v>
      </c>
      <c r="AZ397" s="2">
        <f t="shared" si="117"/>
        <v>30</v>
      </c>
      <c r="BA397" s="2">
        <f t="shared" si="118"/>
        <v>3</v>
      </c>
      <c r="BB397" s="2" t="str">
        <f t="shared" si="119"/>
        <v>Temp. suitable for Pathogen and Vector. Model says suitable for Pathogen or Vector but not both.</v>
      </c>
      <c r="BC397" s="2" t="str">
        <f t="shared" si="120"/>
        <v>Preconditions somewhat suitable for Transmission</v>
      </c>
      <c r="BF397" s="56">
        <f>Master!EN199</f>
        <v>669</v>
      </c>
      <c r="BG397" s="56" t="s">
        <v>1149</v>
      </c>
      <c r="BH397" s="2">
        <f t="shared" si="108"/>
        <v>0</v>
      </c>
      <c r="BI397" s="2">
        <f t="shared" si="109"/>
        <v>0</v>
      </c>
    </row>
    <row r="398" spans="1:61" s="2" customFormat="1" ht="16.5" thickTop="1" thickBot="1" x14ac:dyDescent="0.3">
      <c r="A398" s="6"/>
      <c r="E398" s="8" t="s">
        <v>551</v>
      </c>
      <c r="F398" s="3">
        <f t="shared" si="110"/>
        <v>4</v>
      </c>
      <c r="G398" s="3">
        <f>IF((Master!CL200&gt;=13)-(Master!CL200&gt;38),1,0)</f>
        <v>1</v>
      </c>
      <c r="H398" s="11">
        <f>IF($G398=1,ROUND(Master!AL200,2),0)</f>
        <v>0.94</v>
      </c>
      <c r="I398" s="3">
        <f>IF((Master!CL200&gt;=18)-(Master!CL200&gt;42),1,0)</f>
        <v>1</v>
      </c>
      <c r="J398" s="11">
        <f>IF($I398=1,ROUND(Master!DF200,2),0)</f>
        <v>0.88</v>
      </c>
      <c r="K398" s="3">
        <f t="shared" si="111"/>
        <v>12203</v>
      </c>
      <c r="L398" s="49" t="str">
        <f t="shared" si="112"/>
        <v>Temp. suitable for Pathogen and Vector. Model says suitable for Pathogen and Vector.</v>
      </c>
      <c r="M398" s="49" t="str">
        <f t="shared" si="113"/>
        <v>Preconditions suitable for Transmission</v>
      </c>
      <c r="N398" s="6" t="str">
        <f>Master!DM200</f>
        <v>Temp. suitable for vectors - surveillance may be needed. When temp. suitable, model suggests vectors likely - may need control, education, and policies minimizing exposure.</v>
      </c>
      <c r="AW398" s="2">
        <f t="shared" si="114"/>
        <v>2</v>
      </c>
      <c r="AX398" s="2">
        <f t="shared" si="115"/>
        <v>3</v>
      </c>
      <c r="AY398" s="2">
        <f t="shared" si="116"/>
        <v>7</v>
      </c>
      <c r="AZ398" s="2">
        <f t="shared" si="117"/>
        <v>42</v>
      </c>
      <c r="BA398" s="2">
        <f t="shared" si="118"/>
        <v>4</v>
      </c>
      <c r="BB398" s="2" t="str">
        <f t="shared" si="119"/>
        <v>Temp. suitable for Pathogen and Vector. Model says suitable for Pathogen and Vector.</v>
      </c>
      <c r="BC398" s="2" t="str">
        <f t="shared" si="120"/>
        <v>Preconditions suitable for Transmission</v>
      </c>
      <c r="BF398" s="56">
        <f>Master!EN200</f>
        <v>12203</v>
      </c>
      <c r="BG398" s="56" t="s">
        <v>1150</v>
      </c>
      <c r="BH398" s="2">
        <f t="shared" si="108"/>
        <v>1</v>
      </c>
      <c r="BI398" s="2">
        <f t="shared" si="109"/>
        <v>12203</v>
      </c>
    </row>
    <row r="399" spans="1:61" s="2" customFormat="1" ht="16.5" thickTop="1" thickBot="1" x14ac:dyDescent="0.3">
      <c r="A399" s="6"/>
      <c r="E399" s="8" t="s">
        <v>552</v>
      </c>
      <c r="F399" s="3">
        <f t="shared" si="110"/>
        <v>4</v>
      </c>
      <c r="G399" s="3">
        <f>IF((Master!CL201&gt;=13)-(Master!CL201&gt;38),1,0)</f>
        <v>1</v>
      </c>
      <c r="H399" s="11">
        <f>IF($G399=1,ROUND(Master!AL201,2),0)</f>
        <v>0.95</v>
      </c>
      <c r="I399" s="3">
        <f>IF((Master!CL201&gt;=18)-(Master!CL201&gt;42),1,0)</f>
        <v>1</v>
      </c>
      <c r="J399" s="11">
        <f>IF($I399=1,ROUND(Master!DF201,2),0)</f>
        <v>0.9</v>
      </c>
      <c r="K399" s="3">
        <f t="shared" si="111"/>
        <v>198</v>
      </c>
      <c r="L399" s="49" t="str">
        <f t="shared" si="112"/>
        <v>Temp. suitable for Pathogen and Vector. Model says suitable for Pathogen and Vector.</v>
      </c>
      <c r="M399" s="49" t="str">
        <f t="shared" si="113"/>
        <v>Preconditions suitable for Transmission</v>
      </c>
      <c r="N399" s="6" t="str">
        <f>Master!DM201</f>
        <v>Temp. suitable for vectors - surveillance may be needed. When temp. suitable, model suggests vectors likely - may need control, education, and policies minimizing exposure.</v>
      </c>
      <c r="AW399" s="2">
        <f t="shared" si="114"/>
        <v>2</v>
      </c>
      <c r="AX399" s="2">
        <f t="shared" si="115"/>
        <v>3</v>
      </c>
      <c r="AY399" s="2">
        <f t="shared" si="116"/>
        <v>7</v>
      </c>
      <c r="AZ399" s="2">
        <f t="shared" si="117"/>
        <v>42</v>
      </c>
      <c r="BA399" s="2">
        <f t="shared" si="118"/>
        <v>4</v>
      </c>
      <c r="BB399" s="2" t="str">
        <f t="shared" si="119"/>
        <v>Temp. suitable for Pathogen and Vector. Model says suitable for Pathogen and Vector.</v>
      </c>
      <c r="BC399" s="2" t="str">
        <f t="shared" si="120"/>
        <v>Preconditions suitable for Transmission</v>
      </c>
      <c r="BF399" s="56">
        <f>Master!EN201</f>
        <v>198</v>
      </c>
      <c r="BG399" s="56" t="s">
        <v>1151</v>
      </c>
      <c r="BH399" s="2">
        <f t="shared" si="108"/>
        <v>1</v>
      </c>
      <c r="BI399" s="2">
        <f t="shared" si="109"/>
        <v>198</v>
      </c>
    </row>
    <row r="400" spans="1:61" s="2" customFormat="1" ht="16.5" thickTop="1" thickBot="1" x14ac:dyDescent="0.3">
      <c r="A400" s="6"/>
      <c r="E400" s="8" t="s">
        <v>553</v>
      </c>
      <c r="F400" s="3">
        <f t="shared" si="110"/>
        <v>4</v>
      </c>
      <c r="G400" s="3">
        <f>IF((Master!CL202&gt;=13)-(Master!CL202&gt;38),1,0)</f>
        <v>1</v>
      </c>
      <c r="H400" s="11">
        <f>IF($G400=1,ROUND(Master!AL202,2),0)</f>
        <v>0.96</v>
      </c>
      <c r="I400" s="3">
        <f>IF((Master!CL202&gt;=18)-(Master!CL202&gt;42),1,0)</f>
        <v>1</v>
      </c>
      <c r="J400" s="11">
        <f>IF($I400=1,ROUND(Master!DF202,2),0)</f>
        <v>0.87</v>
      </c>
      <c r="K400" s="3">
        <f t="shared" si="111"/>
        <v>1905</v>
      </c>
      <c r="L400" s="49" t="str">
        <f t="shared" si="112"/>
        <v>Temp. suitable for Pathogen and Vector. Model says suitable for Pathogen and Vector.</v>
      </c>
      <c r="M400" s="49" t="str">
        <f t="shared" si="113"/>
        <v>Preconditions suitable for Transmission</v>
      </c>
      <c r="N400" s="6" t="str">
        <f>Master!DM202</f>
        <v>Temp. suitable for vectors - surveillance may be needed. When temp. suitable, model suggests vectors likely - may need control, education, and policies minimizing exposure.</v>
      </c>
      <c r="AW400" s="2">
        <f t="shared" si="114"/>
        <v>2</v>
      </c>
      <c r="AX400" s="2">
        <f t="shared" si="115"/>
        <v>3</v>
      </c>
      <c r="AY400" s="2">
        <f t="shared" si="116"/>
        <v>7</v>
      </c>
      <c r="AZ400" s="2">
        <f t="shared" si="117"/>
        <v>42</v>
      </c>
      <c r="BA400" s="2">
        <f t="shared" si="118"/>
        <v>4</v>
      </c>
      <c r="BB400" s="2" t="str">
        <f t="shared" si="119"/>
        <v>Temp. suitable for Pathogen and Vector. Model says suitable for Pathogen and Vector.</v>
      </c>
      <c r="BC400" s="2" t="str">
        <f t="shared" si="120"/>
        <v>Preconditions suitable for Transmission</v>
      </c>
      <c r="BF400" s="56">
        <f>Master!EN202</f>
        <v>1905</v>
      </c>
      <c r="BG400" s="56" t="s">
        <v>1152</v>
      </c>
      <c r="BH400" s="2">
        <f t="shared" si="108"/>
        <v>1</v>
      </c>
      <c r="BI400" s="2">
        <f t="shared" si="109"/>
        <v>1905</v>
      </c>
    </row>
    <row r="401" spans="1:61" s="2" customFormat="1" ht="16.5" thickTop="1" thickBot="1" x14ac:dyDescent="0.3">
      <c r="A401" s="6"/>
      <c r="E401" s="8" t="s">
        <v>556</v>
      </c>
      <c r="F401" s="3">
        <f t="shared" si="110"/>
        <v>3</v>
      </c>
      <c r="G401" s="3">
        <f>IF((Master!CL203&gt;=13)-(Master!CL203&gt;38),1,0)</f>
        <v>1</v>
      </c>
      <c r="H401" s="11">
        <f>IF($G401=1,ROUND(Master!AL203,2),0)</f>
        <v>0.84</v>
      </c>
      <c r="I401" s="3">
        <f>IF((Master!CL203&gt;=18)-(Master!CL203&gt;42),1,0)</f>
        <v>1</v>
      </c>
      <c r="J401" s="11">
        <f>IF($I401=1,ROUND(Master!DF203,2),0)</f>
        <v>0</v>
      </c>
      <c r="K401" s="3">
        <f t="shared" si="111"/>
        <v>0</v>
      </c>
      <c r="L401" s="49" t="str">
        <f t="shared" si="112"/>
        <v>Temp. suitable for Pathogen and Vector. Model says suitable for Pathogen or Vector but not both.</v>
      </c>
      <c r="M401" s="49" t="str">
        <f t="shared" si="113"/>
        <v>Preconditions somewhat suitable for Transmission</v>
      </c>
      <c r="N401" s="6" t="str">
        <f>Master!DM203</f>
        <v>Temp. suitable for vectors - surveillance may be needed. When temp. suitable, model suggests vectors likely - may need control, education, and policies minimizing exposure.</v>
      </c>
      <c r="AW401" s="2">
        <f t="shared" si="114"/>
        <v>2</v>
      </c>
      <c r="AX401" s="2">
        <f t="shared" si="115"/>
        <v>3</v>
      </c>
      <c r="AY401" s="2">
        <f t="shared" si="116"/>
        <v>5</v>
      </c>
      <c r="AZ401" s="2">
        <f t="shared" si="117"/>
        <v>30</v>
      </c>
      <c r="BA401" s="2">
        <f t="shared" si="118"/>
        <v>3</v>
      </c>
      <c r="BB401" s="2" t="str">
        <f t="shared" si="119"/>
        <v>Temp. suitable for Pathogen and Vector. Model says suitable for Pathogen or Vector but not both.</v>
      </c>
      <c r="BC401" s="2" t="str">
        <f t="shared" si="120"/>
        <v>Preconditions somewhat suitable for Transmission</v>
      </c>
      <c r="BF401" s="56">
        <f>Master!EN203</f>
        <v>33434</v>
      </c>
      <c r="BG401" s="56" t="s">
        <v>1153</v>
      </c>
      <c r="BH401" s="2">
        <f t="shared" si="108"/>
        <v>0</v>
      </c>
      <c r="BI401" s="2">
        <f t="shared" si="109"/>
        <v>0</v>
      </c>
    </row>
    <row r="402" spans="1:61" s="2" customFormat="1" ht="16.5" thickTop="1" thickBot="1" x14ac:dyDescent="0.3">
      <c r="A402" s="6"/>
      <c r="E402" s="8" t="s">
        <v>568</v>
      </c>
      <c r="F402" s="3">
        <f t="shared" si="110"/>
        <v>4</v>
      </c>
      <c r="G402" s="3">
        <f>IF((Master!CL204&gt;=13)-(Master!CL204&gt;38),1,0)</f>
        <v>1</v>
      </c>
      <c r="H402" s="11">
        <f>IF($G402=1,ROUND(Master!AL204,2),0)</f>
        <v>0.91</v>
      </c>
      <c r="I402" s="3">
        <f>IF((Master!CL204&gt;=18)-(Master!CL204&gt;42),1,0)</f>
        <v>1</v>
      </c>
      <c r="J402" s="11">
        <f>IF($I402=1,ROUND(Master!DF204,2),0)</f>
        <v>0.98</v>
      </c>
      <c r="K402" s="3">
        <f t="shared" si="111"/>
        <v>40786</v>
      </c>
      <c r="L402" s="49" t="str">
        <f t="shared" si="112"/>
        <v>Temp. suitable for Pathogen and Vector. Model says suitable for Pathogen and Vector.</v>
      </c>
      <c r="M402" s="49" t="str">
        <f t="shared" si="113"/>
        <v>Preconditions suitable for Transmission</v>
      </c>
      <c r="N402" s="6" t="str">
        <f>Master!DM204</f>
        <v>Temp. suitable for vectors - surveillance may be needed. When temp. suitable, model suggests vectors likely - may need control, education, and policies minimizing exposure.</v>
      </c>
      <c r="AW402" s="2">
        <f t="shared" si="114"/>
        <v>2</v>
      </c>
      <c r="AX402" s="2">
        <f t="shared" si="115"/>
        <v>3</v>
      </c>
      <c r="AY402" s="2">
        <f t="shared" si="116"/>
        <v>7</v>
      </c>
      <c r="AZ402" s="2">
        <f t="shared" si="117"/>
        <v>42</v>
      </c>
      <c r="BA402" s="2">
        <f t="shared" si="118"/>
        <v>4</v>
      </c>
      <c r="BB402" s="2" t="str">
        <f t="shared" si="119"/>
        <v>Temp. suitable for Pathogen and Vector. Model says suitable for Pathogen and Vector.</v>
      </c>
      <c r="BC402" s="2" t="str">
        <f t="shared" si="120"/>
        <v>Preconditions suitable for Transmission</v>
      </c>
      <c r="BF402" s="56">
        <f>Master!EN204</f>
        <v>40786</v>
      </c>
      <c r="BG402" s="56" t="s">
        <v>1154</v>
      </c>
      <c r="BH402" s="2">
        <f t="shared" si="108"/>
        <v>1</v>
      </c>
      <c r="BI402" s="2">
        <f t="shared" si="109"/>
        <v>40786</v>
      </c>
    </row>
    <row r="403" spans="1:61" s="2" customFormat="1" ht="16.5" thickTop="1" thickBot="1" x14ac:dyDescent="0.3">
      <c r="A403" s="6"/>
      <c r="E403" s="8" t="s">
        <v>569</v>
      </c>
      <c r="F403" s="3">
        <f t="shared" si="110"/>
        <v>4</v>
      </c>
      <c r="G403" s="3">
        <f>IF((Master!CL205&gt;=13)-(Master!CL205&gt;38),1,0)</f>
        <v>1</v>
      </c>
      <c r="H403" s="11">
        <f>IF($G403=1,ROUND(Master!AL205,2),0)</f>
        <v>0.91</v>
      </c>
      <c r="I403" s="3">
        <f>IF((Master!CL205&gt;=18)-(Master!CL205&gt;42),1,0)</f>
        <v>1</v>
      </c>
      <c r="J403" s="11">
        <f>IF($I403=1,ROUND(Master!DF205,2),0)</f>
        <v>0.9</v>
      </c>
      <c r="K403" s="3">
        <f t="shared" si="111"/>
        <v>29271</v>
      </c>
      <c r="L403" s="49" t="str">
        <f t="shared" si="112"/>
        <v>Temp. suitable for Pathogen and Vector. Model says suitable for Pathogen and Vector.</v>
      </c>
      <c r="M403" s="49" t="str">
        <f t="shared" si="113"/>
        <v>Preconditions suitable for Transmission</v>
      </c>
      <c r="N403" s="6" t="str">
        <f>Master!DM205</f>
        <v>Temp. suitable for vectors - surveillance may be needed. When temp. suitable, model suggests vectors likely - may need control, education, and policies minimizing exposure.</v>
      </c>
      <c r="AW403" s="2">
        <f t="shared" si="114"/>
        <v>2</v>
      </c>
      <c r="AX403" s="2">
        <f t="shared" si="115"/>
        <v>3</v>
      </c>
      <c r="AY403" s="2">
        <f t="shared" si="116"/>
        <v>7</v>
      </c>
      <c r="AZ403" s="2">
        <f t="shared" si="117"/>
        <v>42</v>
      </c>
      <c r="BA403" s="2">
        <f t="shared" si="118"/>
        <v>4</v>
      </c>
      <c r="BB403" s="2" t="str">
        <f t="shared" si="119"/>
        <v>Temp. suitable for Pathogen and Vector. Model says suitable for Pathogen and Vector.</v>
      </c>
      <c r="BC403" s="2" t="str">
        <f t="shared" si="120"/>
        <v>Preconditions suitable for Transmission</v>
      </c>
      <c r="BF403" s="56">
        <f>Master!EN205</f>
        <v>29271</v>
      </c>
      <c r="BG403" s="56" t="s">
        <v>1155</v>
      </c>
      <c r="BH403" s="2">
        <f t="shared" si="108"/>
        <v>1</v>
      </c>
      <c r="BI403" s="2">
        <f t="shared" si="109"/>
        <v>29271</v>
      </c>
    </row>
    <row r="404" spans="1:61" s="2" customFormat="1" ht="16.5" thickTop="1" thickBot="1" x14ac:dyDescent="0.3">
      <c r="A404" s="6"/>
      <c r="E404" s="8" t="s">
        <v>570</v>
      </c>
      <c r="F404" s="3">
        <f t="shared" si="110"/>
        <v>4</v>
      </c>
      <c r="G404" s="3">
        <f>IF((Master!CL206&gt;=13)-(Master!CL206&gt;38),1,0)</f>
        <v>1</v>
      </c>
      <c r="H404" s="11">
        <f>IF($G404=1,ROUND(Master!AL206,2),0)</f>
        <v>0.93</v>
      </c>
      <c r="I404" s="3">
        <f>IF((Master!CL206&gt;=18)-(Master!CL206&gt;42),1,0)</f>
        <v>1</v>
      </c>
      <c r="J404" s="11">
        <f>IF($I404=1,ROUND(Master!DF206,2),0)</f>
        <v>0.83</v>
      </c>
      <c r="K404" s="3">
        <f t="shared" si="111"/>
        <v>9642</v>
      </c>
      <c r="L404" s="49" t="str">
        <f t="shared" si="112"/>
        <v>Temp. suitable for Pathogen and Vector. Model says suitable for Pathogen and Vector.</v>
      </c>
      <c r="M404" s="49" t="str">
        <f t="shared" si="113"/>
        <v>Preconditions suitable for Transmission</v>
      </c>
      <c r="N404" s="6" t="str">
        <f>Master!DM206</f>
        <v>Temp. suitable for vectors - surveillance may be needed. When temp. suitable, model suggests vectors likely - may need control, education, and policies minimizing exposure.</v>
      </c>
      <c r="AW404" s="2">
        <f t="shared" si="114"/>
        <v>2</v>
      </c>
      <c r="AX404" s="2">
        <f t="shared" si="115"/>
        <v>3</v>
      </c>
      <c r="AY404" s="2">
        <f t="shared" si="116"/>
        <v>7</v>
      </c>
      <c r="AZ404" s="2">
        <f t="shared" si="117"/>
        <v>42</v>
      </c>
      <c r="BA404" s="2">
        <f t="shared" si="118"/>
        <v>4</v>
      </c>
      <c r="BB404" s="2" t="str">
        <f t="shared" si="119"/>
        <v>Temp. suitable for Pathogen and Vector. Model says suitable for Pathogen and Vector.</v>
      </c>
      <c r="BC404" s="2" t="str">
        <f t="shared" si="120"/>
        <v>Preconditions suitable for Transmission</v>
      </c>
      <c r="BF404" s="56">
        <f>Master!EN206</f>
        <v>9642</v>
      </c>
      <c r="BG404" s="56" t="s">
        <v>1156</v>
      </c>
      <c r="BH404" s="2">
        <f t="shared" si="108"/>
        <v>1</v>
      </c>
      <c r="BI404" s="2">
        <f t="shared" si="109"/>
        <v>9642</v>
      </c>
    </row>
    <row r="405" spans="1:61" s="2" customFormat="1" ht="16.5" thickTop="1" thickBot="1" x14ac:dyDescent="0.3">
      <c r="A405" s="6"/>
      <c r="E405" s="8" t="s">
        <v>571</v>
      </c>
      <c r="F405" s="3">
        <f t="shared" si="110"/>
        <v>4</v>
      </c>
      <c r="G405" s="3">
        <f>IF((Master!CL207&gt;=13)-(Master!CL207&gt;38),1,0)</f>
        <v>1</v>
      </c>
      <c r="H405" s="11">
        <f>IF($G405=1,ROUND(Master!AL207,2),0)</f>
        <v>0.98</v>
      </c>
      <c r="I405" s="3">
        <f>IF((Master!CL207&gt;=18)-(Master!CL207&gt;42),1,0)</f>
        <v>1</v>
      </c>
      <c r="J405" s="11">
        <f>IF($I405=1,ROUND(Master!DF207,2),0)</f>
        <v>0.9</v>
      </c>
      <c r="K405" s="3">
        <f t="shared" si="111"/>
        <v>25806</v>
      </c>
      <c r="L405" s="49" t="str">
        <f t="shared" si="112"/>
        <v>Temp. suitable for Pathogen and Vector. Model says suitable for Pathogen and Vector.</v>
      </c>
      <c r="M405" s="49" t="str">
        <f t="shared" si="113"/>
        <v>Preconditions suitable for Transmission</v>
      </c>
      <c r="N405" s="6" t="str">
        <f>Master!DM207</f>
        <v>Temp. suitable for vectors - surveillance may be needed. When temp. suitable, model suggests vectors likely - may need control, education, and policies minimizing exposure.</v>
      </c>
      <c r="AW405" s="2">
        <f t="shared" si="114"/>
        <v>2</v>
      </c>
      <c r="AX405" s="2">
        <f t="shared" si="115"/>
        <v>3</v>
      </c>
      <c r="AY405" s="2">
        <f t="shared" si="116"/>
        <v>7</v>
      </c>
      <c r="AZ405" s="2">
        <f t="shared" si="117"/>
        <v>42</v>
      </c>
      <c r="BA405" s="2">
        <f t="shared" si="118"/>
        <v>4</v>
      </c>
      <c r="BB405" s="2" t="str">
        <f t="shared" si="119"/>
        <v>Temp. suitable for Pathogen and Vector. Model says suitable for Pathogen and Vector.</v>
      </c>
      <c r="BC405" s="2" t="str">
        <f t="shared" si="120"/>
        <v>Preconditions suitable for Transmission</v>
      </c>
      <c r="BF405" s="56">
        <f>Master!EN207</f>
        <v>25806</v>
      </c>
      <c r="BG405" s="56" t="s">
        <v>1157</v>
      </c>
      <c r="BH405" s="2">
        <f t="shared" si="108"/>
        <v>1</v>
      </c>
      <c r="BI405" s="2">
        <f t="shared" si="109"/>
        <v>25806</v>
      </c>
    </row>
    <row r="406" spans="1:61" s="2" customFormat="1" ht="16.5" thickTop="1" thickBot="1" x14ac:dyDescent="0.3">
      <c r="A406" s="6"/>
      <c r="E406" s="8" t="s">
        <v>574</v>
      </c>
      <c r="F406" s="3">
        <f t="shared" si="110"/>
        <v>4</v>
      </c>
      <c r="G406" s="3">
        <f>IF((Master!CL208&gt;=13)-(Master!CL208&gt;38),1,0)</f>
        <v>1</v>
      </c>
      <c r="H406" s="11">
        <f>IF($G406=1,ROUND(Master!AL208,2),0)</f>
        <v>0.98</v>
      </c>
      <c r="I406" s="3">
        <f>IF((Master!CL208&gt;=18)-(Master!CL208&gt;42),1,0)</f>
        <v>1</v>
      </c>
      <c r="J406" s="11">
        <f>IF($I406=1,ROUND(Master!DF208,2),0)</f>
        <v>0.89</v>
      </c>
      <c r="K406" s="3">
        <f t="shared" si="111"/>
        <v>468</v>
      </c>
      <c r="L406" s="49" t="str">
        <f t="shared" si="112"/>
        <v>Temp. suitable for Pathogen and Vector. Model says suitable for Pathogen and Vector.</v>
      </c>
      <c r="M406" s="49" t="str">
        <f t="shared" si="113"/>
        <v>Preconditions suitable for Transmission</v>
      </c>
      <c r="N406" s="6" t="str">
        <f>Master!DM208</f>
        <v>Temp. suitable for vectors - surveillance may be needed. When temp. suitable, model suggests vectors likely - may need control, education, and policies minimizing exposure.</v>
      </c>
      <c r="AW406" s="2">
        <f t="shared" si="114"/>
        <v>2</v>
      </c>
      <c r="AX406" s="2">
        <f t="shared" si="115"/>
        <v>3</v>
      </c>
      <c r="AY406" s="2">
        <f t="shared" si="116"/>
        <v>7</v>
      </c>
      <c r="AZ406" s="2">
        <f t="shared" si="117"/>
        <v>42</v>
      </c>
      <c r="BA406" s="2">
        <f t="shared" si="118"/>
        <v>4</v>
      </c>
      <c r="BB406" s="2" t="str">
        <f t="shared" si="119"/>
        <v>Temp. suitable for Pathogen and Vector. Model says suitable for Pathogen and Vector.</v>
      </c>
      <c r="BC406" s="2" t="str">
        <f t="shared" si="120"/>
        <v>Preconditions suitable for Transmission</v>
      </c>
      <c r="BF406" s="56">
        <f>Master!EN208</f>
        <v>468</v>
      </c>
      <c r="BG406" s="56" t="s">
        <v>1158</v>
      </c>
      <c r="BH406" s="2">
        <f t="shared" si="108"/>
        <v>1</v>
      </c>
      <c r="BI406" s="2">
        <f t="shared" si="109"/>
        <v>468</v>
      </c>
    </row>
    <row r="407" spans="1:61" s="2" customFormat="1" ht="16.5" thickTop="1" thickBot="1" x14ac:dyDescent="0.3">
      <c r="A407" s="6"/>
      <c r="E407" s="8" t="s">
        <v>575</v>
      </c>
      <c r="F407" s="3">
        <f t="shared" si="110"/>
        <v>4</v>
      </c>
      <c r="G407" s="3">
        <f>IF((Master!CL209&gt;=13)-(Master!CL209&gt;38),1,0)</f>
        <v>1</v>
      </c>
      <c r="H407" s="11">
        <f>IF($G407=1,ROUND(Master!AL209,2),0)</f>
        <v>0.98</v>
      </c>
      <c r="I407" s="3">
        <f>IF((Master!CL209&gt;=18)-(Master!CL209&gt;42),1,0)</f>
        <v>1</v>
      </c>
      <c r="J407" s="11">
        <f>IF($I407=1,ROUND(Master!DF209,2),0)</f>
        <v>0.88</v>
      </c>
      <c r="K407" s="3">
        <f t="shared" si="111"/>
        <v>1533</v>
      </c>
      <c r="L407" s="49" t="str">
        <f t="shared" si="112"/>
        <v>Temp. suitable for Pathogen and Vector. Model says suitable for Pathogen and Vector.</v>
      </c>
      <c r="M407" s="49" t="str">
        <f t="shared" si="113"/>
        <v>Preconditions suitable for Transmission</v>
      </c>
      <c r="N407" s="6" t="str">
        <f>Master!DM209</f>
        <v>Temp. suitable for vectors - surveillance may be needed. When temp. suitable, model suggests vectors likely - may need control, education, and policies minimizing exposure.</v>
      </c>
      <c r="AW407" s="2">
        <f t="shared" si="114"/>
        <v>2</v>
      </c>
      <c r="AX407" s="2">
        <f t="shared" si="115"/>
        <v>3</v>
      </c>
      <c r="AY407" s="2">
        <f t="shared" si="116"/>
        <v>7</v>
      </c>
      <c r="AZ407" s="2">
        <f t="shared" si="117"/>
        <v>42</v>
      </c>
      <c r="BA407" s="2">
        <f t="shared" si="118"/>
        <v>4</v>
      </c>
      <c r="BB407" s="2" t="str">
        <f t="shared" si="119"/>
        <v>Temp. suitable for Pathogen and Vector. Model says suitable for Pathogen and Vector.</v>
      </c>
      <c r="BC407" s="2" t="str">
        <f t="shared" si="120"/>
        <v>Preconditions suitable for Transmission</v>
      </c>
      <c r="BF407" s="56">
        <f>Master!EN209</f>
        <v>1533</v>
      </c>
      <c r="BG407" s="56" t="s">
        <v>1159</v>
      </c>
      <c r="BH407" s="2">
        <f t="shared" si="108"/>
        <v>1</v>
      </c>
      <c r="BI407" s="2">
        <f t="shared" si="109"/>
        <v>1533</v>
      </c>
    </row>
    <row r="408" spans="1:61" s="2" customFormat="1" ht="16.5" thickTop="1" thickBot="1" x14ac:dyDescent="0.3">
      <c r="A408" s="6"/>
      <c r="E408" s="8" t="s">
        <v>576</v>
      </c>
      <c r="F408" s="3">
        <f t="shared" si="110"/>
        <v>4</v>
      </c>
      <c r="G408" s="3">
        <f>IF((Master!CL210&gt;=13)-(Master!CL210&gt;38),1,0)</f>
        <v>1</v>
      </c>
      <c r="H408" s="11">
        <f>IF($G408=1,ROUND(Master!AL210,2),0)</f>
        <v>0.96</v>
      </c>
      <c r="I408" s="3">
        <f>IF((Master!CL210&gt;=18)-(Master!CL210&gt;42),1,0)</f>
        <v>1</v>
      </c>
      <c r="J408" s="11">
        <f>IF($I408=1,ROUND(Master!DF210,2),0)</f>
        <v>0.89</v>
      </c>
      <c r="K408" s="3">
        <f t="shared" si="111"/>
        <v>10124</v>
      </c>
      <c r="L408" s="49" t="str">
        <f t="shared" si="112"/>
        <v>Temp. suitable for Pathogen and Vector. Model says suitable for Pathogen and Vector.</v>
      </c>
      <c r="M408" s="49" t="str">
        <f t="shared" si="113"/>
        <v>Preconditions suitable for Transmission</v>
      </c>
      <c r="N408" s="6" t="str">
        <f>Master!DM210</f>
        <v>Temp. suitable for vectors - surveillance may be needed. When temp. suitable, model suggests vectors likely - may need control, education, and policies minimizing exposure.</v>
      </c>
      <c r="AW408" s="2">
        <f t="shared" si="114"/>
        <v>2</v>
      </c>
      <c r="AX408" s="2">
        <f t="shared" si="115"/>
        <v>3</v>
      </c>
      <c r="AY408" s="2">
        <f t="shared" si="116"/>
        <v>7</v>
      </c>
      <c r="AZ408" s="2">
        <f t="shared" si="117"/>
        <v>42</v>
      </c>
      <c r="BA408" s="2">
        <f t="shared" si="118"/>
        <v>4</v>
      </c>
      <c r="BB408" s="2" t="str">
        <f t="shared" si="119"/>
        <v>Temp. suitable for Pathogen and Vector. Model says suitable for Pathogen and Vector.</v>
      </c>
      <c r="BC408" s="2" t="str">
        <f t="shared" si="120"/>
        <v>Preconditions suitable for Transmission</v>
      </c>
      <c r="BF408" s="56">
        <f>Master!EN210</f>
        <v>10124</v>
      </c>
      <c r="BG408" s="56" t="s">
        <v>1160</v>
      </c>
      <c r="BH408" s="2">
        <f t="shared" si="108"/>
        <v>1</v>
      </c>
      <c r="BI408" s="2">
        <f t="shared" si="109"/>
        <v>10124</v>
      </c>
    </row>
    <row r="409" spans="1:61" s="2" customFormat="1" ht="16.5" thickTop="1" thickBot="1" x14ac:dyDescent="0.3">
      <c r="A409" s="6"/>
      <c r="E409" s="8" t="s">
        <v>577</v>
      </c>
      <c r="F409" s="3">
        <f t="shared" si="110"/>
        <v>4</v>
      </c>
      <c r="G409" s="3">
        <f>IF((Master!CL211&gt;=13)-(Master!CL211&gt;38),1,0)</f>
        <v>1</v>
      </c>
      <c r="H409" s="11">
        <f>IF($G409=1,ROUND(Master!AL211,2),0)</f>
        <v>0.98</v>
      </c>
      <c r="I409" s="3">
        <f>IF((Master!CL211&gt;=18)-(Master!CL211&gt;42),1,0)</f>
        <v>1</v>
      </c>
      <c r="J409" s="11">
        <f>IF($I409=1,ROUND(Master!DF211,2),0)</f>
        <v>0.88</v>
      </c>
      <c r="K409" s="3">
        <f t="shared" si="111"/>
        <v>11244</v>
      </c>
      <c r="L409" s="49" t="str">
        <f t="shared" si="112"/>
        <v>Temp. suitable for Pathogen and Vector. Model says suitable for Pathogen and Vector.</v>
      </c>
      <c r="M409" s="49" t="str">
        <f t="shared" si="113"/>
        <v>Preconditions suitable for Transmission</v>
      </c>
      <c r="N409" s="6" t="str">
        <f>Master!DM211</f>
        <v>Temp. suitable for vectors - surveillance may be needed. When temp. suitable, model suggests vectors likely - may need control, education, and policies minimizing exposure.</v>
      </c>
      <c r="AW409" s="2">
        <f t="shared" si="114"/>
        <v>2</v>
      </c>
      <c r="AX409" s="2">
        <f t="shared" si="115"/>
        <v>3</v>
      </c>
      <c r="AY409" s="2">
        <f t="shared" si="116"/>
        <v>7</v>
      </c>
      <c r="AZ409" s="2">
        <f t="shared" si="117"/>
        <v>42</v>
      </c>
      <c r="BA409" s="2">
        <f t="shared" si="118"/>
        <v>4</v>
      </c>
      <c r="BB409" s="2" t="str">
        <f t="shared" si="119"/>
        <v>Temp. suitable for Pathogen and Vector. Model says suitable for Pathogen and Vector.</v>
      </c>
      <c r="BC409" s="2" t="str">
        <f t="shared" si="120"/>
        <v>Preconditions suitable for Transmission</v>
      </c>
      <c r="BF409" s="56">
        <f>Master!EN211</f>
        <v>11244</v>
      </c>
      <c r="BG409" s="56" t="s">
        <v>1161</v>
      </c>
      <c r="BH409" s="2">
        <f t="shared" si="108"/>
        <v>1</v>
      </c>
      <c r="BI409" s="2">
        <f t="shared" si="109"/>
        <v>11244</v>
      </c>
    </row>
    <row r="410" spans="1:61" s="2" customFormat="1" ht="16.5" thickTop="1" thickBot="1" x14ac:dyDescent="0.3">
      <c r="A410" s="6"/>
      <c r="E410" s="8" t="s">
        <v>590</v>
      </c>
      <c r="F410" s="3">
        <f t="shared" si="110"/>
        <v>2</v>
      </c>
      <c r="G410" s="3">
        <f>IF((Master!CL212&gt;=13)-(Master!CL212&gt;38),1,0)</f>
        <v>1</v>
      </c>
      <c r="H410" s="11">
        <f>IF($G410=1,ROUND(Master!AL212,2),0)</f>
        <v>0</v>
      </c>
      <c r="I410" s="3">
        <f>IF((Master!CL212&gt;=18)-(Master!CL212&gt;42),1,0)</f>
        <v>1</v>
      </c>
      <c r="J410" s="11">
        <f>IF($I410=1,ROUND(Master!DF212,2),0)</f>
        <v>0</v>
      </c>
      <c r="K410" s="3">
        <f t="shared" si="111"/>
        <v>0</v>
      </c>
      <c r="L410" s="49" t="str">
        <f t="shared" si="112"/>
        <v>Temp. suitable for Pathogen and Vector. Model says not very suitable for Pathogen and Vector.</v>
      </c>
      <c r="M410" s="49" t="str">
        <f t="shared" si="113"/>
        <v>Preconditions unsuitable for Transmission</v>
      </c>
      <c r="N410" s="6" t="str">
        <f>Master!DM212</f>
        <v>Temp. suitable for vectors - surveillance may be needed. When temp. suitable, model suggests vectors unlikely or low numbers.</v>
      </c>
      <c r="AW410" s="2">
        <f t="shared" si="114"/>
        <v>2</v>
      </c>
      <c r="AX410" s="2">
        <f t="shared" si="115"/>
        <v>2</v>
      </c>
      <c r="AY410" s="2">
        <f t="shared" si="116"/>
        <v>5</v>
      </c>
      <c r="AZ410" s="2">
        <f t="shared" si="117"/>
        <v>20</v>
      </c>
      <c r="BA410" s="2">
        <f t="shared" si="118"/>
        <v>2</v>
      </c>
      <c r="BB410" s="2" t="str">
        <f t="shared" si="119"/>
        <v>Temp. suitable for Pathogen and Vector. Model says not very suitable for Pathogen and Vector.</v>
      </c>
      <c r="BC410" s="2" t="str">
        <f t="shared" si="120"/>
        <v>Preconditions unsuitable for Transmission</v>
      </c>
      <c r="BF410" s="56">
        <f>Master!EN212</f>
        <v>580</v>
      </c>
      <c r="BG410" s="56" t="s">
        <v>1162</v>
      </c>
      <c r="BH410" s="2">
        <f t="shared" si="108"/>
        <v>0</v>
      </c>
      <c r="BI410" s="2">
        <f t="shared" si="109"/>
        <v>0</v>
      </c>
    </row>
    <row r="411" spans="1:61" s="2" customFormat="1" ht="16.5" thickTop="1" thickBot="1" x14ac:dyDescent="0.3">
      <c r="A411" s="6"/>
      <c r="E411" s="8" t="s">
        <v>607</v>
      </c>
      <c r="F411" s="3">
        <f t="shared" si="110"/>
        <v>2</v>
      </c>
      <c r="G411" s="3">
        <f>IF((Master!CL213&gt;=13)-(Master!CL213&gt;38),1,0)</f>
        <v>1</v>
      </c>
      <c r="H411" s="11">
        <f>IF($G411=1,ROUND(Master!AL213,2),0)</f>
        <v>0</v>
      </c>
      <c r="I411" s="3">
        <f>IF((Master!CL213&gt;=18)-(Master!CL213&gt;42),1,0)</f>
        <v>1</v>
      </c>
      <c r="J411" s="11">
        <f>IF($I411=1,ROUND(Master!DF213,2),0)</f>
        <v>0</v>
      </c>
      <c r="K411" s="3">
        <f t="shared" si="111"/>
        <v>0</v>
      </c>
      <c r="L411" s="49" t="str">
        <f t="shared" si="112"/>
        <v>Temp. suitable for Pathogen and Vector. Model says not very suitable for Pathogen and Vector.</v>
      </c>
      <c r="M411" s="49" t="str">
        <f t="shared" si="113"/>
        <v>Preconditions unsuitable for Transmission</v>
      </c>
      <c r="N411" s="6" t="str">
        <f>Master!DM213</f>
        <v>Temp. suitable for vectors - surveillance may be needed. When temp. suitable, model suggests vectors unlikely or low numbers.</v>
      </c>
      <c r="AW411" s="2">
        <f t="shared" si="114"/>
        <v>2</v>
      </c>
      <c r="AX411" s="2">
        <f t="shared" si="115"/>
        <v>2</v>
      </c>
      <c r="AY411" s="2">
        <f t="shared" si="116"/>
        <v>5</v>
      </c>
      <c r="AZ411" s="2">
        <f t="shared" si="117"/>
        <v>20</v>
      </c>
      <c r="BA411" s="2">
        <f t="shared" si="118"/>
        <v>2</v>
      </c>
      <c r="BB411" s="2" t="str">
        <f t="shared" si="119"/>
        <v>Temp. suitable for Pathogen and Vector. Model says not very suitable for Pathogen and Vector.</v>
      </c>
      <c r="BC411" s="2" t="str">
        <f t="shared" si="120"/>
        <v>Preconditions unsuitable for Transmission</v>
      </c>
      <c r="BF411" s="56">
        <f>Master!EN213</f>
        <v>951</v>
      </c>
      <c r="BG411" s="56" t="s">
        <v>1163</v>
      </c>
      <c r="BH411" s="2">
        <f t="shared" si="108"/>
        <v>0</v>
      </c>
      <c r="BI411" s="2">
        <f t="shared" si="109"/>
        <v>0</v>
      </c>
    </row>
    <row r="412" spans="1:61" s="2" customFormat="1" ht="16.5" thickTop="1" thickBot="1" x14ac:dyDescent="0.3">
      <c r="A412" s="6"/>
      <c r="E412" s="8" t="s">
        <v>624</v>
      </c>
      <c r="F412" s="3">
        <f t="shared" si="110"/>
        <v>4</v>
      </c>
      <c r="G412" s="3">
        <f>IF((Master!CL214&gt;=13)-(Master!CL214&gt;38),1,0)</f>
        <v>1</v>
      </c>
      <c r="H412" s="11">
        <f>IF($G412=1,ROUND(Master!AL214,2),0)</f>
        <v>0.95</v>
      </c>
      <c r="I412" s="3">
        <f>IF((Master!CL214&gt;=18)-(Master!CL214&gt;42),1,0)</f>
        <v>1</v>
      </c>
      <c r="J412" s="11">
        <f>IF($I412=1,ROUND(Master!DF214,2),0)</f>
        <v>0.89</v>
      </c>
      <c r="K412" s="3">
        <f t="shared" si="111"/>
        <v>0</v>
      </c>
      <c r="L412" s="49" t="str">
        <f t="shared" si="112"/>
        <v>Temp. suitable for Pathogen and Vector. Model says suitable for Pathogen and Vector.</v>
      </c>
      <c r="M412" s="49" t="str">
        <f t="shared" si="113"/>
        <v>Preconditions suitable for Transmission</v>
      </c>
      <c r="N412" s="6" t="str">
        <f>Master!DM214</f>
        <v>Temp. suitable for vectors - surveillance may be needed. When temp. suitable, model suggests vectors likely - may need control, education, and policies minimizing exposure.</v>
      </c>
      <c r="AW412" s="2">
        <f t="shared" si="114"/>
        <v>2</v>
      </c>
      <c r="AX412" s="2">
        <f t="shared" si="115"/>
        <v>3</v>
      </c>
      <c r="AY412" s="2">
        <f t="shared" si="116"/>
        <v>7</v>
      </c>
      <c r="AZ412" s="2">
        <f t="shared" si="117"/>
        <v>42</v>
      </c>
      <c r="BA412" s="2">
        <f t="shared" si="118"/>
        <v>4</v>
      </c>
      <c r="BB412" s="2" t="str">
        <f t="shared" si="119"/>
        <v>Temp. suitable for Pathogen and Vector. Model says suitable for Pathogen and Vector.</v>
      </c>
      <c r="BC412" s="2" t="str">
        <f t="shared" si="120"/>
        <v>Preconditions suitable for Transmission</v>
      </c>
      <c r="BF412" s="56">
        <f>Master!EN214</f>
        <v>0</v>
      </c>
      <c r="BG412" s="56" t="s">
        <v>1164</v>
      </c>
      <c r="BH412" s="2">
        <f t="shared" si="108"/>
        <v>1</v>
      </c>
      <c r="BI412" s="2">
        <f t="shared" si="109"/>
        <v>0</v>
      </c>
    </row>
    <row r="413" spans="1:61" s="2" customFormat="1" ht="16.5" thickTop="1" thickBot="1" x14ac:dyDescent="0.3">
      <c r="A413" s="6"/>
      <c r="E413" s="8" t="s">
        <v>626</v>
      </c>
      <c r="F413" s="3">
        <f t="shared" si="110"/>
        <v>3</v>
      </c>
      <c r="G413" s="3">
        <f>IF((Master!CL215&gt;=13)-(Master!CL215&gt;38),1,0)</f>
        <v>1</v>
      </c>
      <c r="H413" s="11">
        <f>IF($G413=1,ROUND(Master!AL215,2),0)</f>
        <v>0.97</v>
      </c>
      <c r="I413" s="3">
        <f>IF((Master!CL215&gt;=18)-(Master!CL215&gt;42),1,0)</f>
        <v>1</v>
      </c>
      <c r="J413" s="11">
        <f>IF($I413=1,ROUND(Master!DF215,2),0)</f>
        <v>0</v>
      </c>
      <c r="K413" s="3">
        <f t="shared" si="111"/>
        <v>0</v>
      </c>
      <c r="L413" s="49" t="str">
        <f t="shared" si="112"/>
        <v>Temp. suitable for Pathogen and Vector. Model says suitable for Pathogen or Vector but not both.</v>
      </c>
      <c r="M413" s="49" t="str">
        <f t="shared" si="113"/>
        <v>Preconditions somewhat suitable for Transmission</v>
      </c>
      <c r="N413" s="6" t="str">
        <f>Master!DM215</f>
        <v>Temp. suitable for vectors - surveillance may be needed. When temp. suitable, model suggests vectors likely - may need control, education, and policies minimizing exposure.</v>
      </c>
      <c r="AW413" s="2">
        <f t="shared" si="114"/>
        <v>2</v>
      </c>
      <c r="AX413" s="2">
        <f t="shared" si="115"/>
        <v>3</v>
      </c>
      <c r="AY413" s="2">
        <f t="shared" si="116"/>
        <v>5</v>
      </c>
      <c r="AZ413" s="2">
        <f t="shared" si="117"/>
        <v>30</v>
      </c>
      <c r="BA413" s="2">
        <f t="shared" si="118"/>
        <v>3</v>
      </c>
      <c r="BB413" s="2" t="str">
        <f t="shared" si="119"/>
        <v>Temp. suitable for Pathogen and Vector. Model says suitable for Pathogen or Vector but not both.</v>
      </c>
      <c r="BC413" s="2" t="str">
        <f t="shared" si="120"/>
        <v>Preconditions somewhat suitable for Transmission</v>
      </c>
      <c r="BF413" s="56">
        <f>Master!EN215</f>
        <v>2320</v>
      </c>
      <c r="BG413" s="56" t="s">
        <v>1165</v>
      </c>
      <c r="BH413" s="2">
        <f t="shared" si="108"/>
        <v>0</v>
      </c>
      <c r="BI413" s="2">
        <f t="shared" si="109"/>
        <v>0</v>
      </c>
    </row>
    <row r="414" spans="1:61" s="2" customFormat="1" ht="16.5" thickTop="1" thickBot="1" x14ac:dyDescent="0.3">
      <c r="A414" s="6"/>
      <c r="E414" s="8" t="s">
        <v>628</v>
      </c>
      <c r="F414" s="3">
        <f t="shared" si="110"/>
        <v>4</v>
      </c>
      <c r="G414" s="3">
        <f>IF((Master!CL216&gt;=13)-(Master!CL216&gt;38),1,0)</f>
        <v>1</v>
      </c>
      <c r="H414" s="11">
        <f>IF($G414=1,ROUND(Master!AL216,2),0)</f>
        <v>0.95</v>
      </c>
      <c r="I414" s="3">
        <f>IF((Master!CL216&gt;=18)-(Master!CL216&gt;42),1,0)</f>
        <v>1</v>
      </c>
      <c r="J414" s="11">
        <f>IF($I414=1,ROUND(Master!DF216,2),0)</f>
        <v>0.89</v>
      </c>
      <c r="K414" s="3">
        <f t="shared" si="111"/>
        <v>3247</v>
      </c>
      <c r="L414" s="49" t="str">
        <f t="shared" si="112"/>
        <v>Temp. suitable for Pathogen and Vector. Model says suitable for Pathogen and Vector.</v>
      </c>
      <c r="M414" s="49" t="str">
        <f t="shared" si="113"/>
        <v>Preconditions suitable for Transmission</v>
      </c>
      <c r="N414" s="6" t="str">
        <f>Master!DM216</f>
        <v>Temp. suitable for vectors - surveillance may be needed. When temp. suitable, model suggests vectors likely - may need control, education, and policies minimizing exposure.</v>
      </c>
      <c r="AW414" s="2">
        <f t="shared" si="114"/>
        <v>2</v>
      </c>
      <c r="AX414" s="2">
        <f t="shared" si="115"/>
        <v>3</v>
      </c>
      <c r="AY414" s="2">
        <f t="shared" si="116"/>
        <v>7</v>
      </c>
      <c r="AZ414" s="2">
        <f t="shared" si="117"/>
        <v>42</v>
      </c>
      <c r="BA414" s="2">
        <f t="shared" si="118"/>
        <v>4</v>
      </c>
      <c r="BB414" s="2" t="str">
        <f t="shared" si="119"/>
        <v>Temp. suitable for Pathogen and Vector. Model says suitable for Pathogen and Vector.</v>
      </c>
      <c r="BC414" s="2" t="str">
        <f t="shared" si="120"/>
        <v>Preconditions suitable for Transmission</v>
      </c>
      <c r="BF414" s="56">
        <f>Master!EN216</f>
        <v>3247</v>
      </c>
      <c r="BG414" s="56" t="s">
        <v>1166</v>
      </c>
      <c r="BH414" s="2">
        <f t="shared" si="108"/>
        <v>1</v>
      </c>
      <c r="BI414" s="2">
        <f t="shared" si="109"/>
        <v>3247</v>
      </c>
    </row>
    <row r="415" spans="1:61" s="2" customFormat="1" ht="16.5" thickTop="1" thickBot="1" x14ac:dyDescent="0.3">
      <c r="A415" s="6"/>
      <c r="E415" s="8" t="s">
        <v>630</v>
      </c>
      <c r="F415" s="3">
        <f t="shared" si="110"/>
        <v>4</v>
      </c>
      <c r="G415" s="3">
        <f>IF((Master!CL217&gt;=13)-(Master!CL217&gt;38),1,0)</f>
        <v>1</v>
      </c>
      <c r="H415" s="11">
        <f>IF($G415=1,ROUND(Master!AL217,2),0)</f>
        <v>0.99</v>
      </c>
      <c r="I415" s="3">
        <f>IF((Master!CL217&gt;=18)-(Master!CL217&gt;42),1,0)</f>
        <v>1</v>
      </c>
      <c r="J415" s="11">
        <f>IF($I415=1,ROUND(Master!DF217,2),0)</f>
        <v>0.89</v>
      </c>
      <c r="K415" s="3">
        <f t="shared" si="111"/>
        <v>28874</v>
      </c>
      <c r="L415" s="49" t="str">
        <f t="shared" si="112"/>
        <v>Temp. suitable for Pathogen and Vector. Model says suitable for Pathogen and Vector.</v>
      </c>
      <c r="M415" s="49" t="str">
        <f t="shared" si="113"/>
        <v>Preconditions suitable for Transmission</v>
      </c>
      <c r="N415" s="6" t="str">
        <f>Master!DM217</f>
        <v>Temp. suitable for vectors - surveillance may be needed. When temp. suitable, model suggests vectors likely - may need control, education, and policies minimizing exposure.</v>
      </c>
      <c r="AW415" s="2">
        <f t="shared" si="114"/>
        <v>2</v>
      </c>
      <c r="AX415" s="2">
        <f t="shared" si="115"/>
        <v>3</v>
      </c>
      <c r="AY415" s="2">
        <f t="shared" si="116"/>
        <v>7</v>
      </c>
      <c r="AZ415" s="2">
        <f t="shared" si="117"/>
        <v>42</v>
      </c>
      <c r="BA415" s="2">
        <f t="shared" si="118"/>
        <v>4</v>
      </c>
      <c r="BB415" s="2" t="str">
        <f t="shared" si="119"/>
        <v>Temp. suitable for Pathogen and Vector. Model says suitable for Pathogen and Vector.</v>
      </c>
      <c r="BC415" s="2" t="str">
        <f t="shared" si="120"/>
        <v>Preconditions suitable for Transmission</v>
      </c>
      <c r="BF415" s="56">
        <f>Master!EN217</f>
        <v>28874</v>
      </c>
      <c r="BG415" s="56" t="s">
        <v>1167</v>
      </c>
      <c r="BH415" s="2">
        <f t="shared" si="108"/>
        <v>1</v>
      </c>
      <c r="BI415" s="2">
        <f t="shared" si="109"/>
        <v>28874</v>
      </c>
    </row>
    <row r="416" spans="1:61" s="2" customFormat="1" ht="16.5" thickTop="1" thickBot="1" x14ac:dyDescent="0.3">
      <c r="A416" s="6"/>
      <c r="E416" s="8" t="s">
        <v>649</v>
      </c>
      <c r="F416" s="3">
        <f t="shared" si="110"/>
        <v>4</v>
      </c>
      <c r="G416" s="3">
        <f>IF((Master!CL218&gt;=13)-(Master!CL218&gt;38),1,0)</f>
        <v>1</v>
      </c>
      <c r="H416" s="11">
        <f>IF($G416=1,ROUND(Master!AL218,2),0)</f>
        <v>0.88</v>
      </c>
      <c r="I416" s="3">
        <f>IF((Master!CL218&gt;=18)-(Master!CL218&gt;42),1,0)</f>
        <v>1</v>
      </c>
      <c r="J416" s="11">
        <f>IF($I416=1,ROUND(Master!DF218,2),0)</f>
        <v>0.82</v>
      </c>
      <c r="K416" s="3">
        <f t="shared" si="111"/>
        <v>44980</v>
      </c>
      <c r="L416" s="49" t="str">
        <f t="shared" si="112"/>
        <v>Temp. suitable for Pathogen and Vector. Model says suitable for Pathogen and Vector.</v>
      </c>
      <c r="M416" s="49" t="str">
        <f t="shared" si="113"/>
        <v>Preconditions suitable for Transmission</v>
      </c>
      <c r="N416" s="6" t="str">
        <f>Master!DM218</f>
        <v>Temp. suitable for vectors - surveillance may be needed. When temp. suitable, model suggests vectors likely - may need control, education, and policies minimizing exposure.</v>
      </c>
      <c r="AW416" s="2">
        <f t="shared" si="114"/>
        <v>2</v>
      </c>
      <c r="AX416" s="2">
        <f t="shared" si="115"/>
        <v>3</v>
      </c>
      <c r="AY416" s="2">
        <f t="shared" si="116"/>
        <v>7</v>
      </c>
      <c r="AZ416" s="2">
        <f t="shared" si="117"/>
        <v>42</v>
      </c>
      <c r="BA416" s="2">
        <f t="shared" si="118"/>
        <v>4</v>
      </c>
      <c r="BB416" s="2" t="str">
        <f t="shared" si="119"/>
        <v>Temp. suitable for Pathogen and Vector. Model says suitable for Pathogen and Vector.</v>
      </c>
      <c r="BC416" s="2" t="str">
        <f t="shared" si="120"/>
        <v>Preconditions suitable for Transmission</v>
      </c>
      <c r="BF416" s="56">
        <f>Master!EN218</f>
        <v>44980</v>
      </c>
      <c r="BG416" s="56" t="s">
        <v>1168</v>
      </c>
      <c r="BH416" s="2">
        <f t="shared" si="108"/>
        <v>1</v>
      </c>
      <c r="BI416" s="2">
        <f t="shared" si="109"/>
        <v>44980</v>
      </c>
    </row>
    <row r="417" spans="1:61" s="2" customFormat="1" ht="16.5" thickTop="1" thickBot="1" x14ac:dyDescent="0.3">
      <c r="A417" s="6"/>
      <c r="E417" s="8" t="s">
        <v>650</v>
      </c>
      <c r="F417" s="3">
        <f t="shared" si="110"/>
        <v>4</v>
      </c>
      <c r="G417" s="3">
        <f>IF((Master!CL219&gt;=13)-(Master!CL219&gt;38),1,0)</f>
        <v>1</v>
      </c>
      <c r="H417" s="11">
        <f>IF($G417=1,ROUND(Master!AL219,2),0)</f>
        <v>0.85</v>
      </c>
      <c r="I417" s="3">
        <f>IF((Master!CL219&gt;=18)-(Master!CL219&gt;42),1,0)</f>
        <v>1</v>
      </c>
      <c r="J417" s="11">
        <f>IF($I417=1,ROUND(Master!DF219,2),0)</f>
        <v>0.82</v>
      </c>
      <c r="K417" s="3">
        <f t="shared" si="111"/>
        <v>45170</v>
      </c>
      <c r="L417" s="49" t="str">
        <f t="shared" si="112"/>
        <v>Temp. suitable for Pathogen and Vector. Model says suitable for Pathogen and Vector.</v>
      </c>
      <c r="M417" s="49" t="str">
        <f t="shared" si="113"/>
        <v>Preconditions suitable for Transmission</v>
      </c>
      <c r="N417" s="6" t="str">
        <f>Master!DM219</f>
        <v>Temp. suitable for vectors - surveillance may be needed. When temp. suitable, model suggests vectors likely - may need control, education, and policies minimizing exposure.</v>
      </c>
      <c r="AW417" s="2">
        <f t="shared" si="114"/>
        <v>2</v>
      </c>
      <c r="AX417" s="2">
        <f t="shared" si="115"/>
        <v>3</v>
      </c>
      <c r="AY417" s="2">
        <f t="shared" si="116"/>
        <v>7</v>
      </c>
      <c r="AZ417" s="2">
        <f t="shared" ref="AZ417:AZ480" si="121">AW417*AX417*AY417</f>
        <v>42</v>
      </c>
      <c r="BA417" s="2">
        <f t="shared" si="118"/>
        <v>4</v>
      </c>
      <c r="BB417" s="2" t="str">
        <f t="shared" si="119"/>
        <v>Temp. suitable for Pathogen and Vector. Model says suitable for Pathogen and Vector.</v>
      </c>
      <c r="BC417" s="2" t="str">
        <f t="shared" si="120"/>
        <v>Preconditions suitable for Transmission</v>
      </c>
      <c r="BF417" s="56">
        <f>Master!EN219</f>
        <v>45170</v>
      </c>
      <c r="BG417" s="56" t="s">
        <v>1169</v>
      </c>
      <c r="BH417" s="2">
        <f t="shared" ref="BH417:BH480" si="122">IF(BA417=4,1,0)</f>
        <v>1</v>
      </c>
      <c r="BI417" s="2">
        <f t="shared" ref="BI417:BI480" si="123">BF417*BH417</f>
        <v>45170</v>
      </c>
    </row>
    <row r="418" spans="1:61" s="2" customFormat="1" ht="16.5" thickTop="1" thickBot="1" x14ac:dyDescent="0.3">
      <c r="A418" s="6"/>
      <c r="E418" s="8" t="s">
        <v>651</v>
      </c>
      <c r="F418" s="3">
        <f t="shared" si="110"/>
        <v>4</v>
      </c>
      <c r="G418" s="3">
        <f>IF((Master!CL220&gt;=13)-(Master!CL220&gt;38),1,0)</f>
        <v>1</v>
      </c>
      <c r="H418" s="11">
        <f>IF($G418=1,ROUND(Master!AL220,2),0)</f>
        <v>0.9</v>
      </c>
      <c r="I418" s="3">
        <f>IF((Master!CL220&gt;=18)-(Master!CL220&gt;42),1,0)</f>
        <v>1</v>
      </c>
      <c r="J418" s="11">
        <f>IF($I418=1,ROUND(Master!DF220,2),0)</f>
        <v>0.83</v>
      </c>
      <c r="K418" s="3">
        <f t="shared" si="111"/>
        <v>10382</v>
      </c>
      <c r="L418" s="49" t="str">
        <f t="shared" si="112"/>
        <v>Temp. suitable for Pathogen and Vector. Model says suitable for Pathogen and Vector.</v>
      </c>
      <c r="M418" s="49" t="str">
        <f t="shared" si="113"/>
        <v>Preconditions suitable for Transmission</v>
      </c>
      <c r="N418" s="6" t="str">
        <f>Master!DM220</f>
        <v>Temp. suitable for vectors - surveillance may be needed. When temp. suitable, model suggests vectors likely - may need control, education, and policies minimizing exposure.</v>
      </c>
      <c r="AW418" s="2">
        <f t="shared" si="114"/>
        <v>2</v>
      </c>
      <c r="AX418" s="2">
        <f t="shared" si="115"/>
        <v>3</v>
      </c>
      <c r="AY418" s="2">
        <f t="shared" si="116"/>
        <v>7</v>
      </c>
      <c r="AZ418" s="2">
        <f t="shared" si="121"/>
        <v>42</v>
      </c>
      <c r="BA418" s="2">
        <f t="shared" si="118"/>
        <v>4</v>
      </c>
      <c r="BB418" s="2" t="str">
        <f t="shared" si="119"/>
        <v>Temp. suitable for Pathogen and Vector. Model says suitable for Pathogen and Vector.</v>
      </c>
      <c r="BC418" s="2" t="str">
        <f t="shared" si="120"/>
        <v>Preconditions suitable for Transmission</v>
      </c>
      <c r="BF418" s="56">
        <f>Master!EN220</f>
        <v>10382</v>
      </c>
      <c r="BG418" s="56" t="s">
        <v>1170</v>
      </c>
      <c r="BH418" s="2">
        <f t="shared" si="122"/>
        <v>1</v>
      </c>
      <c r="BI418" s="2">
        <f t="shared" si="123"/>
        <v>10382</v>
      </c>
    </row>
    <row r="419" spans="1:61" s="2" customFormat="1" ht="16.5" thickTop="1" thickBot="1" x14ac:dyDescent="0.3">
      <c r="A419" s="6"/>
      <c r="E419" s="8" t="s">
        <v>670</v>
      </c>
      <c r="F419" s="3">
        <f t="shared" si="110"/>
        <v>4</v>
      </c>
      <c r="G419" s="3">
        <f>IF((Master!CL221&gt;=13)-(Master!CL221&gt;38),1,0)</f>
        <v>1</v>
      </c>
      <c r="H419" s="11">
        <f>IF($G419=1,ROUND(Master!AL221,2),0)</f>
        <v>0.93</v>
      </c>
      <c r="I419" s="3">
        <f>IF((Master!CL221&gt;=18)-(Master!CL221&gt;42),1,0)</f>
        <v>1</v>
      </c>
      <c r="J419" s="11">
        <f>IF($I419=1,ROUND(Master!DF221,2),0)</f>
        <v>0.99</v>
      </c>
      <c r="K419" s="3">
        <f t="shared" si="111"/>
        <v>115134</v>
      </c>
      <c r="L419" s="49" t="str">
        <f t="shared" si="112"/>
        <v>Temp. suitable for Pathogen and Vector. Model says suitable for Pathogen and Vector.</v>
      </c>
      <c r="M419" s="49" t="str">
        <f t="shared" si="113"/>
        <v>Preconditions suitable for Transmission</v>
      </c>
      <c r="N419" s="6" t="str">
        <f>Master!DM221</f>
        <v>Temp. suitable for vectors - surveillance may be needed. When temp. suitable, model suggests vectors likely - may need control, education, and policies minimizing exposure.</v>
      </c>
      <c r="AW419" s="2">
        <f t="shared" si="114"/>
        <v>2</v>
      </c>
      <c r="AX419" s="2">
        <f t="shared" si="115"/>
        <v>3</v>
      </c>
      <c r="AY419" s="2">
        <f t="shared" si="116"/>
        <v>7</v>
      </c>
      <c r="AZ419" s="2">
        <f t="shared" si="121"/>
        <v>42</v>
      </c>
      <c r="BA419" s="2">
        <f t="shared" si="118"/>
        <v>4</v>
      </c>
      <c r="BB419" s="2" t="str">
        <f t="shared" si="119"/>
        <v>Temp. suitable for Pathogen and Vector. Model says suitable for Pathogen and Vector.</v>
      </c>
      <c r="BC419" s="2" t="str">
        <f t="shared" si="120"/>
        <v>Preconditions suitable for Transmission</v>
      </c>
      <c r="BF419" s="56">
        <f>Master!EN221</f>
        <v>115134</v>
      </c>
      <c r="BG419" s="56" t="s">
        <v>1171</v>
      </c>
      <c r="BH419" s="2">
        <f t="shared" si="122"/>
        <v>1</v>
      </c>
      <c r="BI419" s="2">
        <f t="shared" si="123"/>
        <v>115134</v>
      </c>
    </row>
    <row r="420" spans="1:61" s="2" customFormat="1" ht="16.5" thickTop="1" thickBot="1" x14ac:dyDescent="0.3">
      <c r="A420" s="6"/>
      <c r="E420" s="8" t="s">
        <v>671</v>
      </c>
      <c r="F420" s="3">
        <f t="shared" si="110"/>
        <v>4</v>
      </c>
      <c r="G420" s="3">
        <f>IF((Master!CL222&gt;=13)-(Master!CL222&gt;38),1,0)</f>
        <v>1</v>
      </c>
      <c r="H420" s="11">
        <f>IF($G420=1,ROUND(Master!AL222,2),0)</f>
        <v>0.9</v>
      </c>
      <c r="I420" s="3">
        <f>IF((Master!CL222&gt;=18)-(Master!CL222&gt;42),1,0)</f>
        <v>1</v>
      </c>
      <c r="J420" s="11">
        <f>IF($I420=1,ROUND(Master!DF222,2),0)</f>
        <v>0.88</v>
      </c>
      <c r="K420" s="3">
        <f t="shared" si="111"/>
        <v>4308</v>
      </c>
      <c r="L420" s="49" t="str">
        <f t="shared" si="112"/>
        <v>Temp. suitable for Pathogen and Vector. Model says suitable for Pathogen and Vector.</v>
      </c>
      <c r="M420" s="49" t="str">
        <f t="shared" si="113"/>
        <v>Preconditions suitable for Transmission</v>
      </c>
      <c r="N420" s="6" t="str">
        <f>Master!DM222</f>
        <v>Temp. suitable for vectors - surveillance may be needed. When temp. suitable, model suggests vectors likely - may need control, education, and policies minimizing exposure.</v>
      </c>
      <c r="AW420" s="2">
        <f t="shared" si="114"/>
        <v>2</v>
      </c>
      <c r="AX420" s="2">
        <f t="shared" si="115"/>
        <v>3</v>
      </c>
      <c r="AY420" s="2">
        <f t="shared" si="116"/>
        <v>7</v>
      </c>
      <c r="AZ420" s="2">
        <f t="shared" si="121"/>
        <v>42</v>
      </c>
      <c r="BA420" s="2">
        <f t="shared" si="118"/>
        <v>4</v>
      </c>
      <c r="BB420" s="2" t="str">
        <f t="shared" si="119"/>
        <v>Temp. suitable for Pathogen and Vector. Model says suitable for Pathogen and Vector.</v>
      </c>
      <c r="BC420" s="2" t="str">
        <f t="shared" si="120"/>
        <v>Preconditions suitable for Transmission</v>
      </c>
      <c r="BF420" s="56">
        <f>Master!EN222</f>
        <v>4308</v>
      </c>
      <c r="BG420" s="56" t="s">
        <v>1172</v>
      </c>
      <c r="BH420" s="2">
        <f t="shared" si="122"/>
        <v>1</v>
      </c>
      <c r="BI420" s="2">
        <f t="shared" si="123"/>
        <v>4308</v>
      </c>
    </row>
    <row r="421" spans="1:61" s="2" customFormat="1" ht="16.5" thickTop="1" thickBot="1" x14ac:dyDescent="0.3">
      <c r="A421" s="6"/>
      <c r="E421" s="8" t="s">
        <v>720</v>
      </c>
      <c r="F421" s="3">
        <f t="shared" si="110"/>
        <v>3</v>
      </c>
      <c r="G421" s="3">
        <f>IF((Master!CL223&gt;=13)-(Master!CL223&gt;38),1,0)</f>
        <v>1</v>
      </c>
      <c r="H421" s="11">
        <f>IF($G421=1,ROUND(Master!AL223,2),0)</f>
        <v>0.98</v>
      </c>
      <c r="I421" s="3">
        <f>IF((Master!CL223&gt;=18)-(Master!CL223&gt;42),1,0)</f>
        <v>1</v>
      </c>
      <c r="J421" s="11">
        <f>IF($I421=1,ROUND(Master!DF223,2),0)</f>
        <v>0</v>
      </c>
      <c r="K421" s="3">
        <f t="shared" si="111"/>
        <v>0</v>
      </c>
      <c r="L421" s="49" t="str">
        <f t="shared" si="112"/>
        <v>Temp. suitable for Pathogen and Vector. Model says suitable for Pathogen or Vector but not both.</v>
      </c>
      <c r="M421" s="49" t="str">
        <f t="shared" si="113"/>
        <v>Preconditions somewhat suitable for Transmission</v>
      </c>
      <c r="N421" s="6" t="str">
        <f>Master!DM223</f>
        <v>Temp. suitable for vectors - surveillance may be needed. When temp. suitable, model suggests vectors likely - may need control, education, and policies minimizing exposure.</v>
      </c>
      <c r="AW421" s="2">
        <f t="shared" si="114"/>
        <v>2</v>
      </c>
      <c r="AX421" s="2">
        <f t="shared" si="115"/>
        <v>3</v>
      </c>
      <c r="AY421" s="2">
        <f t="shared" si="116"/>
        <v>5</v>
      </c>
      <c r="AZ421" s="2">
        <f t="shared" si="121"/>
        <v>30</v>
      </c>
      <c r="BA421" s="2">
        <f t="shared" si="118"/>
        <v>3</v>
      </c>
      <c r="BB421" s="2" t="str">
        <f t="shared" si="119"/>
        <v>Temp. suitable for Pathogen and Vector. Model says suitable for Pathogen or Vector but not both.</v>
      </c>
      <c r="BC421" s="2" t="str">
        <f t="shared" si="120"/>
        <v>Preconditions somewhat suitable for Transmission</v>
      </c>
      <c r="BF421" s="56">
        <f>Master!EN223</f>
        <v>39921</v>
      </c>
      <c r="BG421" s="56" t="s">
        <v>1173</v>
      </c>
      <c r="BH421" s="2">
        <f t="shared" si="122"/>
        <v>0</v>
      </c>
      <c r="BI421" s="2">
        <f t="shared" si="123"/>
        <v>0</v>
      </c>
    </row>
    <row r="422" spans="1:61" s="2" customFormat="1" ht="16.5" thickTop="1" thickBot="1" x14ac:dyDescent="0.3">
      <c r="A422" s="6"/>
      <c r="E422" s="8" t="s">
        <v>721</v>
      </c>
      <c r="F422" s="3">
        <f t="shared" si="110"/>
        <v>4</v>
      </c>
      <c r="G422" s="3">
        <f>IF((Master!CL224&gt;=13)-(Master!CL224&gt;38),1,0)</f>
        <v>1</v>
      </c>
      <c r="H422" s="11">
        <f>IF($G422=1,ROUND(Master!AL224,2),0)</f>
        <v>0.75</v>
      </c>
      <c r="I422" s="3">
        <f>IF((Master!CL224&gt;=18)-(Master!CL224&gt;42),1,0)</f>
        <v>1</v>
      </c>
      <c r="J422" s="11">
        <f>IF($I422=1,ROUND(Master!DF224,2),0)</f>
        <v>0.98</v>
      </c>
      <c r="K422" s="3">
        <f t="shared" si="111"/>
        <v>30627</v>
      </c>
      <c r="L422" s="49" t="str">
        <f t="shared" si="112"/>
        <v>Temp. suitable for Pathogen and Vector. Model says suitable for Pathogen and Vector.</v>
      </c>
      <c r="M422" s="49" t="str">
        <f t="shared" si="113"/>
        <v>Preconditions suitable for Transmission</v>
      </c>
      <c r="N422" s="6" t="str">
        <f>Master!DM224</f>
        <v>Temp. suitable for vectors - surveillance may be needed. When temp. suitable, model suggests vectors likely - may need control, education, and policies minimizing exposure.</v>
      </c>
      <c r="AW422" s="2">
        <f t="shared" si="114"/>
        <v>2</v>
      </c>
      <c r="AX422" s="2">
        <f t="shared" si="115"/>
        <v>3</v>
      </c>
      <c r="AY422" s="2">
        <f t="shared" si="116"/>
        <v>7</v>
      </c>
      <c r="AZ422" s="2">
        <f t="shared" si="121"/>
        <v>42</v>
      </c>
      <c r="BA422" s="2">
        <f t="shared" si="118"/>
        <v>4</v>
      </c>
      <c r="BB422" s="2" t="str">
        <f t="shared" si="119"/>
        <v>Temp. suitable for Pathogen and Vector. Model says suitable for Pathogen and Vector.</v>
      </c>
      <c r="BC422" s="2" t="str">
        <f t="shared" si="120"/>
        <v>Preconditions suitable for Transmission</v>
      </c>
      <c r="BF422" s="56">
        <f>Master!EN224</f>
        <v>30627</v>
      </c>
      <c r="BG422" s="56" t="s">
        <v>1174</v>
      </c>
      <c r="BH422" s="2">
        <f t="shared" si="122"/>
        <v>1</v>
      </c>
      <c r="BI422" s="2">
        <f t="shared" si="123"/>
        <v>30627</v>
      </c>
    </row>
    <row r="423" spans="1:61" s="2" customFormat="1" ht="16.5" thickTop="1" thickBot="1" x14ac:dyDescent="0.3">
      <c r="A423" s="6"/>
      <c r="E423" s="8" t="s">
        <v>728</v>
      </c>
      <c r="F423" s="3">
        <f t="shared" si="110"/>
        <v>4</v>
      </c>
      <c r="G423" s="3">
        <f>IF((Master!CL225&gt;=13)-(Master!CL225&gt;38),1,0)</f>
        <v>1</v>
      </c>
      <c r="H423" s="11">
        <f>IF($G423=1,ROUND(Master!AL225,2),0)</f>
        <v>0.96</v>
      </c>
      <c r="I423" s="3">
        <f>IF((Master!CL225&gt;=18)-(Master!CL225&gt;42),1,0)</f>
        <v>1</v>
      </c>
      <c r="J423" s="11">
        <f>IF($I423=1,ROUND(Master!DF225,2),0)</f>
        <v>0.87</v>
      </c>
      <c r="K423" s="3">
        <f t="shared" si="111"/>
        <v>78</v>
      </c>
      <c r="L423" s="49" t="str">
        <f t="shared" si="112"/>
        <v>Temp. suitable for Pathogen and Vector. Model says suitable for Pathogen and Vector.</v>
      </c>
      <c r="M423" s="49" t="str">
        <f t="shared" si="113"/>
        <v>Preconditions suitable for Transmission</v>
      </c>
      <c r="N423" s="6" t="str">
        <f>Master!DM225</f>
        <v>Temp. suitable for vectors - surveillance may be needed. When temp. suitable, model suggests vectors likely - may need control, education, and policies minimizing exposure.</v>
      </c>
      <c r="AW423" s="2">
        <f t="shared" si="114"/>
        <v>2</v>
      </c>
      <c r="AX423" s="2">
        <f t="shared" si="115"/>
        <v>3</v>
      </c>
      <c r="AY423" s="2">
        <f t="shared" si="116"/>
        <v>7</v>
      </c>
      <c r="AZ423" s="2">
        <f t="shared" si="121"/>
        <v>42</v>
      </c>
      <c r="BA423" s="2">
        <f t="shared" si="118"/>
        <v>4</v>
      </c>
      <c r="BB423" s="2" t="str">
        <f t="shared" si="119"/>
        <v>Temp. suitable for Pathogen and Vector. Model says suitable for Pathogen and Vector.</v>
      </c>
      <c r="BC423" s="2" t="str">
        <f t="shared" si="120"/>
        <v>Preconditions suitable for Transmission</v>
      </c>
      <c r="BF423" s="56">
        <f>Master!EN225</f>
        <v>78</v>
      </c>
      <c r="BG423" s="56" t="s">
        <v>1175</v>
      </c>
      <c r="BH423" s="2">
        <f t="shared" si="122"/>
        <v>1</v>
      </c>
      <c r="BI423" s="2">
        <f t="shared" si="123"/>
        <v>78</v>
      </c>
    </row>
    <row r="424" spans="1:61" s="2" customFormat="1" ht="16.5" thickTop="1" thickBot="1" x14ac:dyDescent="0.3">
      <c r="A424" s="6"/>
      <c r="E424" s="8" t="s">
        <v>808</v>
      </c>
      <c r="F424" s="3">
        <f t="shared" si="110"/>
        <v>4</v>
      </c>
      <c r="G424" s="3">
        <f>IF((Master!CL226&gt;=13)-(Master!CL226&gt;38),1,0)</f>
        <v>1</v>
      </c>
      <c r="H424" s="11">
        <f>IF($G424=1,ROUND(Master!AL226,2),0)</f>
        <v>0.98</v>
      </c>
      <c r="I424" s="3">
        <f>IF((Master!CL226&gt;=18)-(Master!CL226&gt;42),1,0)</f>
        <v>1</v>
      </c>
      <c r="J424" s="11">
        <f>IF($I424=1,ROUND(Master!DF226,2),0)</f>
        <v>0.87</v>
      </c>
      <c r="K424" s="3">
        <f t="shared" si="111"/>
        <v>31323</v>
      </c>
      <c r="L424" s="49" t="str">
        <f t="shared" si="112"/>
        <v>Temp. suitable for Pathogen and Vector. Model says suitable for Pathogen and Vector.</v>
      </c>
      <c r="M424" s="49" t="str">
        <f t="shared" si="113"/>
        <v>Preconditions suitable for Transmission</v>
      </c>
      <c r="N424" s="6" t="str">
        <f>Master!DM226</f>
        <v>Temp. suitable for vectors - surveillance may be needed. When temp. suitable, model suggests vectors likely - may need control, education, and policies minimizing exposure.</v>
      </c>
      <c r="AW424" s="2">
        <f t="shared" si="114"/>
        <v>2</v>
      </c>
      <c r="AX424" s="2">
        <f t="shared" si="115"/>
        <v>3</v>
      </c>
      <c r="AY424" s="2">
        <f t="shared" si="116"/>
        <v>7</v>
      </c>
      <c r="AZ424" s="2">
        <f t="shared" si="121"/>
        <v>42</v>
      </c>
      <c r="BA424" s="2">
        <f t="shared" si="118"/>
        <v>4</v>
      </c>
      <c r="BB424" s="2" t="str">
        <f t="shared" si="119"/>
        <v>Temp. suitable for Pathogen and Vector. Model says suitable for Pathogen and Vector.</v>
      </c>
      <c r="BC424" s="2" t="str">
        <f t="shared" si="120"/>
        <v>Preconditions suitable for Transmission</v>
      </c>
      <c r="BF424" s="56">
        <f>Master!EN226</f>
        <v>31323</v>
      </c>
      <c r="BG424" s="56" t="s">
        <v>1176</v>
      </c>
      <c r="BH424" s="2">
        <f t="shared" si="122"/>
        <v>1</v>
      </c>
      <c r="BI424" s="2">
        <f t="shared" si="123"/>
        <v>31323</v>
      </c>
    </row>
    <row r="425" spans="1:61" s="2" customFormat="1" ht="16.5" thickTop="1" thickBot="1" x14ac:dyDescent="0.3">
      <c r="A425" s="6"/>
      <c r="E425" s="8" t="s">
        <v>840</v>
      </c>
      <c r="F425" s="3">
        <f t="shared" si="110"/>
        <v>4</v>
      </c>
      <c r="G425" s="3">
        <f>IF((Master!CL227&gt;=13)-(Master!CL227&gt;38),1,0)</f>
        <v>1</v>
      </c>
      <c r="H425" s="11">
        <f>IF($G425=1,ROUND(Master!AL227,2),0)</f>
        <v>0.98</v>
      </c>
      <c r="I425" s="3">
        <f>IF((Master!CL227&gt;=18)-(Master!CL227&gt;42),1,0)</f>
        <v>1</v>
      </c>
      <c r="J425" s="11">
        <f>IF($I425=1,ROUND(Master!DF227,2),0)</f>
        <v>0.89</v>
      </c>
      <c r="K425" s="3">
        <f t="shared" si="111"/>
        <v>17701</v>
      </c>
      <c r="L425" s="49" t="str">
        <f t="shared" si="112"/>
        <v>Temp. suitable for Pathogen and Vector. Model says suitable for Pathogen and Vector.</v>
      </c>
      <c r="M425" s="49" t="str">
        <f t="shared" si="113"/>
        <v>Preconditions suitable for Transmission</v>
      </c>
      <c r="N425" s="6" t="str">
        <f>Master!DM227</f>
        <v>Temp. suitable for vectors - surveillance may be needed. When temp. suitable, model suggests vectors likely - may need control, education, and policies minimizing exposure.</v>
      </c>
      <c r="AW425" s="2">
        <f t="shared" si="114"/>
        <v>2</v>
      </c>
      <c r="AX425" s="2">
        <f t="shared" si="115"/>
        <v>3</v>
      </c>
      <c r="AY425" s="2">
        <f t="shared" si="116"/>
        <v>7</v>
      </c>
      <c r="AZ425" s="2">
        <f t="shared" si="121"/>
        <v>42</v>
      </c>
      <c r="BA425" s="2">
        <f t="shared" si="118"/>
        <v>4</v>
      </c>
      <c r="BB425" s="2" t="str">
        <f t="shared" si="119"/>
        <v>Temp. suitable for Pathogen and Vector. Model says suitable for Pathogen and Vector.</v>
      </c>
      <c r="BC425" s="2" t="str">
        <f t="shared" si="120"/>
        <v>Preconditions suitable for Transmission</v>
      </c>
      <c r="BF425" s="56">
        <f>Master!EN227</f>
        <v>17701</v>
      </c>
      <c r="BG425" s="56" t="s">
        <v>1177</v>
      </c>
      <c r="BH425" s="2">
        <f t="shared" si="122"/>
        <v>1</v>
      </c>
      <c r="BI425" s="2">
        <f t="shared" si="123"/>
        <v>17701</v>
      </c>
    </row>
    <row r="426" spans="1:61" s="2" customFormat="1" ht="15.75" thickTop="1" x14ac:dyDescent="0.25">
      <c r="A426" s="6"/>
      <c r="E426" s="9" t="s">
        <v>867</v>
      </c>
      <c r="F426" s="3"/>
      <c r="G426" s="3"/>
      <c r="H426" s="14"/>
      <c r="I426" s="3"/>
      <c r="J426" s="14"/>
      <c r="K426" s="3"/>
      <c r="L426" s="49"/>
      <c r="M426" s="49"/>
      <c r="N426" s="6"/>
      <c r="BF426" s="56"/>
      <c r="BG426" s="56"/>
      <c r="BH426" s="2">
        <f t="shared" si="122"/>
        <v>0</v>
      </c>
      <c r="BI426" s="2">
        <f t="shared" si="123"/>
        <v>0</v>
      </c>
    </row>
    <row r="427" spans="1:61" s="2" customFormat="1" x14ac:dyDescent="0.25">
      <c r="A427" s="6"/>
      <c r="E427" s="9"/>
      <c r="F427" s="3"/>
      <c r="G427" s="3"/>
      <c r="H427" s="14"/>
      <c r="I427" s="3"/>
      <c r="J427" s="14"/>
      <c r="K427" s="3"/>
      <c r="L427" s="49"/>
      <c r="M427" s="49"/>
      <c r="N427" s="6"/>
      <c r="BF427" s="56"/>
      <c r="BG427" s="56"/>
      <c r="BH427" s="2">
        <f t="shared" si="122"/>
        <v>0</v>
      </c>
      <c r="BI427" s="2">
        <f t="shared" si="123"/>
        <v>0</v>
      </c>
    </row>
    <row r="428" spans="1:61" s="2" customFormat="1" x14ac:dyDescent="0.25">
      <c r="A428" s="6"/>
      <c r="E428" s="9"/>
      <c r="F428" s="3"/>
      <c r="G428" s="3"/>
      <c r="H428" s="14"/>
      <c r="I428" s="3"/>
      <c r="J428" s="14"/>
      <c r="K428" s="3"/>
      <c r="L428" s="49"/>
      <c r="M428" s="49"/>
      <c r="N428" s="6"/>
      <c r="BF428" s="56"/>
      <c r="BG428" s="56"/>
      <c r="BH428" s="2">
        <f t="shared" si="122"/>
        <v>0</v>
      </c>
      <c r="BI428" s="2">
        <f t="shared" si="123"/>
        <v>0</v>
      </c>
    </row>
    <row r="429" spans="1:61" s="2" customFormat="1" x14ac:dyDescent="0.25">
      <c r="A429" s="6"/>
      <c r="E429" s="9"/>
      <c r="F429" s="3"/>
      <c r="G429" s="3"/>
      <c r="H429" s="14"/>
      <c r="I429" s="3"/>
      <c r="J429" s="14"/>
      <c r="K429" s="3"/>
      <c r="L429" s="49"/>
      <c r="M429" s="49"/>
      <c r="N429" s="6"/>
      <c r="BF429" s="56"/>
      <c r="BG429" s="56"/>
      <c r="BH429" s="2">
        <f t="shared" si="122"/>
        <v>0</v>
      </c>
      <c r="BI429" s="2">
        <f t="shared" si="123"/>
        <v>0</v>
      </c>
    </row>
    <row r="430" spans="1:61" s="2" customFormat="1" x14ac:dyDescent="0.25">
      <c r="A430" s="6"/>
      <c r="E430" s="9"/>
      <c r="F430" s="3"/>
      <c r="G430" s="3"/>
      <c r="H430" s="14"/>
      <c r="I430" s="3"/>
      <c r="J430" s="14"/>
      <c r="K430" s="3"/>
      <c r="L430" s="49"/>
      <c r="M430" s="49"/>
      <c r="N430" s="6"/>
      <c r="BF430" s="56"/>
      <c r="BG430" s="56"/>
      <c r="BH430" s="2">
        <f t="shared" si="122"/>
        <v>0</v>
      </c>
      <c r="BI430" s="2">
        <f t="shared" si="123"/>
        <v>0</v>
      </c>
    </row>
    <row r="431" spans="1:61" s="2" customFormat="1" ht="15.75" thickBot="1" x14ac:dyDescent="0.3">
      <c r="A431" s="6"/>
      <c r="E431" s="9"/>
      <c r="F431" s="3"/>
      <c r="G431" s="3"/>
      <c r="H431" s="13"/>
      <c r="I431" s="3"/>
      <c r="J431" s="13"/>
      <c r="K431" s="3"/>
      <c r="L431" s="49"/>
      <c r="M431" s="49"/>
      <c r="N431" s="6"/>
      <c r="BF431" s="56"/>
      <c r="BG431" s="56"/>
      <c r="BH431" s="2">
        <f t="shared" si="122"/>
        <v>0</v>
      </c>
      <c r="BI431" s="2">
        <f t="shared" si="123"/>
        <v>0</v>
      </c>
    </row>
    <row r="432" spans="1:61" s="2" customFormat="1" ht="61.5" thickTop="1" thickBot="1" x14ac:dyDescent="0.3">
      <c r="A432" s="17" t="s">
        <v>253</v>
      </c>
      <c r="E432" s="8"/>
      <c r="F432" s="16" t="str">
        <f>Master!A$746</f>
        <v>Forecast Overall Zika Risk Code - "1" (Blue) = low risk, "4" (Red) = high risk</v>
      </c>
      <c r="G432" s="16" t="str">
        <f>Master!B$745</f>
        <v>Was temp. suitable during period for Aedes aegypti/albopictus? (Red Yes, Green No)</v>
      </c>
      <c r="H432" s="16" t="str">
        <f>Master!C$745</f>
        <v>If suitable temp.  what is annual % suitability for Aedes aegypti or albopictus? (More red more suitable)</v>
      </c>
      <c r="I432" s="16" t="str">
        <f>Master!B$744</f>
        <v>Was temp. suitable during period for Zika replication in mosquito? (Red Yes, Green No)</v>
      </c>
      <c r="J432" s="16" t="str">
        <f>Master!C$744</f>
        <v>If suitable temp. what is annual % suitability for Zika? (More red more suitable)</v>
      </c>
      <c r="K432" s="47" t="str">
        <f>Master!A$749</f>
        <v># people within 5km with Code 4 Zika level</v>
      </c>
      <c r="L432" s="47" t="str">
        <f>Master!A$748</f>
        <v>Description of conditions</v>
      </c>
      <c r="M432" s="47" t="str">
        <f>Master!B$748</f>
        <v>What it means for transmission</v>
      </c>
      <c r="N432" s="47" t="str">
        <f>Master!C$748</f>
        <v>What it means for entomologists</v>
      </c>
      <c r="BF432" s="47" t="s">
        <v>949</v>
      </c>
      <c r="BG432" s="47" t="s">
        <v>949</v>
      </c>
      <c r="BH432" s="2">
        <f t="shared" si="122"/>
        <v>0</v>
      </c>
      <c r="BI432" s="2" t="e">
        <f t="shared" si="123"/>
        <v>#VALUE!</v>
      </c>
    </row>
    <row r="433" spans="1:61" s="2" customFormat="1" ht="16.5" thickTop="1" thickBot="1" x14ac:dyDescent="0.3">
      <c r="A433" s="6"/>
      <c r="E433" s="8" t="s">
        <v>252</v>
      </c>
      <c r="F433" s="3">
        <f t="shared" ref="F433:F448" si="124">BA433</f>
        <v>3</v>
      </c>
      <c r="G433" s="3">
        <f>IF((Master!CL228&gt;=13)-(Master!CL228&gt;38),1,0)</f>
        <v>1</v>
      </c>
      <c r="H433" s="11">
        <f>IF($G433=1,ROUND(Master!AL228,2),0)</f>
        <v>0.98</v>
      </c>
      <c r="I433" s="3">
        <f>IF((Master!CL228&gt;=18)-(Master!CL228&gt;42),1,0)</f>
        <v>1</v>
      </c>
      <c r="J433" s="11">
        <f>IF($I433=1,ROUND(Master!DF228,2),0)</f>
        <v>0</v>
      </c>
      <c r="K433" s="3">
        <f t="shared" ref="K433:K448" si="125">BF433*BH433</f>
        <v>0</v>
      </c>
      <c r="L433" s="49" t="str">
        <f t="shared" ref="L433:L448" si="126">BB433</f>
        <v>Temp. suitable for Pathogen and Vector. Model says suitable for Pathogen or Vector but not both.</v>
      </c>
      <c r="M433" s="49" t="str">
        <f t="shared" ref="M433:M448" si="127">BC433</f>
        <v>Preconditions somewhat suitable for Transmission</v>
      </c>
      <c r="N433" s="6" t="str">
        <f>Master!DM228</f>
        <v>Temp. suitable for vectors - surveillance may be needed. When temp. suitable, model suggests vectors likely - may need control, education, and policies minimizing exposure.</v>
      </c>
      <c r="AW433" s="2">
        <f t="shared" ref="AW433:AW448" si="128">SUM(G433,I433)</f>
        <v>2</v>
      </c>
      <c r="AX433" s="2">
        <f t="shared" ref="AX433:AX448" si="129">IF(H433&lt;0.5,2,IF(H433&gt;=0.5,3))</f>
        <v>3</v>
      </c>
      <c r="AY433" s="2">
        <f t="shared" ref="AY433:AY448" si="130">IF(J433&lt;0.5,5,IF(J433&gt;=0.5,7))</f>
        <v>5</v>
      </c>
      <c r="AZ433" s="2">
        <f t="shared" si="121"/>
        <v>30</v>
      </c>
      <c r="BA433" s="2">
        <f t="shared" ref="BA433:BA448" si="131">IF(AZ433=0,BB$3,IF(AZ433=10,BB$4,IF(AZ433=14,BB$4,IF(AZ433=15,BB$5,IF(AZ433=20,BB$6,IF(AZ433=21,BB$5,IF(AZ433=28,BB$7,IF(AZ433=30,BB$7,IF(AZ433=42,BB$8,"")))))))))</f>
        <v>3</v>
      </c>
      <c r="BB433" s="2" t="str">
        <f t="shared" ref="BB433:BB448" si="132">IF(AZ433=0,AW$3,IF(AZ433=10,AW$4,IF(AZ433=14,AW$4,IF(AZ433=15,AW$5,IF(AZ433=20,AW$6,IF(AZ433=21,AW$5,IF(AZ433=28,AW$7,IF(AZ433=30,AW$7,IF(AZ433=42,AW$8,"")))))))))</f>
        <v>Temp. suitable for Pathogen and Vector. Model says suitable for Pathogen or Vector but not both.</v>
      </c>
      <c r="BC433" s="2" t="str">
        <f t="shared" ref="BC433:BC448" si="133">IF(AZ433=0,AY$3,IF(AZ433=10,AY$4,IF(AZ433=14,AY$4,IF(AZ433=15,AY$5,IF(AZ433=20,AY$6,IF(AZ433=21,AY$5,IF(AZ433=28,AY$7,IF(AZ433=30,AY$7,IF(AZ433=42,AY$8,"")))))))))</f>
        <v>Preconditions somewhat suitable for Transmission</v>
      </c>
      <c r="BF433" s="56">
        <f>Master!EN228</f>
        <v>12998</v>
      </c>
      <c r="BG433" s="56" t="s">
        <v>1178</v>
      </c>
      <c r="BH433" s="2">
        <f t="shared" si="122"/>
        <v>0</v>
      </c>
      <c r="BI433" s="2">
        <f t="shared" si="123"/>
        <v>0</v>
      </c>
    </row>
    <row r="434" spans="1:61" s="2" customFormat="1" ht="16.5" thickTop="1" thickBot="1" x14ac:dyDescent="0.3">
      <c r="A434" s="6"/>
      <c r="E434" s="8" t="s">
        <v>312</v>
      </c>
      <c r="F434" s="3">
        <f t="shared" si="124"/>
        <v>3</v>
      </c>
      <c r="G434" s="3">
        <f>IF((Master!CL229&gt;=13)-(Master!CL229&gt;38),1,0)</f>
        <v>1</v>
      </c>
      <c r="H434" s="11">
        <f>IF($G434=1,ROUND(Master!AL229,2),0)</f>
        <v>0.98</v>
      </c>
      <c r="I434" s="3">
        <f>IF((Master!CL229&gt;=18)-(Master!CL229&gt;42),1,0)</f>
        <v>1</v>
      </c>
      <c r="J434" s="11">
        <f>IF($I434=1,ROUND(Master!DF229,2),0)</f>
        <v>0</v>
      </c>
      <c r="K434" s="3">
        <f t="shared" si="125"/>
        <v>0</v>
      </c>
      <c r="L434" s="49" t="str">
        <f t="shared" si="126"/>
        <v>Temp. suitable for Pathogen and Vector. Model says suitable for Pathogen or Vector but not both.</v>
      </c>
      <c r="M434" s="49" t="str">
        <f t="shared" si="127"/>
        <v>Preconditions somewhat suitable for Transmission</v>
      </c>
      <c r="N434" s="6" t="str">
        <f>Master!DM229</f>
        <v>Temp. suitable for vectors - surveillance may be needed. When temp. suitable, model suggests vectors likely - may need control, education, and policies minimizing exposure.</v>
      </c>
      <c r="AW434" s="2">
        <f t="shared" si="128"/>
        <v>2</v>
      </c>
      <c r="AX434" s="2">
        <f t="shared" si="129"/>
        <v>3</v>
      </c>
      <c r="AY434" s="2">
        <f t="shared" si="130"/>
        <v>5</v>
      </c>
      <c r="AZ434" s="2">
        <f t="shared" si="121"/>
        <v>30</v>
      </c>
      <c r="BA434" s="2">
        <f t="shared" si="131"/>
        <v>3</v>
      </c>
      <c r="BB434" s="2" t="str">
        <f t="shared" si="132"/>
        <v>Temp. suitable for Pathogen and Vector. Model says suitable for Pathogen or Vector but not both.</v>
      </c>
      <c r="BC434" s="2" t="str">
        <f t="shared" si="133"/>
        <v>Preconditions somewhat suitable for Transmission</v>
      </c>
      <c r="BF434" s="56">
        <f>Master!EN229</f>
        <v>209536</v>
      </c>
      <c r="BG434" s="56" t="s">
        <v>1179</v>
      </c>
      <c r="BH434" s="2">
        <f t="shared" si="122"/>
        <v>0</v>
      </c>
      <c r="BI434" s="2">
        <f t="shared" si="123"/>
        <v>0</v>
      </c>
    </row>
    <row r="435" spans="1:61" s="2" customFormat="1" ht="16.5" thickTop="1" thickBot="1" x14ac:dyDescent="0.3">
      <c r="A435" s="6"/>
      <c r="E435" s="8" t="s">
        <v>346</v>
      </c>
      <c r="F435" s="3">
        <f t="shared" si="124"/>
        <v>3</v>
      </c>
      <c r="G435" s="3">
        <f>IF((Master!CL230&gt;=13)-(Master!CL230&gt;38),1,0)</f>
        <v>1</v>
      </c>
      <c r="H435" s="11">
        <f>IF($G435=1,ROUND(Master!AL230,2),0)</f>
        <v>0.96</v>
      </c>
      <c r="I435" s="3">
        <f>IF((Master!CL230&gt;=18)-(Master!CL230&gt;42),1,0)</f>
        <v>1</v>
      </c>
      <c r="J435" s="11">
        <f>IF($I435=1,ROUND(Master!DF230,2),0)</f>
        <v>0</v>
      </c>
      <c r="K435" s="3">
        <f t="shared" si="125"/>
        <v>0</v>
      </c>
      <c r="L435" s="49" t="str">
        <f t="shared" si="126"/>
        <v>Temp. suitable for Pathogen and Vector. Model says suitable for Pathogen or Vector but not both.</v>
      </c>
      <c r="M435" s="49" t="str">
        <f t="shared" si="127"/>
        <v>Preconditions somewhat suitable for Transmission</v>
      </c>
      <c r="N435" s="6" t="str">
        <f>Master!DM230</f>
        <v>Temp. suitable for vectors - surveillance may be needed. When temp. suitable, model suggests vectors likely - may need control, education, and policies minimizing exposure.</v>
      </c>
      <c r="AW435" s="2">
        <f t="shared" si="128"/>
        <v>2</v>
      </c>
      <c r="AX435" s="2">
        <f t="shared" si="129"/>
        <v>3</v>
      </c>
      <c r="AY435" s="2">
        <f t="shared" si="130"/>
        <v>5</v>
      </c>
      <c r="AZ435" s="2">
        <f t="shared" si="121"/>
        <v>30</v>
      </c>
      <c r="BA435" s="2">
        <f t="shared" si="131"/>
        <v>3</v>
      </c>
      <c r="BB435" s="2" t="str">
        <f t="shared" si="132"/>
        <v>Temp. suitable for Pathogen and Vector. Model says suitable for Pathogen or Vector but not both.</v>
      </c>
      <c r="BC435" s="2" t="str">
        <f t="shared" si="133"/>
        <v>Preconditions somewhat suitable for Transmission</v>
      </c>
      <c r="BF435" s="56">
        <f>Master!EN230</f>
        <v>112157</v>
      </c>
      <c r="BG435" s="56" t="s">
        <v>1180</v>
      </c>
      <c r="BH435" s="2">
        <f t="shared" si="122"/>
        <v>0</v>
      </c>
      <c r="BI435" s="2">
        <f t="shared" si="123"/>
        <v>0</v>
      </c>
    </row>
    <row r="436" spans="1:61" s="2" customFormat="1" ht="16.5" thickTop="1" thickBot="1" x14ac:dyDescent="0.3">
      <c r="A436" s="6"/>
      <c r="E436" s="8" t="s">
        <v>361</v>
      </c>
      <c r="F436" s="3">
        <f t="shared" si="124"/>
        <v>3</v>
      </c>
      <c r="G436" s="3">
        <f>IF((Master!CL231&gt;=13)-(Master!CL231&gt;38),1,0)</f>
        <v>1</v>
      </c>
      <c r="H436" s="11">
        <f>IF($G436=1,ROUND(Master!AL231,2),0)</f>
        <v>0.98</v>
      </c>
      <c r="I436" s="3">
        <f>IF((Master!CL231&gt;=18)-(Master!CL231&gt;42),1,0)</f>
        <v>1</v>
      </c>
      <c r="J436" s="11">
        <f>IF($I436=1,ROUND(Master!DF231,2),0)</f>
        <v>0</v>
      </c>
      <c r="K436" s="3">
        <f t="shared" si="125"/>
        <v>0</v>
      </c>
      <c r="L436" s="49" t="str">
        <f t="shared" si="126"/>
        <v>Temp. suitable for Pathogen and Vector. Model says suitable for Pathogen or Vector but not both.</v>
      </c>
      <c r="M436" s="49" t="str">
        <f t="shared" si="127"/>
        <v>Preconditions somewhat suitable for Transmission</v>
      </c>
      <c r="N436" s="6" t="str">
        <f>Master!DM231</f>
        <v>Temp. suitable for vectors - surveillance may be needed. When temp. suitable, model suggests vectors likely - may need control, education, and policies minimizing exposure.</v>
      </c>
      <c r="AW436" s="2">
        <f t="shared" si="128"/>
        <v>2</v>
      </c>
      <c r="AX436" s="2">
        <f t="shared" si="129"/>
        <v>3</v>
      </c>
      <c r="AY436" s="2">
        <f t="shared" si="130"/>
        <v>5</v>
      </c>
      <c r="AZ436" s="2">
        <f t="shared" si="121"/>
        <v>30</v>
      </c>
      <c r="BA436" s="2">
        <f t="shared" si="131"/>
        <v>3</v>
      </c>
      <c r="BB436" s="2" t="str">
        <f t="shared" si="132"/>
        <v>Temp. suitable for Pathogen and Vector. Model says suitable for Pathogen or Vector but not both.</v>
      </c>
      <c r="BC436" s="2" t="str">
        <f t="shared" si="133"/>
        <v>Preconditions somewhat suitable for Transmission</v>
      </c>
      <c r="BF436" s="56">
        <f>Master!EN231</f>
        <v>92684</v>
      </c>
      <c r="BG436" s="56" t="s">
        <v>1181</v>
      </c>
      <c r="BH436" s="2">
        <f t="shared" si="122"/>
        <v>0</v>
      </c>
      <c r="BI436" s="2">
        <f t="shared" si="123"/>
        <v>0</v>
      </c>
    </row>
    <row r="437" spans="1:61" s="2" customFormat="1" ht="16.5" thickTop="1" thickBot="1" x14ac:dyDescent="0.3">
      <c r="A437" s="6"/>
      <c r="E437" s="8" t="s">
        <v>362</v>
      </c>
      <c r="F437" s="3">
        <f t="shared" si="124"/>
        <v>4</v>
      </c>
      <c r="G437" s="3">
        <f>IF((Master!CL232&gt;=13)-(Master!CL232&gt;38),1,0)</f>
        <v>1</v>
      </c>
      <c r="H437" s="11">
        <f>IF($G437=1,ROUND(Master!AL232,2),0)</f>
        <v>0.98</v>
      </c>
      <c r="I437" s="3">
        <f>IF((Master!CL232&gt;=18)-(Master!CL232&gt;42),1,0)</f>
        <v>1</v>
      </c>
      <c r="J437" s="11">
        <f>IF($I437=1,ROUND(Master!DF232,2),0)</f>
        <v>0.57999999999999996</v>
      </c>
      <c r="K437" s="3">
        <f t="shared" si="125"/>
        <v>81465</v>
      </c>
      <c r="L437" s="49" t="str">
        <f t="shared" si="126"/>
        <v>Temp. suitable for Pathogen and Vector. Model says suitable for Pathogen and Vector.</v>
      </c>
      <c r="M437" s="49" t="str">
        <f t="shared" si="127"/>
        <v>Preconditions suitable for Transmission</v>
      </c>
      <c r="N437" s="6" t="str">
        <f>Master!DM232</f>
        <v>Temp. suitable for vectors - surveillance may be needed. When temp. suitable, model suggests vectors likely - may need control, education, and policies minimizing exposure.</v>
      </c>
      <c r="AW437" s="2">
        <f t="shared" si="128"/>
        <v>2</v>
      </c>
      <c r="AX437" s="2">
        <f t="shared" si="129"/>
        <v>3</v>
      </c>
      <c r="AY437" s="2">
        <f t="shared" si="130"/>
        <v>7</v>
      </c>
      <c r="AZ437" s="2">
        <f t="shared" si="121"/>
        <v>42</v>
      </c>
      <c r="BA437" s="2">
        <f t="shared" si="131"/>
        <v>4</v>
      </c>
      <c r="BB437" s="2" t="str">
        <f t="shared" si="132"/>
        <v>Temp. suitable for Pathogen and Vector. Model says suitable for Pathogen and Vector.</v>
      </c>
      <c r="BC437" s="2" t="str">
        <f t="shared" si="133"/>
        <v>Preconditions suitable for Transmission</v>
      </c>
      <c r="BF437" s="56">
        <f>Master!EN232</f>
        <v>81465</v>
      </c>
      <c r="BG437" s="56" t="s">
        <v>1182</v>
      </c>
      <c r="BH437" s="2">
        <f t="shared" si="122"/>
        <v>1</v>
      </c>
      <c r="BI437" s="2">
        <f t="shared" si="123"/>
        <v>81465</v>
      </c>
    </row>
    <row r="438" spans="1:61" s="2" customFormat="1" ht="16.5" thickTop="1" thickBot="1" x14ac:dyDescent="0.3">
      <c r="A438" s="6"/>
      <c r="E438" s="8" t="s">
        <v>382</v>
      </c>
      <c r="F438" s="3">
        <f t="shared" si="124"/>
        <v>3</v>
      </c>
      <c r="G438" s="3">
        <f>IF((Master!CL233&gt;=13)-(Master!CL233&gt;38),1,0)</f>
        <v>1</v>
      </c>
      <c r="H438" s="11">
        <f>IF($G438=1,ROUND(Master!AL233,2),0)</f>
        <v>0.98</v>
      </c>
      <c r="I438" s="3">
        <f>IF((Master!CL233&gt;=18)-(Master!CL233&gt;42),1,0)</f>
        <v>1</v>
      </c>
      <c r="J438" s="11">
        <f>IF($I438=1,ROUND(Master!DF233,2),0)</f>
        <v>0</v>
      </c>
      <c r="K438" s="3">
        <f t="shared" si="125"/>
        <v>0</v>
      </c>
      <c r="L438" s="49" t="str">
        <f t="shared" si="126"/>
        <v>Temp. suitable for Pathogen and Vector. Model says suitable for Pathogen or Vector but not both.</v>
      </c>
      <c r="M438" s="49" t="str">
        <f t="shared" si="127"/>
        <v>Preconditions somewhat suitable for Transmission</v>
      </c>
      <c r="N438" s="6" t="str">
        <f>Master!DM233</f>
        <v>Temp. suitable for vectors - surveillance may be needed. When temp. suitable, model suggests vectors likely - may need control, education, and policies minimizing exposure.</v>
      </c>
      <c r="AW438" s="2">
        <f t="shared" si="128"/>
        <v>2</v>
      </c>
      <c r="AX438" s="2">
        <f t="shared" si="129"/>
        <v>3</v>
      </c>
      <c r="AY438" s="2">
        <f t="shared" si="130"/>
        <v>5</v>
      </c>
      <c r="AZ438" s="2">
        <f t="shared" si="121"/>
        <v>30</v>
      </c>
      <c r="BA438" s="2">
        <f t="shared" si="131"/>
        <v>3</v>
      </c>
      <c r="BB438" s="2" t="str">
        <f t="shared" si="132"/>
        <v>Temp. suitable for Pathogen and Vector. Model says suitable for Pathogen or Vector but not both.</v>
      </c>
      <c r="BC438" s="2" t="str">
        <f t="shared" si="133"/>
        <v>Preconditions somewhat suitable for Transmission</v>
      </c>
      <c r="BF438" s="56">
        <f>Master!EN233</f>
        <v>131571</v>
      </c>
      <c r="BG438" s="56" t="s">
        <v>1183</v>
      </c>
      <c r="BH438" s="2">
        <f t="shared" si="122"/>
        <v>0</v>
      </c>
      <c r="BI438" s="2">
        <f t="shared" si="123"/>
        <v>0</v>
      </c>
    </row>
    <row r="439" spans="1:61" s="2" customFormat="1" ht="16.5" thickTop="1" thickBot="1" x14ac:dyDescent="0.3">
      <c r="A439" s="6"/>
      <c r="E439" s="8" t="s">
        <v>395</v>
      </c>
      <c r="F439" s="3">
        <f t="shared" si="124"/>
        <v>4</v>
      </c>
      <c r="G439" s="3">
        <f>IF((Master!CL234&gt;=13)-(Master!CL234&gt;38),1,0)</f>
        <v>1</v>
      </c>
      <c r="H439" s="11">
        <f>IF($G439=1,ROUND(Master!AL234,2),0)</f>
        <v>0.95</v>
      </c>
      <c r="I439" s="3">
        <f>IF((Master!CL234&gt;=18)-(Master!CL234&gt;42),1,0)</f>
        <v>1</v>
      </c>
      <c r="J439" s="11">
        <f>IF($I439=1,ROUND(Master!DF234,2),0)</f>
        <v>0.89</v>
      </c>
      <c r="K439" s="3">
        <f t="shared" si="125"/>
        <v>78894</v>
      </c>
      <c r="L439" s="49" t="str">
        <f t="shared" si="126"/>
        <v>Temp. suitable for Pathogen and Vector. Model says suitable for Pathogen and Vector.</v>
      </c>
      <c r="M439" s="49" t="str">
        <f t="shared" si="127"/>
        <v>Preconditions suitable for Transmission</v>
      </c>
      <c r="N439" s="6" t="str">
        <f>Master!DM234</f>
        <v>Temp. suitable for vectors - surveillance may be needed. When temp. suitable, model suggests vectors likely - may need control, education, and policies minimizing exposure.</v>
      </c>
      <c r="AW439" s="2">
        <f t="shared" si="128"/>
        <v>2</v>
      </c>
      <c r="AX439" s="2">
        <f t="shared" si="129"/>
        <v>3</v>
      </c>
      <c r="AY439" s="2">
        <f t="shared" si="130"/>
        <v>7</v>
      </c>
      <c r="AZ439" s="2">
        <f t="shared" si="121"/>
        <v>42</v>
      </c>
      <c r="BA439" s="2">
        <f t="shared" si="131"/>
        <v>4</v>
      </c>
      <c r="BB439" s="2" t="str">
        <f t="shared" si="132"/>
        <v>Temp. suitable for Pathogen and Vector. Model says suitable for Pathogen and Vector.</v>
      </c>
      <c r="BC439" s="2" t="str">
        <f t="shared" si="133"/>
        <v>Preconditions suitable for Transmission</v>
      </c>
      <c r="BF439" s="56">
        <f>Master!EN234</f>
        <v>78894</v>
      </c>
      <c r="BG439" s="56" t="s">
        <v>1184</v>
      </c>
      <c r="BH439" s="2">
        <f t="shared" si="122"/>
        <v>1</v>
      </c>
      <c r="BI439" s="2">
        <f t="shared" si="123"/>
        <v>78894</v>
      </c>
    </row>
    <row r="440" spans="1:61" s="2" customFormat="1" ht="16.5" thickTop="1" thickBot="1" x14ac:dyDescent="0.3">
      <c r="A440" s="6"/>
      <c r="E440" s="8" t="s">
        <v>428</v>
      </c>
      <c r="F440" s="3">
        <f t="shared" si="124"/>
        <v>4</v>
      </c>
      <c r="G440" s="3">
        <f>IF((Master!CL235&gt;=13)-(Master!CL235&gt;38),1,0)</f>
        <v>1</v>
      </c>
      <c r="H440" s="11">
        <f>IF($G440=1,ROUND(Master!AL235,2),0)</f>
        <v>0.88</v>
      </c>
      <c r="I440" s="3">
        <f>IF((Master!CL235&gt;=18)-(Master!CL235&gt;42),1,0)</f>
        <v>1</v>
      </c>
      <c r="J440" s="11">
        <f>IF($I440=1,ROUND(Master!DF235,2),0)</f>
        <v>0.87</v>
      </c>
      <c r="K440" s="3">
        <f t="shared" si="125"/>
        <v>143885</v>
      </c>
      <c r="L440" s="49" t="str">
        <f t="shared" si="126"/>
        <v>Temp. suitable for Pathogen and Vector. Model says suitable for Pathogen and Vector.</v>
      </c>
      <c r="M440" s="49" t="str">
        <f t="shared" si="127"/>
        <v>Preconditions suitable for Transmission</v>
      </c>
      <c r="N440" s="6" t="str">
        <f>Master!DM235</f>
        <v>Temp. suitable for vectors - surveillance may be needed. When temp. suitable, model suggests vectors likely - may need control, education, and policies minimizing exposure.</v>
      </c>
      <c r="AW440" s="2">
        <f t="shared" si="128"/>
        <v>2</v>
      </c>
      <c r="AX440" s="2">
        <f t="shared" si="129"/>
        <v>3</v>
      </c>
      <c r="AY440" s="2">
        <f t="shared" si="130"/>
        <v>7</v>
      </c>
      <c r="AZ440" s="2">
        <f t="shared" si="121"/>
        <v>42</v>
      </c>
      <c r="BA440" s="2">
        <f t="shared" si="131"/>
        <v>4</v>
      </c>
      <c r="BB440" s="2" t="str">
        <f t="shared" si="132"/>
        <v>Temp. suitable for Pathogen and Vector. Model says suitable for Pathogen and Vector.</v>
      </c>
      <c r="BC440" s="2" t="str">
        <f t="shared" si="133"/>
        <v>Preconditions suitable for Transmission</v>
      </c>
      <c r="BF440" s="56">
        <f>Master!EN235</f>
        <v>143885</v>
      </c>
      <c r="BG440" s="56" t="s">
        <v>1185</v>
      </c>
      <c r="BH440" s="2">
        <f t="shared" si="122"/>
        <v>1</v>
      </c>
      <c r="BI440" s="2">
        <f t="shared" si="123"/>
        <v>143885</v>
      </c>
    </row>
    <row r="441" spans="1:61" s="2" customFormat="1" ht="16.5" thickTop="1" thickBot="1" x14ac:dyDescent="0.3">
      <c r="A441" s="6"/>
      <c r="E441" s="8" t="s">
        <v>500</v>
      </c>
      <c r="F441" s="3">
        <f t="shared" si="124"/>
        <v>4</v>
      </c>
      <c r="G441" s="3">
        <f>IF((Master!CL236&gt;=13)-(Master!CL236&gt;38),1,0)</f>
        <v>1</v>
      </c>
      <c r="H441" s="11">
        <f>IF($G441=1,ROUND(Master!AL236,2),0)</f>
        <v>0.92</v>
      </c>
      <c r="I441" s="3">
        <f>IF((Master!CL236&gt;=18)-(Master!CL236&gt;42),1,0)</f>
        <v>1</v>
      </c>
      <c r="J441" s="11">
        <f>IF($I441=1,ROUND(Master!DF236,2),0)</f>
        <v>0.8</v>
      </c>
      <c r="K441" s="3">
        <f t="shared" si="125"/>
        <v>29050</v>
      </c>
      <c r="L441" s="49" t="str">
        <f t="shared" si="126"/>
        <v>Temp. suitable for Pathogen and Vector. Model says suitable for Pathogen and Vector.</v>
      </c>
      <c r="M441" s="49" t="str">
        <f t="shared" si="127"/>
        <v>Preconditions suitable for Transmission</v>
      </c>
      <c r="N441" s="6" t="str">
        <f>Master!DM236</f>
        <v>Temp. suitable for vectors - surveillance may be needed. When temp. suitable, model suggests vectors likely - may need control, education, and policies minimizing exposure.</v>
      </c>
      <c r="AW441" s="2">
        <f t="shared" si="128"/>
        <v>2</v>
      </c>
      <c r="AX441" s="2">
        <f t="shared" si="129"/>
        <v>3</v>
      </c>
      <c r="AY441" s="2">
        <f t="shared" si="130"/>
        <v>7</v>
      </c>
      <c r="AZ441" s="2">
        <f t="shared" si="121"/>
        <v>42</v>
      </c>
      <c r="BA441" s="2">
        <f t="shared" si="131"/>
        <v>4</v>
      </c>
      <c r="BB441" s="2" t="str">
        <f t="shared" si="132"/>
        <v>Temp. suitable for Pathogen and Vector. Model says suitable for Pathogen and Vector.</v>
      </c>
      <c r="BC441" s="2" t="str">
        <f t="shared" si="133"/>
        <v>Preconditions suitable for Transmission</v>
      </c>
      <c r="BF441" s="56">
        <f>Master!EN236</f>
        <v>29050</v>
      </c>
      <c r="BG441" s="56" t="s">
        <v>1186</v>
      </c>
      <c r="BH441" s="2">
        <f t="shared" si="122"/>
        <v>1</v>
      </c>
      <c r="BI441" s="2">
        <f t="shared" si="123"/>
        <v>29050</v>
      </c>
    </row>
    <row r="442" spans="1:61" s="2" customFormat="1" ht="16.5" thickTop="1" thickBot="1" x14ac:dyDescent="0.3">
      <c r="A442" s="6"/>
      <c r="E442" s="8" t="s">
        <v>501</v>
      </c>
      <c r="F442" s="3">
        <f t="shared" si="124"/>
        <v>4</v>
      </c>
      <c r="G442" s="3">
        <f>IF((Master!CL237&gt;=13)-(Master!CL237&gt;38),1,0)</f>
        <v>1</v>
      </c>
      <c r="H442" s="11">
        <f>IF($G442=1,ROUND(Master!AL237,2),0)</f>
        <v>0.91</v>
      </c>
      <c r="I442" s="3">
        <f>IF((Master!CL237&gt;=18)-(Master!CL237&gt;42),1,0)</f>
        <v>1</v>
      </c>
      <c r="J442" s="11">
        <f>IF($I442=1,ROUND(Master!DF237,2),0)</f>
        <v>0.98</v>
      </c>
      <c r="K442" s="3">
        <f t="shared" si="125"/>
        <v>21124</v>
      </c>
      <c r="L442" s="49" t="str">
        <f t="shared" si="126"/>
        <v>Temp. suitable for Pathogen and Vector. Model says suitable for Pathogen and Vector.</v>
      </c>
      <c r="M442" s="49" t="str">
        <f t="shared" si="127"/>
        <v>Preconditions suitable for Transmission</v>
      </c>
      <c r="N442" s="6" t="str">
        <f>Master!DM237</f>
        <v>Temp. suitable for vectors - surveillance may be needed. When temp. suitable, model suggests vectors likely - may need control, education, and policies minimizing exposure.</v>
      </c>
      <c r="AW442" s="2">
        <f t="shared" si="128"/>
        <v>2</v>
      </c>
      <c r="AX442" s="2">
        <f t="shared" si="129"/>
        <v>3</v>
      </c>
      <c r="AY442" s="2">
        <f t="shared" si="130"/>
        <v>7</v>
      </c>
      <c r="AZ442" s="2">
        <f t="shared" si="121"/>
        <v>42</v>
      </c>
      <c r="BA442" s="2">
        <f t="shared" si="131"/>
        <v>4</v>
      </c>
      <c r="BB442" s="2" t="str">
        <f t="shared" si="132"/>
        <v>Temp. suitable for Pathogen and Vector. Model says suitable for Pathogen and Vector.</v>
      </c>
      <c r="BC442" s="2" t="str">
        <f t="shared" si="133"/>
        <v>Preconditions suitable for Transmission</v>
      </c>
      <c r="BF442" s="56">
        <f>Master!EN237</f>
        <v>21124</v>
      </c>
      <c r="BG442" s="56" t="s">
        <v>1187</v>
      </c>
      <c r="BH442" s="2">
        <f t="shared" si="122"/>
        <v>1</v>
      </c>
      <c r="BI442" s="2">
        <f t="shared" si="123"/>
        <v>21124</v>
      </c>
    </row>
    <row r="443" spans="1:61" s="2" customFormat="1" ht="16.5" thickTop="1" thickBot="1" x14ac:dyDescent="0.3">
      <c r="A443" s="6"/>
      <c r="E443" s="8" t="s">
        <v>525</v>
      </c>
      <c r="F443" s="3">
        <f t="shared" si="124"/>
        <v>4</v>
      </c>
      <c r="G443" s="3">
        <f>IF((Master!CL238&gt;=13)-(Master!CL238&gt;38),1,0)</f>
        <v>1</v>
      </c>
      <c r="H443" s="11">
        <f>IF($G443=1,ROUND(Master!AL238,2),0)</f>
        <v>0.91</v>
      </c>
      <c r="I443" s="3">
        <f>IF((Master!CL238&gt;=18)-(Master!CL238&gt;42),1,0)</f>
        <v>1</v>
      </c>
      <c r="J443" s="11">
        <f>IF($I443=1,ROUND(Master!DF238,2),0)</f>
        <v>0.88</v>
      </c>
      <c r="K443" s="3">
        <f t="shared" si="125"/>
        <v>7512</v>
      </c>
      <c r="L443" s="49" t="str">
        <f t="shared" si="126"/>
        <v>Temp. suitable for Pathogen and Vector. Model says suitable for Pathogen and Vector.</v>
      </c>
      <c r="M443" s="49" t="str">
        <f t="shared" si="127"/>
        <v>Preconditions suitable for Transmission</v>
      </c>
      <c r="N443" s="6" t="str">
        <f>Master!DM238</f>
        <v>Temp. suitable for vectors - surveillance may be needed. When temp. suitable, model suggests vectors likely - may need control, education, and policies minimizing exposure.</v>
      </c>
      <c r="AW443" s="2">
        <f t="shared" si="128"/>
        <v>2</v>
      </c>
      <c r="AX443" s="2">
        <f t="shared" si="129"/>
        <v>3</v>
      </c>
      <c r="AY443" s="2">
        <f t="shared" si="130"/>
        <v>7</v>
      </c>
      <c r="AZ443" s="2">
        <f t="shared" si="121"/>
        <v>42</v>
      </c>
      <c r="BA443" s="2">
        <f t="shared" si="131"/>
        <v>4</v>
      </c>
      <c r="BB443" s="2" t="str">
        <f t="shared" si="132"/>
        <v>Temp. suitable for Pathogen and Vector. Model says suitable for Pathogen and Vector.</v>
      </c>
      <c r="BC443" s="2" t="str">
        <f t="shared" si="133"/>
        <v>Preconditions suitable for Transmission</v>
      </c>
      <c r="BF443" s="56">
        <f>Master!EN238</f>
        <v>7512</v>
      </c>
      <c r="BG443" s="56" t="s">
        <v>1188</v>
      </c>
      <c r="BH443" s="2">
        <f t="shared" si="122"/>
        <v>1</v>
      </c>
      <c r="BI443" s="2">
        <f t="shared" si="123"/>
        <v>7512</v>
      </c>
    </row>
    <row r="444" spans="1:61" s="2" customFormat="1" ht="16.5" thickTop="1" thickBot="1" x14ac:dyDescent="0.3">
      <c r="A444" s="6"/>
      <c r="E444" s="8" t="s">
        <v>535</v>
      </c>
      <c r="F444" s="3">
        <f t="shared" si="124"/>
        <v>3</v>
      </c>
      <c r="G444" s="3">
        <f>IF((Master!CL239&gt;=13)-(Master!CL239&gt;38),1,0)</f>
        <v>1</v>
      </c>
      <c r="H444" s="11">
        <f>IF($G444=1,ROUND(Master!AL239,2),0)</f>
        <v>0.98</v>
      </c>
      <c r="I444" s="3">
        <f>IF((Master!CL239&gt;=18)-(Master!CL239&gt;42),1,0)</f>
        <v>1</v>
      </c>
      <c r="J444" s="11">
        <f>IF($I444=1,ROUND(Master!DF239,2),0)</f>
        <v>0</v>
      </c>
      <c r="K444" s="3">
        <f t="shared" si="125"/>
        <v>0</v>
      </c>
      <c r="L444" s="49" t="str">
        <f t="shared" si="126"/>
        <v>Temp. suitable for Pathogen and Vector. Model says suitable for Pathogen or Vector but not both.</v>
      </c>
      <c r="M444" s="49" t="str">
        <f t="shared" si="127"/>
        <v>Preconditions somewhat suitable for Transmission</v>
      </c>
      <c r="N444" s="6" t="str">
        <f>Master!DM239</f>
        <v>Temp. suitable for vectors - surveillance may be needed. When temp. suitable, model suggests vectors likely - may need control, education, and policies minimizing exposure.</v>
      </c>
      <c r="AW444" s="2">
        <f t="shared" si="128"/>
        <v>2</v>
      </c>
      <c r="AX444" s="2">
        <f t="shared" si="129"/>
        <v>3</v>
      </c>
      <c r="AY444" s="2">
        <f t="shared" si="130"/>
        <v>5</v>
      </c>
      <c r="AZ444" s="2">
        <f t="shared" si="121"/>
        <v>30</v>
      </c>
      <c r="BA444" s="2">
        <f t="shared" si="131"/>
        <v>3</v>
      </c>
      <c r="BB444" s="2" t="str">
        <f t="shared" si="132"/>
        <v>Temp. suitable for Pathogen and Vector. Model says suitable for Pathogen or Vector but not both.</v>
      </c>
      <c r="BC444" s="2" t="str">
        <f t="shared" si="133"/>
        <v>Preconditions somewhat suitable for Transmission</v>
      </c>
      <c r="BF444" s="56">
        <f>Master!EN239</f>
        <v>7790</v>
      </c>
      <c r="BG444" s="56" t="s">
        <v>1189</v>
      </c>
      <c r="BH444" s="2">
        <f t="shared" si="122"/>
        <v>0</v>
      </c>
      <c r="BI444" s="2">
        <f t="shared" si="123"/>
        <v>0</v>
      </c>
    </row>
    <row r="445" spans="1:61" s="2" customFormat="1" ht="16.5" thickTop="1" thickBot="1" x14ac:dyDescent="0.3">
      <c r="A445" s="6"/>
      <c r="E445" s="8" t="s">
        <v>656</v>
      </c>
      <c r="F445" s="3">
        <f t="shared" si="124"/>
        <v>4</v>
      </c>
      <c r="G445" s="3">
        <f>IF((Master!CL240&gt;=13)-(Master!CL240&gt;38),1,0)</f>
        <v>1</v>
      </c>
      <c r="H445" s="11">
        <f>IF($G445=1,ROUND(Master!AL240,2),0)</f>
        <v>0.92</v>
      </c>
      <c r="I445" s="3">
        <f>IF((Master!CL240&gt;=18)-(Master!CL240&gt;42),1,0)</f>
        <v>1</v>
      </c>
      <c r="J445" s="11">
        <f>IF($I445=1,ROUND(Master!DF240,2),0)</f>
        <v>0.9</v>
      </c>
      <c r="K445" s="3">
        <f t="shared" si="125"/>
        <v>23604</v>
      </c>
      <c r="L445" s="49" t="str">
        <f t="shared" si="126"/>
        <v>Temp. suitable for Pathogen and Vector. Model says suitable for Pathogen and Vector.</v>
      </c>
      <c r="M445" s="49" t="str">
        <f t="shared" si="127"/>
        <v>Preconditions suitable for Transmission</v>
      </c>
      <c r="N445" s="6" t="str">
        <f>Master!DM240</f>
        <v>Temp. suitable for vectors - surveillance may be needed. When temp. suitable, model suggests vectors likely - may need control, education, and policies minimizing exposure.</v>
      </c>
      <c r="AW445" s="2">
        <f t="shared" si="128"/>
        <v>2</v>
      </c>
      <c r="AX445" s="2">
        <f t="shared" si="129"/>
        <v>3</v>
      </c>
      <c r="AY445" s="2">
        <f t="shared" si="130"/>
        <v>7</v>
      </c>
      <c r="AZ445" s="2">
        <f t="shared" si="121"/>
        <v>42</v>
      </c>
      <c r="BA445" s="2">
        <f t="shared" si="131"/>
        <v>4</v>
      </c>
      <c r="BB445" s="2" t="str">
        <f t="shared" si="132"/>
        <v>Temp. suitable for Pathogen and Vector. Model says suitable for Pathogen and Vector.</v>
      </c>
      <c r="BC445" s="2" t="str">
        <f t="shared" si="133"/>
        <v>Preconditions suitable for Transmission</v>
      </c>
      <c r="BF445" s="56">
        <f>Master!EN240</f>
        <v>23604</v>
      </c>
      <c r="BG445" s="56" t="s">
        <v>1190</v>
      </c>
      <c r="BH445" s="2">
        <f t="shared" si="122"/>
        <v>1</v>
      </c>
      <c r="BI445" s="2">
        <f t="shared" si="123"/>
        <v>23604</v>
      </c>
    </row>
    <row r="446" spans="1:61" s="2" customFormat="1" ht="16.5" thickTop="1" thickBot="1" x14ac:dyDescent="0.3">
      <c r="A446" s="6"/>
      <c r="E446" s="8" t="s">
        <v>752</v>
      </c>
      <c r="F446" s="3">
        <f t="shared" si="124"/>
        <v>4</v>
      </c>
      <c r="G446" s="3">
        <f>IF((Master!CL241&gt;=13)-(Master!CL241&gt;38),1,0)</f>
        <v>1</v>
      </c>
      <c r="H446" s="11">
        <f>IF($G446=1,ROUND(Master!AL241,2),0)</f>
        <v>0.92</v>
      </c>
      <c r="I446" s="3">
        <f>IF((Master!CL241&gt;=18)-(Master!CL241&gt;42),1,0)</f>
        <v>1</v>
      </c>
      <c r="J446" s="11">
        <f>IF($I446=1,ROUND(Master!DF241,2),0)</f>
        <v>0.72</v>
      </c>
      <c r="K446" s="3">
        <f t="shared" si="125"/>
        <v>59212</v>
      </c>
      <c r="L446" s="49" t="str">
        <f t="shared" si="126"/>
        <v>Temp. suitable for Pathogen and Vector. Model says suitable for Pathogen and Vector.</v>
      </c>
      <c r="M446" s="49" t="str">
        <f t="shared" si="127"/>
        <v>Preconditions suitable for Transmission</v>
      </c>
      <c r="N446" s="6" t="str">
        <f>Master!DM241</f>
        <v>Temp. suitable for vectors - surveillance may be needed. When temp. suitable, model suggests vectors likely - may need control, education, and policies minimizing exposure.</v>
      </c>
      <c r="AW446" s="2">
        <f t="shared" si="128"/>
        <v>2</v>
      </c>
      <c r="AX446" s="2">
        <f t="shared" si="129"/>
        <v>3</v>
      </c>
      <c r="AY446" s="2">
        <f t="shared" si="130"/>
        <v>7</v>
      </c>
      <c r="AZ446" s="2">
        <f t="shared" si="121"/>
        <v>42</v>
      </c>
      <c r="BA446" s="2">
        <f t="shared" si="131"/>
        <v>4</v>
      </c>
      <c r="BB446" s="2" t="str">
        <f t="shared" si="132"/>
        <v>Temp. suitable for Pathogen and Vector. Model says suitable for Pathogen and Vector.</v>
      </c>
      <c r="BC446" s="2" t="str">
        <f t="shared" si="133"/>
        <v>Preconditions suitable for Transmission</v>
      </c>
      <c r="BF446" s="56">
        <f>Master!EN241</f>
        <v>59212</v>
      </c>
      <c r="BG446" s="56" t="s">
        <v>1191</v>
      </c>
      <c r="BH446" s="2">
        <f t="shared" si="122"/>
        <v>1</v>
      </c>
      <c r="BI446" s="2">
        <f t="shared" si="123"/>
        <v>59212</v>
      </c>
    </row>
    <row r="447" spans="1:61" s="2" customFormat="1" ht="16.5" thickTop="1" thickBot="1" x14ac:dyDescent="0.3">
      <c r="A447" s="6"/>
      <c r="E447" s="8" t="s">
        <v>801</v>
      </c>
      <c r="F447" s="3">
        <f t="shared" si="124"/>
        <v>4</v>
      </c>
      <c r="G447" s="3">
        <f>IF((Master!CL242&gt;=13)-(Master!CL242&gt;38),1,0)</f>
        <v>1</v>
      </c>
      <c r="H447" s="11">
        <f>IF($G447=1,ROUND(Master!AL242,2),0)</f>
        <v>0.94</v>
      </c>
      <c r="I447" s="3">
        <f>IF((Master!CL242&gt;=18)-(Master!CL242&gt;42),1,0)</f>
        <v>1</v>
      </c>
      <c r="J447" s="11">
        <f>IF($I447=1,ROUND(Master!DF242,2),0)</f>
        <v>0.88</v>
      </c>
      <c r="K447" s="3">
        <f t="shared" si="125"/>
        <v>420</v>
      </c>
      <c r="L447" s="49" t="str">
        <f t="shared" si="126"/>
        <v>Temp. suitable for Pathogen and Vector. Model says suitable for Pathogen and Vector.</v>
      </c>
      <c r="M447" s="49" t="str">
        <f t="shared" si="127"/>
        <v>Preconditions suitable for Transmission</v>
      </c>
      <c r="N447" s="6" t="str">
        <f>Master!DM242</f>
        <v>Temp. suitable for vectors - surveillance may be needed. When temp. suitable, model suggests vectors likely - may need control, education, and policies minimizing exposure.</v>
      </c>
      <c r="AW447" s="2">
        <f t="shared" si="128"/>
        <v>2</v>
      </c>
      <c r="AX447" s="2">
        <f t="shared" si="129"/>
        <v>3</v>
      </c>
      <c r="AY447" s="2">
        <f t="shared" si="130"/>
        <v>7</v>
      </c>
      <c r="AZ447" s="2">
        <f t="shared" si="121"/>
        <v>42</v>
      </c>
      <c r="BA447" s="2">
        <f t="shared" si="131"/>
        <v>4</v>
      </c>
      <c r="BB447" s="2" t="str">
        <f t="shared" si="132"/>
        <v>Temp. suitable for Pathogen and Vector. Model says suitable for Pathogen and Vector.</v>
      </c>
      <c r="BC447" s="2" t="str">
        <f t="shared" si="133"/>
        <v>Preconditions suitable for Transmission</v>
      </c>
      <c r="BF447" s="56">
        <f>Master!EN242</f>
        <v>420</v>
      </c>
      <c r="BG447" s="56" t="s">
        <v>1192</v>
      </c>
      <c r="BH447" s="2">
        <f t="shared" si="122"/>
        <v>1</v>
      </c>
      <c r="BI447" s="2">
        <f t="shared" si="123"/>
        <v>420</v>
      </c>
    </row>
    <row r="448" spans="1:61" s="2" customFormat="1" ht="16.5" thickTop="1" thickBot="1" x14ac:dyDescent="0.3">
      <c r="A448" s="6"/>
      <c r="E448" s="8" t="s">
        <v>825</v>
      </c>
      <c r="F448" s="3">
        <f t="shared" si="124"/>
        <v>3</v>
      </c>
      <c r="G448" s="3">
        <f>IF((Master!CL243&gt;=13)-(Master!CL243&gt;38),1,0)</f>
        <v>1</v>
      </c>
      <c r="H448" s="11">
        <f>IF($G448=1,ROUND(Master!AL243,2),0)</f>
        <v>0.98</v>
      </c>
      <c r="I448" s="3">
        <f>IF((Master!CL243&gt;=18)-(Master!CL243&gt;42),1,0)</f>
        <v>1</v>
      </c>
      <c r="J448" s="11">
        <f>IF($I448=1,ROUND(Master!DF243,2),0)</f>
        <v>0</v>
      </c>
      <c r="K448" s="3">
        <f t="shared" si="125"/>
        <v>0</v>
      </c>
      <c r="L448" s="49" t="str">
        <f t="shared" si="126"/>
        <v>Temp. suitable for Pathogen and Vector. Model says suitable for Pathogen or Vector but not both.</v>
      </c>
      <c r="M448" s="49" t="str">
        <f t="shared" si="127"/>
        <v>Preconditions somewhat suitable for Transmission</v>
      </c>
      <c r="N448" s="6" t="str">
        <f>Master!DM243</f>
        <v>Temp. suitable for vectors - surveillance may be needed. When temp. suitable, model suggests vectors likely - may need control, education, and policies minimizing exposure.</v>
      </c>
      <c r="AW448" s="2">
        <f t="shared" si="128"/>
        <v>2</v>
      </c>
      <c r="AX448" s="2">
        <f t="shared" si="129"/>
        <v>3</v>
      </c>
      <c r="AY448" s="2">
        <f t="shared" si="130"/>
        <v>5</v>
      </c>
      <c r="AZ448" s="2">
        <f t="shared" si="121"/>
        <v>30</v>
      </c>
      <c r="BA448" s="2">
        <f t="shared" si="131"/>
        <v>3</v>
      </c>
      <c r="BB448" s="2" t="str">
        <f t="shared" si="132"/>
        <v>Temp. suitable for Pathogen and Vector. Model says suitable for Pathogen or Vector but not both.</v>
      </c>
      <c r="BC448" s="2" t="str">
        <f t="shared" si="133"/>
        <v>Preconditions somewhat suitable for Transmission</v>
      </c>
      <c r="BF448" s="56">
        <f>Master!EN243</f>
        <v>9211</v>
      </c>
      <c r="BG448" s="56" t="s">
        <v>1193</v>
      </c>
      <c r="BH448" s="2">
        <f t="shared" si="122"/>
        <v>0</v>
      </c>
      <c r="BI448" s="2">
        <f t="shared" si="123"/>
        <v>0</v>
      </c>
    </row>
    <row r="449" spans="1:61" s="2" customFormat="1" ht="15.75" thickTop="1" x14ac:dyDescent="0.25">
      <c r="A449" s="6"/>
      <c r="E449" s="9" t="s">
        <v>867</v>
      </c>
      <c r="F449" s="3"/>
      <c r="G449" s="3"/>
      <c r="H449" s="14"/>
      <c r="I449" s="3"/>
      <c r="J449" s="14"/>
      <c r="K449" s="3"/>
      <c r="L449" s="49"/>
      <c r="M449" s="49"/>
      <c r="N449" s="6"/>
      <c r="BF449" s="56"/>
      <c r="BG449" s="56"/>
      <c r="BH449" s="2">
        <f t="shared" si="122"/>
        <v>0</v>
      </c>
      <c r="BI449" s="2">
        <f t="shared" si="123"/>
        <v>0</v>
      </c>
    </row>
    <row r="450" spans="1:61" s="2" customFormat="1" x14ac:dyDescent="0.25">
      <c r="A450" s="6"/>
      <c r="E450" s="9"/>
      <c r="F450" s="3"/>
      <c r="G450" s="3"/>
      <c r="H450" s="14"/>
      <c r="I450" s="3"/>
      <c r="J450" s="14"/>
      <c r="K450" s="3"/>
      <c r="L450" s="49"/>
      <c r="M450" s="49"/>
      <c r="N450" s="6"/>
      <c r="BF450" s="56"/>
      <c r="BG450" s="56"/>
      <c r="BH450" s="2">
        <f t="shared" si="122"/>
        <v>0</v>
      </c>
      <c r="BI450" s="2">
        <f t="shared" si="123"/>
        <v>0</v>
      </c>
    </row>
    <row r="451" spans="1:61" s="2" customFormat="1" x14ac:dyDescent="0.25">
      <c r="A451" s="6"/>
      <c r="E451" s="9"/>
      <c r="F451" s="3"/>
      <c r="G451" s="3"/>
      <c r="H451" s="14"/>
      <c r="I451" s="3"/>
      <c r="J451" s="14"/>
      <c r="K451" s="3"/>
      <c r="L451" s="49"/>
      <c r="M451" s="49"/>
      <c r="N451" s="6"/>
      <c r="BF451" s="56"/>
      <c r="BG451" s="56"/>
      <c r="BH451" s="2">
        <f t="shared" si="122"/>
        <v>0</v>
      </c>
      <c r="BI451" s="2">
        <f t="shared" si="123"/>
        <v>0</v>
      </c>
    </row>
    <row r="452" spans="1:61" s="2" customFormat="1" x14ac:dyDescent="0.25">
      <c r="A452" s="6"/>
      <c r="E452" s="9"/>
      <c r="F452" s="3"/>
      <c r="G452" s="3"/>
      <c r="H452" s="14"/>
      <c r="I452" s="3"/>
      <c r="J452" s="14"/>
      <c r="K452" s="3"/>
      <c r="L452" s="49"/>
      <c r="M452" s="49"/>
      <c r="N452" s="6"/>
      <c r="BF452" s="56"/>
      <c r="BG452" s="56"/>
      <c r="BH452" s="2">
        <f t="shared" si="122"/>
        <v>0</v>
      </c>
      <c r="BI452" s="2">
        <f t="shared" si="123"/>
        <v>0</v>
      </c>
    </row>
    <row r="453" spans="1:61" s="2" customFormat="1" x14ac:dyDescent="0.25">
      <c r="A453" s="6"/>
      <c r="E453" s="9"/>
      <c r="F453" s="3"/>
      <c r="G453" s="3"/>
      <c r="H453" s="14"/>
      <c r="I453" s="3"/>
      <c r="J453" s="14"/>
      <c r="K453" s="3"/>
      <c r="L453" s="49"/>
      <c r="M453" s="49"/>
      <c r="N453" s="6"/>
      <c r="BF453" s="56"/>
      <c r="BG453" s="56"/>
      <c r="BH453" s="2">
        <f t="shared" si="122"/>
        <v>0</v>
      </c>
      <c r="BI453" s="2">
        <f t="shared" si="123"/>
        <v>0</v>
      </c>
    </row>
    <row r="454" spans="1:61" s="2" customFormat="1" x14ac:dyDescent="0.25">
      <c r="A454" s="6"/>
      <c r="E454" s="9"/>
      <c r="F454" s="3"/>
      <c r="G454" s="3"/>
      <c r="H454" s="14"/>
      <c r="I454" s="3"/>
      <c r="J454" s="14"/>
      <c r="K454" s="3"/>
      <c r="L454" s="49"/>
      <c r="M454" s="49"/>
      <c r="N454" s="6"/>
      <c r="BF454" s="56"/>
      <c r="BG454" s="56"/>
      <c r="BH454" s="2">
        <f t="shared" si="122"/>
        <v>0</v>
      </c>
      <c r="BI454" s="2">
        <f t="shared" si="123"/>
        <v>0</v>
      </c>
    </row>
    <row r="455" spans="1:61" s="2" customFormat="1" x14ac:dyDescent="0.25">
      <c r="A455" s="6"/>
      <c r="E455" s="9"/>
      <c r="F455" s="3"/>
      <c r="G455" s="3"/>
      <c r="H455" s="14"/>
      <c r="I455" s="3"/>
      <c r="J455" s="14"/>
      <c r="K455" s="3"/>
      <c r="L455" s="49"/>
      <c r="M455" s="49"/>
      <c r="N455" s="6"/>
      <c r="BF455" s="56"/>
      <c r="BG455" s="56"/>
      <c r="BH455" s="2">
        <f t="shared" si="122"/>
        <v>0</v>
      </c>
      <c r="BI455" s="2">
        <f t="shared" si="123"/>
        <v>0</v>
      </c>
    </row>
    <row r="456" spans="1:61" s="2" customFormat="1" x14ac:dyDescent="0.25">
      <c r="A456" s="6"/>
      <c r="E456" s="9"/>
      <c r="F456" s="3"/>
      <c r="G456" s="3"/>
      <c r="H456" s="14"/>
      <c r="I456" s="3"/>
      <c r="J456" s="14"/>
      <c r="K456" s="3"/>
      <c r="L456" s="49"/>
      <c r="M456" s="49"/>
      <c r="N456" s="6"/>
      <c r="BF456" s="56"/>
      <c r="BG456" s="56"/>
      <c r="BH456" s="2">
        <f t="shared" si="122"/>
        <v>0</v>
      </c>
      <c r="BI456" s="2">
        <f t="shared" si="123"/>
        <v>0</v>
      </c>
    </row>
    <row r="457" spans="1:61" s="2" customFormat="1" x14ac:dyDescent="0.25">
      <c r="A457" s="6"/>
      <c r="E457" s="9"/>
      <c r="F457" s="3"/>
      <c r="G457" s="3"/>
      <c r="H457" s="14"/>
      <c r="I457" s="3"/>
      <c r="J457" s="14"/>
      <c r="K457" s="3"/>
      <c r="L457" s="49"/>
      <c r="M457" s="49"/>
      <c r="N457" s="6"/>
      <c r="BF457" s="56"/>
      <c r="BG457" s="56"/>
      <c r="BH457" s="2">
        <f t="shared" si="122"/>
        <v>0</v>
      </c>
      <c r="BI457" s="2">
        <f t="shared" si="123"/>
        <v>0</v>
      </c>
    </row>
    <row r="458" spans="1:61" s="2" customFormat="1" ht="15.75" thickBot="1" x14ac:dyDescent="0.3">
      <c r="A458" s="6"/>
      <c r="E458" s="9"/>
      <c r="F458" s="3"/>
      <c r="G458" s="3"/>
      <c r="H458" s="13"/>
      <c r="I458" s="3"/>
      <c r="J458" s="13"/>
      <c r="K458" s="3"/>
      <c r="L458" s="49"/>
      <c r="M458" s="49"/>
      <c r="N458" s="6"/>
      <c r="BF458" s="56"/>
      <c r="BG458" s="56"/>
      <c r="BH458" s="2">
        <f t="shared" si="122"/>
        <v>0</v>
      </c>
      <c r="BI458" s="2">
        <f t="shared" si="123"/>
        <v>0</v>
      </c>
    </row>
    <row r="459" spans="1:61" s="2" customFormat="1" ht="61.5" thickTop="1" thickBot="1" x14ac:dyDescent="0.3">
      <c r="A459" s="17" t="s">
        <v>17</v>
      </c>
      <c r="E459" s="8"/>
      <c r="F459" s="16" t="str">
        <f>Master!A$746</f>
        <v>Forecast Overall Zika Risk Code - "1" (Blue) = low risk, "4" (Red) = high risk</v>
      </c>
      <c r="G459" s="16" t="str">
        <f>Master!B$745</f>
        <v>Was temp. suitable during period for Aedes aegypti/albopictus? (Red Yes, Green No)</v>
      </c>
      <c r="H459" s="16" t="str">
        <f>Master!C$745</f>
        <v>If suitable temp.  what is annual % suitability for Aedes aegypti or albopictus? (More red more suitable)</v>
      </c>
      <c r="I459" s="16" t="str">
        <f>Master!B$744</f>
        <v>Was temp. suitable during period for Zika replication in mosquito? (Red Yes, Green No)</v>
      </c>
      <c r="J459" s="16" t="str">
        <f>Master!C$744</f>
        <v>If suitable temp. what is annual % suitability for Zika? (More red more suitable)</v>
      </c>
      <c r="K459" s="47" t="str">
        <f>Master!A$749</f>
        <v># people within 5km with Code 4 Zika level</v>
      </c>
      <c r="L459" s="47" t="str">
        <f>Master!A$748</f>
        <v>Description of conditions</v>
      </c>
      <c r="M459" s="47" t="str">
        <f>Master!B$748</f>
        <v>What it means for transmission</v>
      </c>
      <c r="N459" s="47" t="str">
        <f>Master!C$748</f>
        <v>What it means for entomologists</v>
      </c>
      <c r="BF459" s="47" t="s">
        <v>949</v>
      </c>
      <c r="BG459" s="47" t="s">
        <v>949</v>
      </c>
      <c r="BH459" s="2">
        <f t="shared" si="122"/>
        <v>0</v>
      </c>
      <c r="BI459" s="2" t="e">
        <f t="shared" si="123"/>
        <v>#VALUE!</v>
      </c>
    </row>
    <row r="460" spans="1:61" s="2" customFormat="1" ht="16.5" thickTop="1" thickBot="1" x14ac:dyDescent="0.3">
      <c r="A460" s="6"/>
      <c r="E460" s="8" t="s">
        <v>16</v>
      </c>
      <c r="F460" s="3">
        <f t="shared" ref="F460:F495" si="134">BA460</f>
        <v>3</v>
      </c>
      <c r="G460" s="3">
        <f>IF((Master!CL244&gt;=13)-(Master!CL244&gt;38),1,0)</f>
        <v>1</v>
      </c>
      <c r="H460" s="11">
        <f>IF($G460=1,ROUND(Master!AL244,2),0)</f>
        <v>0.9</v>
      </c>
      <c r="I460" s="3">
        <f>IF((Master!CL244&gt;=18)-(Master!CL244&gt;42),1,0)</f>
        <v>1</v>
      </c>
      <c r="J460" s="11">
        <f>IF($I460=1,ROUND(Master!DF244,2),0)</f>
        <v>0.25</v>
      </c>
      <c r="K460" s="3">
        <f t="shared" ref="K460:K495" si="135">BF460*BH460</f>
        <v>0</v>
      </c>
      <c r="L460" s="49" t="str">
        <f t="shared" ref="L460:L495" si="136">BB460</f>
        <v>Temp. suitable for Pathogen and Vector. Model says suitable for Pathogen or Vector but not both.</v>
      </c>
      <c r="M460" s="49" t="str">
        <f t="shared" ref="M460:M495" si="137">BC460</f>
        <v>Preconditions somewhat suitable for Transmission</v>
      </c>
      <c r="N460" s="6" t="str">
        <f>Master!DM244</f>
        <v>Temp. suitable for vectors - surveillance may be needed. When temp. suitable, model suggests vectors likely - may need control, education, and policies minimizing exposure.</v>
      </c>
      <c r="AW460" s="2">
        <f t="shared" ref="AW460:AW495" si="138">SUM(G460,I460)</f>
        <v>2</v>
      </c>
      <c r="AX460" s="2">
        <f t="shared" ref="AX460:AX495" si="139">IF(H460&lt;0.5,2,IF(H460&gt;=0.5,3))</f>
        <v>3</v>
      </c>
      <c r="AY460" s="2">
        <f t="shared" ref="AY460:AY495" si="140">IF(J460&lt;0.5,5,IF(J460&gt;=0.5,7))</f>
        <v>5</v>
      </c>
      <c r="AZ460" s="2">
        <f t="shared" si="121"/>
        <v>30</v>
      </c>
      <c r="BA460" s="2">
        <f t="shared" ref="BA460:BA495" si="141">IF(AZ460=0,BB$3,IF(AZ460=10,BB$4,IF(AZ460=14,BB$4,IF(AZ460=15,BB$5,IF(AZ460=20,BB$6,IF(AZ460=21,BB$5,IF(AZ460=28,BB$7,IF(AZ460=30,BB$7,IF(AZ460=42,BB$8,"")))))))))</f>
        <v>3</v>
      </c>
      <c r="BB460" s="2" t="str">
        <f t="shared" ref="BB460:BB495" si="142">IF(AZ460=0,AW$3,IF(AZ460=10,AW$4,IF(AZ460=14,AW$4,IF(AZ460=15,AW$5,IF(AZ460=20,AW$6,IF(AZ460=21,AW$5,IF(AZ460=28,AW$7,IF(AZ460=30,AW$7,IF(AZ460=42,AW$8,"")))))))))</f>
        <v>Temp. suitable for Pathogen and Vector. Model says suitable for Pathogen or Vector but not both.</v>
      </c>
      <c r="BC460" s="2" t="str">
        <f t="shared" ref="BC460:BC495" si="143">IF(AZ460=0,AY$3,IF(AZ460=10,AY$4,IF(AZ460=14,AY$4,IF(AZ460=15,AY$5,IF(AZ460=20,AY$6,IF(AZ460=21,AY$5,IF(AZ460=28,AY$7,IF(AZ460=30,AY$7,IF(AZ460=42,AY$8,"")))))))))</f>
        <v>Preconditions somewhat suitable for Transmission</v>
      </c>
      <c r="BF460" s="56">
        <f>Master!EN244</f>
        <v>181037</v>
      </c>
      <c r="BG460" s="56" t="s">
        <v>1194</v>
      </c>
      <c r="BH460" s="2">
        <f t="shared" si="122"/>
        <v>0</v>
      </c>
      <c r="BI460" s="2">
        <f t="shared" si="123"/>
        <v>0</v>
      </c>
    </row>
    <row r="461" spans="1:61" s="2" customFormat="1" ht="16.5" thickTop="1" thickBot="1" x14ac:dyDescent="0.3">
      <c r="A461" s="6"/>
      <c r="E461" s="8" t="s">
        <v>72</v>
      </c>
      <c r="F461" s="3">
        <f t="shared" si="134"/>
        <v>3</v>
      </c>
      <c r="G461" s="3">
        <f>IF((Master!CL245&gt;=13)-(Master!CL245&gt;38),1,0)</f>
        <v>1</v>
      </c>
      <c r="H461" s="11">
        <f>IF($G461=1,ROUND(Master!AL245,2),0)</f>
        <v>0.9</v>
      </c>
      <c r="I461" s="3">
        <f>IF((Master!CL245&gt;=18)-(Master!CL245&gt;42),1,0)</f>
        <v>1</v>
      </c>
      <c r="J461" s="11">
        <f>IF($I461=1,ROUND(Master!DF245,2),0)</f>
        <v>0</v>
      </c>
      <c r="K461" s="3">
        <f t="shared" si="135"/>
        <v>0</v>
      </c>
      <c r="L461" s="49" t="str">
        <f t="shared" si="136"/>
        <v>Temp. suitable for Pathogen and Vector. Model says suitable for Pathogen or Vector but not both.</v>
      </c>
      <c r="M461" s="49" t="str">
        <f t="shared" si="137"/>
        <v>Preconditions somewhat suitable for Transmission</v>
      </c>
      <c r="N461" s="6" t="str">
        <f>Master!DM245</f>
        <v>Temp. suitable for vectors - surveillance may be needed. When temp. suitable, model suggests vectors likely - may need control, education, and policies minimizing exposure.</v>
      </c>
      <c r="AW461" s="2">
        <f t="shared" si="138"/>
        <v>2</v>
      </c>
      <c r="AX461" s="2">
        <f t="shared" si="139"/>
        <v>3</v>
      </c>
      <c r="AY461" s="2">
        <f t="shared" si="140"/>
        <v>5</v>
      </c>
      <c r="AZ461" s="2">
        <f t="shared" si="121"/>
        <v>30</v>
      </c>
      <c r="BA461" s="2">
        <f t="shared" si="141"/>
        <v>3</v>
      </c>
      <c r="BB461" s="2" t="str">
        <f t="shared" si="142"/>
        <v>Temp. suitable for Pathogen and Vector. Model says suitable for Pathogen or Vector but not both.</v>
      </c>
      <c r="BC461" s="2" t="str">
        <f t="shared" si="143"/>
        <v>Preconditions somewhat suitable for Transmission</v>
      </c>
      <c r="BF461" s="56">
        <f>Master!EN245</f>
        <v>45186</v>
      </c>
      <c r="BG461" s="56" t="s">
        <v>1195</v>
      </c>
      <c r="BH461" s="2">
        <f t="shared" si="122"/>
        <v>0</v>
      </c>
      <c r="BI461" s="2">
        <f t="shared" si="123"/>
        <v>0</v>
      </c>
    </row>
    <row r="462" spans="1:61" s="2" customFormat="1" ht="16.5" thickTop="1" thickBot="1" x14ac:dyDescent="0.3">
      <c r="A462" s="6"/>
      <c r="E462" s="8" t="s">
        <v>123</v>
      </c>
      <c r="F462" s="3">
        <f t="shared" si="134"/>
        <v>3</v>
      </c>
      <c r="G462" s="3">
        <f>IF((Master!CL246&gt;=13)-(Master!CL246&gt;38),1,0)</f>
        <v>1</v>
      </c>
      <c r="H462" s="11">
        <f>IF($G462=1,ROUND(Master!AL246,2),0)</f>
        <v>0</v>
      </c>
      <c r="I462" s="3">
        <f>IF((Master!CL246&gt;=18)-(Master!CL246&gt;42),1,0)</f>
        <v>1</v>
      </c>
      <c r="J462" s="11">
        <f>IF($I462=1,ROUND(Master!DF246,2),0)</f>
        <v>0.93</v>
      </c>
      <c r="K462" s="3">
        <f t="shared" si="135"/>
        <v>0</v>
      </c>
      <c r="L462" s="49" t="str">
        <f t="shared" si="136"/>
        <v>Temp. suitable for Pathogen and Vector. Model says suitable for Pathogen or Vector but not both.</v>
      </c>
      <c r="M462" s="49" t="str">
        <f t="shared" si="137"/>
        <v>Preconditions somewhat suitable for Transmission</v>
      </c>
      <c r="N462" s="6" t="str">
        <f>Master!DM246</f>
        <v>Temp. suitable for vectors - surveillance may be needed. When temp. suitable, model suggests vectors unlikely or low numbers.</v>
      </c>
      <c r="AW462" s="2">
        <f t="shared" si="138"/>
        <v>2</v>
      </c>
      <c r="AX462" s="2">
        <f t="shared" si="139"/>
        <v>2</v>
      </c>
      <c r="AY462" s="2">
        <f t="shared" si="140"/>
        <v>7</v>
      </c>
      <c r="AZ462" s="2">
        <f t="shared" si="121"/>
        <v>28</v>
      </c>
      <c r="BA462" s="2">
        <f t="shared" si="141"/>
        <v>3</v>
      </c>
      <c r="BB462" s="2" t="str">
        <f t="shared" si="142"/>
        <v>Temp. suitable for Pathogen and Vector. Model says suitable for Pathogen or Vector but not both.</v>
      </c>
      <c r="BC462" s="2" t="str">
        <f t="shared" si="143"/>
        <v>Preconditions somewhat suitable for Transmission</v>
      </c>
      <c r="BF462" s="56">
        <f>Master!EN246</f>
        <v>78218</v>
      </c>
      <c r="BG462" s="56" t="s">
        <v>1196</v>
      </c>
      <c r="BH462" s="2">
        <f t="shared" si="122"/>
        <v>0</v>
      </c>
      <c r="BI462" s="2">
        <f t="shared" si="123"/>
        <v>0</v>
      </c>
    </row>
    <row r="463" spans="1:61" s="2" customFormat="1" ht="16.5" thickTop="1" thickBot="1" x14ac:dyDescent="0.3">
      <c r="A463" s="6"/>
      <c r="E463" s="8" t="s">
        <v>171</v>
      </c>
      <c r="F463" s="3">
        <f t="shared" si="134"/>
        <v>3</v>
      </c>
      <c r="G463" s="3">
        <f>IF((Master!CL247&gt;=13)-(Master!CL247&gt;38),1,0)</f>
        <v>1</v>
      </c>
      <c r="H463" s="11">
        <f>IF($G463=1,ROUND(Master!AL247,2),0)</f>
        <v>0</v>
      </c>
      <c r="I463" s="3">
        <f>IF((Master!CL247&gt;=18)-(Master!CL247&gt;42),1,0)</f>
        <v>1</v>
      </c>
      <c r="J463" s="11">
        <f>IF($I463=1,ROUND(Master!DF247,2),0)</f>
        <v>0.99</v>
      </c>
      <c r="K463" s="3">
        <f t="shared" si="135"/>
        <v>0</v>
      </c>
      <c r="L463" s="49" t="str">
        <f t="shared" si="136"/>
        <v>Temp. suitable for Pathogen and Vector. Model says suitable for Pathogen or Vector but not both.</v>
      </c>
      <c r="M463" s="49" t="str">
        <f t="shared" si="137"/>
        <v>Preconditions somewhat suitable for Transmission</v>
      </c>
      <c r="N463" s="6" t="str">
        <f>Master!DM247</f>
        <v>Temp. suitable for vectors - surveillance may be needed. When temp. suitable, model suggests vectors unlikely or low numbers.</v>
      </c>
      <c r="AW463" s="2">
        <f t="shared" si="138"/>
        <v>2</v>
      </c>
      <c r="AX463" s="2">
        <f t="shared" si="139"/>
        <v>2</v>
      </c>
      <c r="AY463" s="2">
        <f t="shared" si="140"/>
        <v>7</v>
      </c>
      <c r="AZ463" s="2">
        <f t="shared" si="121"/>
        <v>28</v>
      </c>
      <c r="BA463" s="2">
        <f t="shared" si="141"/>
        <v>3</v>
      </c>
      <c r="BB463" s="2" t="str">
        <f t="shared" si="142"/>
        <v>Temp. suitable for Pathogen and Vector. Model says suitable for Pathogen or Vector but not both.</v>
      </c>
      <c r="BC463" s="2" t="str">
        <f t="shared" si="143"/>
        <v>Preconditions somewhat suitable for Transmission</v>
      </c>
      <c r="BF463" s="56">
        <f>Master!EN247</f>
        <v>217772</v>
      </c>
      <c r="BG463" s="56" t="s">
        <v>1197</v>
      </c>
      <c r="BH463" s="2">
        <f t="shared" si="122"/>
        <v>0</v>
      </c>
      <c r="BI463" s="2">
        <f t="shared" si="123"/>
        <v>0</v>
      </c>
    </row>
    <row r="464" spans="1:61" s="2" customFormat="1" ht="16.5" thickTop="1" thickBot="1" x14ac:dyDescent="0.3">
      <c r="A464" s="6"/>
      <c r="E464" s="8" t="s">
        <v>259</v>
      </c>
      <c r="F464" s="3">
        <f t="shared" si="134"/>
        <v>3</v>
      </c>
      <c r="G464" s="3">
        <f>IF((Master!CL248&gt;=13)-(Master!CL248&gt;38),1,0)</f>
        <v>1</v>
      </c>
      <c r="H464" s="11">
        <f>IF($G464=1,ROUND(Master!AL248,2),0)</f>
        <v>0.72</v>
      </c>
      <c r="I464" s="3">
        <f>IF((Master!CL248&gt;=18)-(Master!CL248&gt;42),1,0)</f>
        <v>1</v>
      </c>
      <c r="J464" s="11">
        <f>IF($I464=1,ROUND(Master!DF248,2),0)</f>
        <v>0.25</v>
      </c>
      <c r="K464" s="3">
        <f t="shared" si="135"/>
        <v>0</v>
      </c>
      <c r="L464" s="49" t="str">
        <f t="shared" si="136"/>
        <v>Temp. suitable for Pathogen and Vector. Model says suitable for Pathogen or Vector but not both.</v>
      </c>
      <c r="M464" s="49" t="str">
        <f t="shared" si="137"/>
        <v>Preconditions somewhat suitable for Transmission</v>
      </c>
      <c r="N464" s="6" t="str">
        <f>Master!DM248</f>
        <v>Temp. suitable for vectors - surveillance may be needed. When temp. suitable, model suggests vectors likely - may need control, education, and policies minimizing exposure.</v>
      </c>
      <c r="AW464" s="2">
        <f t="shared" si="138"/>
        <v>2</v>
      </c>
      <c r="AX464" s="2">
        <f t="shared" si="139"/>
        <v>3</v>
      </c>
      <c r="AY464" s="2">
        <f t="shared" si="140"/>
        <v>5</v>
      </c>
      <c r="AZ464" s="2">
        <f t="shared" si="121"/>
        <v>30</v>
      </c>
      <c r="BA464" s="2">
        <f t="shared" si="141"/>
        <v>3</v>
      </c>
      <c r="BB464" s="2" t="str">
        <f t="shared" si="142"/>
        <v>Temp. suitable for Pathogen and Vector. Model says suitable for Pathogen or Vector but not both.</v>
      </c>
      <c r="BC464" s="2" t="str">
        <f t="shared" si="143"/>
        <v>Preconditions somewhat suitable for Transmission</v>
      </c>
      <c r="BF464" s="56">
        <f>Master!EN248</f>
        <v>6842</v>
      </c>
      <c r="BG464" s="56" t="s">
        <v>1198</v>
      </c>
      <c r="BH464" s="2">
        <f t="shared" si="122"/>
        <v>0</v>
      </c>
      <c r="BI464" s="2">
        <f t="shared" si="123"/>
        <v>0</v>
      </c>
    </row>
    <row r="465" spans="1:61" s="2" customFormat="1" ht="16.5" thickTop="1" thickBot="1" x14ac:dyDescent="0.3">
      <c r="A465" s="6"/>
      <c r="E465" s="8" t="s">
        <v>310</v>
      </c>
      <c r="F465" s="3">
        <f t="shared" si="134"/>
        <v>2</v>
      </c>
      <c r="G465" s="3">
        <f>IF((Master!CL249&gt;=13)-(Master!CL249&gt;38),1,0)</f>
        <v>1</v>
      </c>
      <c r="H465" s="11">
        <f>IF($G465=1,ROUND(Master!AL249,2),0)</f>
        <v>0</v>
      </c>
      <c r="I465" s="3">
        <f>IF((Master!CL249&gt;=18)-(Master!CL249&gt;42),1,0)</f>
        <v>1</v>
      </c>
      <c r="J465" s="11">
        <f>IF($I465=1,ROUND(Master!DF249,2),0)</f>
        <v>0</v>
      </c>
      <c r="K465" s="3">
        <f t="shared" si="135"/>
        <v>0</v>
      </c>
      <c r="L465" s="49" t="str">
        <f t="shared" si="136"/>
        <v>Temp. suitable for Pathogen and Vector. Model says not very suitable for Pathogen and Vector.</v>
      </c>
      <c r="M465" s="49" t="str">
        <f t="shared" si="137"/>
        <v>Preconditions unsuitable for Transmission</v>
      </c>
      <c r="N465" s="6" t="str">
        <f>Master!DM249</f>
        <v>Temp. suitable for vectors - surveillance may be needed. When temp. suitable, model suggests vectors unlikely or low numbers.</v>
      </c>
      <c r="AW465" s="2">
        <f t="shared" si="138"/>
        <v>2</v>
      </c>
      <c r="AX465" s="2">
        <f t="shared" si="139"/>
        <v>2</v>
      </c>
      <c r="AY465" s="2">
        <f t="shared" si="140"/>
        <v>5</v>
      </c>
      <c r="AZ465" s="2">
        <f t="shared" si="121"/>
        <v>20</v>
      </c>
      <c r="BA465" s="2">
        <f t="shared" si="141"/>
        <v>2</v>
      </c>
      <c r="BB465" s="2" t="str">
        <f t="shared" si="142"/>
        <v>Temp. suitable for Pathogen and Vector. Model says not very suitable for Pathogen and Vector.</v>
      </c>
      <c r="BC465" s="2" t="str">
        <f t="shared" si="143"/>
        <v>Preconditions unsuitable for Transmission</v>
      </c>
      <c r="BF465" s="56">
        <f>Master!EN249</f>
        <v>78714</v>
      </c>
      <c r="BG465" s="56" t="s">
        <v>1199</v>
      </c>
      <c r="BH465" s="2">
        <f t="shared" si="122"/>
        <v>0</v>
      </c>
      <c r="BI465" s="2">
        <f t="shared" si="123"/>
        <v>0</v>
      </c>
    </row>
    <row r="466" spans="1:61" s="2" customFormat="1" ht="16.5" thickTop="1" thickBot="1" x14ac:dyDescent="0.3">
      <c r="A466" s="6"/>
      <c r="E466" s="8" t="s">
        <v>341</v>
      </c>
      <c r="F466" s="3">
        <f t="shared" si="134"/>
        <v>4</v>
      </c>
      <c r="G466" s="3">
        <f>IF((Master!CL250&gt;=13)-(Master!CL250&gt;38),1,0)</f>
        <v>1</v>
      </c>
      <c r="H466" s="11">
        <f>IF($G466=1,ROUND(Master!AL250,2),0)</f>
        <v>0.76</v>
      </c>
      <c r="I466" s="3">
        <f>IF((Master!CL250&gt;=18)-(Master!CL250&gt;42),1,0)</f>
        <v>1</v>
      </c>
      <c r="J466" s="11">
        <f>IF($I466=1,ROUND(Master!DF250,2),0)</f>
        <v>0.89</v>
      </c>
      <c r="K466" s="3">
        <f t="shared" si="135"/>
        <v>43087</v>
      </c>
      <c r="L466" s="49" t="str">
        <f t="shared" si="136"/>
        <v>Temp. suitable for Pathogen and Vector. Model says suitable for Pathogen and Vector.</v>
      </c>
      <c r="M466" s="49" t="str">
        <f t="shared" si="137"/>
        <v>Preconditions suitable for Transmission</v>
      </c>
      <c r="N466" s="6" t="str">
        <f>Master!DM250</f>
        <v>Temp. suitable for vectors - surveillance may be needed. When temp. suitable, model suggests vectors likely - may need control, education, and policies minimizing exposure.</v>
      </c>
      <c r="AW466" s="2">
        <f t="shared" si="138"/>
        <v>2</v>
      </c>
      <c r="AX466" s="2">
        <f t="shared" si="139"/>
        <v>3</v>
      </c>
      <c r="AY466" s="2">
        <f t="shared" si="140"/>
        <v>7</v>
      </c>
      <c r="AZ466" s="2">
        <f t="shared" si="121"/>
        <v>42</v>
      </c>
      <c r="BA466" s="2">
        <f t="shared" si="141"/>
        <v>4</v>
      </c>
      <c r="BB466" s="2" t="str">
        <f t="shared" si="142"/>
        <v>Temp. suitable for Pathogen and Vector. Model says suitable for Pathogen and Vector.</v>
      </c>
      <c r="BC466" s="2" t="str">
        <f t="shared" si="143"/>
        <v>Preconditions suitable for Transmission</v>
      </c>
      <c r="BF466" s="56">
        <f>Master!EN250</f>
        <v>43087</v>
      </c>
      <c r="BG466" s="56" t="s">
        <v>1200</v>
      </c>
      <c r="BH466" s="2">
        <f t="shared" si="122"/>
        <v>1</v>
      </c>
      <c r="BI466" s="2">
        <f t="shared" si="123"/>
        <v>43087</v>
      </c>
    </row>
    <row r="467" spans="1:61" s="2" customFormat="1" ht="16.5" thickTop="1" thickBot="1" x14ac:dyDescent="0.3">
      <c r="A467" s="6"/>
      <c r="E467" s="8" t="s">
        <v>354</v>
      </c>
      <c r="F467" s="3">
        <f t="shared" si="134"/>
        <v>3</v>
      </c>
      <c r="G467" s="3">
        <f>IF((Master!CL251&gt;=13)-(Master!CL251&gt;38),1,0)</f>
        <v>1</v>
      </c>
      <c r="H467" s="11">
        <f>IF($G467=1,ROUND(Master!AL251,2),0)</f>
        <v>0</v>
      </c>
      <c r="I467" s="3">
        <f>IF((Master!CL251&gt;=18)-(Master!CL251&gt;42),1,0)</f>
        <v>1</v>
      </c>
      <c r="J467" s="11">
        <f>IF($I467=1,ROUND(Master!DF251,2),0)</f>
        <v>0.87</v>
      </c>
      <c r="K467" s="3">
        <f t="shared" si="135"/>
        <v>0</v>
      </c>
      <c r="L467" s="49" t="str">
        <f t="shared" si="136"/>
        <v>Temp. suitable for Pathogen and Vector. Model says suitable for Pathogen or Vector but not both.</v>
      </c>
      <c r="M467" s="49" t="str">
        <f t="shared" si="137"/>
        <v>Preconditions somewhat suitable for Transmission</v>
      </c>
      <c r="N467" s="6" t="str">
        <f>Master!DM251</f>
        <v>Temp. suitable for vectors - surveillance may be needed. When temp. suitable, model suggests vectors unlikely or low numbers.</v>
      </c>
      <c r="AW467" s="2">
        <f t="shared" si="138"/>
        <v>2</v>
      </c>
      <c r="AX467" s="2">
        <f t="shared" si="139"/>
        <v>2</v>
      </c>
      <c r="AY467" s="2">
        <f t="shared" si="140"/>
        <v>7</v>
      </c>
      <c r="AZ467" s="2">
        <f t="shared" si="121"/>
        <v>28</v>
      </c>
      <c r="BA467" s="2">
        <f t="shared" si="141"/>
        <v>3</v>
      </c>
      <c r="BB467" s="2" t="str">
        <f t="shared" si="142"/>
        <v>Temp. suitable for Pathogen and Vector. Model says suitable for Pathogen or Vector but not both.</v>
      </c>
      <c r="BC467" s="2" t="str">
        <f t="shared" si="143"/>
        <v>Preconditions somewhat suitable for Transmission</v>
      </c>
      <c r="BF467" s="56">
        <f>Master!EN251</f>
        <v>15420</v>
      </c>
      <c r="BG467" s="56" t="s">
        <v>1201</v>
      </c>
      <c r="BH467" s="2">
        <f t="shared" si="122"/>
        <v>0</v>
      </c>
      <c r="BI467" s="2">
        <f t="shared" si="123"/>
        <v>0</v>
      </c>
    </row>
    <row r="468" spans="1:61" s="2" customFormat="1" ht="16.5" thickTop="1" thickBot="1" x14ac:dyDescent="0.3">
      <c r="A468" s="6"/>
      <c r="E468" s="8" t="s">
        <v>393</v>
      </c>
      <c r="F468" s="3">
        <f t="shared" si="134"/>
        <v>4</v>
      </c>
      <c r="G468" s="3">
        <f>IF((Master!CL252&gt;=13)-(Master!CL252&gt;38),1,0)</f>
        <v>1</v>
      </c>
      <c r="H468" s="11">
        <f>IF($G468=1,ROUND(Master!AL252,2),0)</f>
        <v>0.9</v>
      </c>
      <c r="I468" s="3">
        <f>IF((Master!CL252&gt;=18)-(Master!CL252&gt;42),1,0)</f>
        <v>1</v>
      </c>
      <c r="J468" s="11">
        <f>IF($I468=1,ROUND(Master!DF252,2),0)</f>
        <v>0.99</v>
      </c>
      <c r="K468" s="3">
        <f t="shared" si="135"/>
        <v>2919</v>
      </c>
      <c r="L468" s="49" t="str">
        <f t="shared" si="136"/>
        <v>Temp. suitable for Pathogen and Vector. Model says suitable for Pathogen and Vector.</v>
      </c>
      <c r="M468" s="49" t="str">
        <f t="shared" si="137"/>
        <v>Preconditions suitable for Transmission</v>
      </c>
      <c r="N468" s="6" t="str">
        <f>Master!DM252</f>
        <v>Temp. suitable for vectors - surveillance may be needed. When temp. suitable, model suggests vectors likely - may need control, education, and policies minimizing exposure.</v>
      </c>
      <c r="AW468" s="2">
        <f t="shared" si="138"/>
        <v>2</v>
      </c>
      <c r="AX468" s="2">
        <f t="shared" si="139"/>
        <v>3</v>
      </c>
      <c r="AY468" s="2">
        <f t="shared" si="140"/>
        <v>7</v>
      </c>
      <c r="AZ468" s="2">
        <f t="shared" si="121"/>
        <v>42</v>
      </c>
      <c r="BA468" s="2">
        <f t="shared" si="141"/>
        <v>4</v>
      </c>
      <c r="BB468" s="2" t="str">
        <f t="shared" si="142"/>
        <v>Temp. suitable for Pathogen and Vector. Model says suitable for Pathogen and Vector.</v>
      </c>
      <c r="BC468" s="2" t="str">
        <f t="shared" si="143"/>
        <v>Preconditions suitable for Transmission</v>
      </c>
      <c r="BF468" s="56">
        <f>Master!EN252</f>
        <v>2919</v>
      </c>
      <c r="BG468" s="56" t="s">
        <v>1202</v>
      </c>
      <c r="BH468" s="2">
        <f t="shared" si="122"/>
        <v>1</v>
      </c>
      <c r="BI468" s="2">
        <f t="shared" si="123"/>
        <v>2919</v>
      </c>
    </row>
    <row r="469" spans="1:61" s="2" customFormat="1" ht="16.5" thickTop="1" thickBot="1" x14ac:dyDescent="0.3">
      <c r="A469" s="6"/>
      <c r="E469" s="8" t="s">
        <v>419</v>
      </c>
      <c r="F469" s="3">
        <f t="shared" si="134"/>
        <v>4</v>
      </c>
      <c r="G469" s="3">
        <f>IF((Master!CL253&gt;=13)-(Master!CL253&gt;38),1,0)</f>
        <v>1</v>
      </c>
      <c r="H469" s="11">
        <f>IF($G469=1,ROUND(Master!AL253,2),0)</f>
        <v>0.96</v>
      </c>
      <c r="I469" s="3">
        <f>IF((Master!CL253&gt;=18)-(Master!CL253&gt;42),1,0)</f>
        <v>1</v>
      </c>
      <c r="J469" s="11">
        <f>IF($I469=1,ROUND(Master!DF253,2),0)</f>
        <v>0.81</v>
      </c>
      <c r="K469" s="3">
        <f t="shared" si="135"/>
        <v>26395</v>
      </c>
      <c r="L469" s="49" t="str">
        <f t="shared" si="136"/>
        <v>Temp. suitable for Pathogen and Vector. Model says suitable for Pathogen and Vector.</v>
      </c>
      <c r="M469" s="49" t="str">
        <f t="shared" si="137"/>
        <v>Preconditions suitable for Transmission</v>
      </c>
      <c r="N469" s="6" t="str">
        <f>Master!DM253</f>
        <v>Temp. suitable for vectors - surveillance may be needed. When temp. suitable, model suggests vectors likely - may need control, education, and policies minimizing exposure.</v>
      </c>
      <c r="AW469" s="2">
        <f t="shared" si="138"/>
        <v>2</v>
      </c>
      <c r="AX469" s="2">
        <f t="shared" si="139"/>
        <v>3</v>
      </c>
      <c r="AY469" s="2">
        <f t="shared" si="140"/>
        <v>7</v>
      </c>
      <c r="AZ469" s="2">
        <f t="shared" si="121"/>
        <v>42</v>
      </c>
      <c r="BA469" s="2">
        <f t="shared" si="141"/>
        <v>4</v>
      </c>
      <c r="BB469" s="2" t="str">
        <f t="shared" si="142"/>
        <v>Temp. suitable for Pathogen and Vector. Model says suitable for Pathogen and Vector.</v>
      </c>
      <c r="BC469" s="2" t="str">
        <f t="shared" si="143"/>
        <v>Preconditions suitable for Transmission</v>
      </c>
      <c r="BF469" s="56">
        <f>Master!EN253</f>
        <v>26395</v>
      </c>
      <c r="BG469" s="56" t="s">
        <v>1203</v>
      </c>
      <c r="BH469" s="2">
        <f t="shared" si="122"/>
        <v>1</v>
      </c>
      <c r="BI469" s="2">
        <f t="shared" si="123"/>
        <v>26395</v>
      </c>
    </row>
    <row r="470" spans="1:61" s="2" customFormat="1" ht="16.5" thickTop="1" thickBot="1" x14ac:dyDescent="0.3">
      <c r="A470" s="6"/>
      <c r="E470" s="8" t="s">
        <v>420</v>
      </c>
      <c r="F470" s="3">
        <f t="shared" si="134"/>
        <v>4</v>
      </c>
      <c r="G470" s="3">
        <f>IF((Master!CL254&gt;=13)-(Master!CL254&gt;38),1,0)</f>
        <v>1</v>
      </c>
      <c r="H470" s="11">
        <f>IF($G470=1,ROUND(Master!AL254,2),0)</f>
        <v>0.87</v>
      </c>
      <c r="I470" s="3">
        <f>IF((Master!CL254&gt;=18)-(Master!CL254&gt;42),1,0)</f>
        <v>1</v>
      </c>
      <c r="J470" s="11">
        <f>IF($I470=1,ROUND(Master!DF254,2),0)</f>
        <v>0.99</v>
      </c>
      <c r="K470" s="3">
        <f t="shared" si="135"/>
        <v>2</v>
      </c>
      <c r="L470" s="49" t="str">
        <f t="shared" si="136"/>
        <v>Temp. suitable for Pathogen and Vector. Model says suitable for Pathogen and Vector.</v>
      </c>
      <c r="M470" s="49" t="str">
        <f t="shared" si="137"/>
        <v>Preconditions suitable for Transmission</v>
      </c>
      <c r="N470" s="6" t="str">
        <f>Master!DM254</f>
        <v>Temp. suitable for vectors - surveillance may be needed. When temp. suitable, model suggests vectors likely - may need control, education, and policies minimizing exposure.</v>
      </c>
      <c r="AW470" s="2">
        <f t="shared" si="138"/>
        <v>2</v>
      </c>
      <c r="AX470" s="2">
        <f t="shared" si="139"/>
        <v>3</v>
      </c>
      <c r="AY470" s="2">
        <f t="shared" si="140"/>
        <v>7</v>
      </c>
      <c r="AZ470" s="2">
        <f t="shared" si="121"/>
        <v>42</v>
      </c>
      <c r="BA470" s="2">
        <f t="shared" si="141"/>
        <v>4</v>
      </c>
      <c r="BB470" s="2" t="str">
        <f t="shared" si="142"/>
        <v>Temp. suitable for Pathogen and Vector. Model says suitable for Pathogen and Vector.</v>
      </c>
      <c r="BC470" s="2" t="str">
        <f t="shared" si="143"/>
        <v>Preconditions suitable for Transmission</v>
      </c>
      <c r="BF470" s="56">
        <f>Master!EN254</f>
        <v>2</v>
      </c>
      <c r="BG470" s="56" t="s">
        <v>1204</v>
      </c>
      <c r="BH470" s="2">
        <f t="shared" si="122"/>
        <v>1</v>
      </c>
      <c r="BI470" s="2">
        <f t="shared" si="123"/>
        <v>2</v>
      </c>
    </row>
    <row r="471" spans="1:61" s="2" customFormat="1" ht="16.5" thickTop="1" thickBot="1" x14ac:dyDescent="0.3">
      <c r="A471" s="6"/>
      <c r="E471" s="8" t="s">
        <v>421</v>
      </c>
      <c r="F471" s="3">
        <f t="shared" si="134"/>
        <v>4</v>
      </c>
      <c r="G471" s="3">
        <f>IF((Master!CL255&gt;=13)-(Master!CL255&gt;38),1,0)</f>
        <v>1</v>
      </c>
      <c r="H471" s="11">
        <f>IF($G471=1,ROUND(Master!AL255,2),0)</f>
        <v>0.9</v>
      </c>
      <c r="I471" s="3">
        <f>IF((Master!CL255&gt;=18)-(Master!CL255&gt;42),1,0)</f>
        <v>1</v>
      </c>
      <c r="J471" s="11">
        <f>IF($I471=1,ROUND(Master!DF255,2),0)</f>
        <v>0.67</v>
      </c>
      <c r="K471" s="3">
        <f t="shared" si="135"/>
        <v>80831</v>
      </c>
      <c r="L471" s="49" t="str">
        <f t="shared" si="136"/>
        <v>Temp. suitable for Pathogen and Vector. Model says suitable for Pathogen and Vector.</v>
      </c>
      <c r="M471" s="49" t="str">
        <f t="shared" si="137"/>
        <v>Preconditions suitable for Transmission</v>
      </c>
      <c r="N471" s="6" t="str">
        <f>Master!DM255</f>
        <v>Temp. suitable for vectors - surveillance may be needed. When temp. suitable, model suggests vectors likely - may need control, education, and policies minimizing exposure.</v>
      </c>
      <c r="AW471" s="2">
        <f t="shared" si="138"/>
        <v>2</v>
      </c>
      <c r="AX471" s="2">
        <f t="shared" si="139"/>
        <v>3</v>
      </c>
      <c r="AY471" s="2">
        <f t="shared" si="140"/>
        <v>7</v>
      </c>
      <c r="AZ471" s="2">
        <f t="shared" si="121"/>
        <v>42</v>
      </c>
      <c r="BA471" s="2">
        <f t="shared" si="141"/>
        <v>4</v>
      </c>
      <c r="BB471" s="2" t="str">
        <f t="shared" si="142"/>
        <v>Temp. suitable for Pathogen and Vector. Model says suitable for Pathogen and Vector.</v>
      </c>
      <c r="BC471" s="2" t="str">
        <f t="shared" si="143"/>
        <v>Preconditions suitable for Transmission</v>
      </c>
      <c r="BF471" s="56">
        <f>Master!EN255</f>
        <v>80831</v>
      </c>
      <c r="BG471" s="56" t="s">
        <v>1205</v>
      </c>
      <c r="BH471" s="2">
        <f t="shared" si="122"/>
        <v>1</v>
      </c>
      <c r="BI471" s="2">
        <f t="shared" si="123"/>
        <v>80831</v>
      </c>
    </row>
    <row r="472" spans="1:61" s="2" customFormat="1" ht="16.5" thickTop="1" thickBot="1" x14ac:dyDescent="0.3">
      <c r="A472" s="6"/>
      <c r="E472" s="8" t="s">
        <v>436</v>
      </c>
      <c r="F472" s="3">
        <f t="shared" si="134"/>
        <v>2</v>
      </c>
      <c r="G472" s="3">
        <f>IF((Master!CL256&gt;=13)-(Master!CL256&gt;38),1,0)</f>
        <v>1</v>
      </c>
      <c r="H472" s="11">
        <f>IF($G472=1,ROUND(Master!AL256,2),0)</f>
        <v>0</v>
      </c>
      <c r="I472" s="3">
        <f>IF((Master!CL256&gt;=18)-(Master!CL256&gt;42),1,0)</f>
        <v>1</v>
      </c>
      <c r="J472" s="11">
        <f>IF($I472=1,ROUND(Master!DF256,2),0)</f>
        <v>0</v>
      </c>
      <c r="K472" s="3">
        <f t="shared" si="135"/>
        <v>0</v>
      </c>
      <c r="L472" s="49" t="str">
        <f t="shared" si="136"/>
        <v>Temp. suitable for Pathogen and Vector. Model says not very suitable for Pathogen and Vector.</v>
      </c>
      <c r="M472" s="49" t="str">
        <f t="shared" si="137"/>
        <v>Preconditions unsuitable for Transmission</v>
      </c>
      <c r="N472" s="6" t="str">
        <f>Master!DM256</f>
        <v>Temp. suitable for vectors - surveillance may be needed. When temp. suitable, model suggests vectors unlikely or low numbers.</v>
      </c>
      <c r="AW472" s="2">
        <f t="shared" si="138"/>
        <v>2</v>
      </c>
      <c r="AX472" s="2">
        <f t="shared" si="139"/>
        <v>2</v>
      </c>
      <c r="AY472" s="2">
        <f t="shared" si="140"/>
        <v>5</v>
      </c>
      <c r="AZ472" s="2">
        <f t="shared" si="121"/>
        <v>20</v>
      </c>
      <c r="BA472" s="2">
        <f t="shared" si="141"/>
        <v>2</v>
      </c>
      <c r="BB472" s="2" t="str">
        <f t="shared" si="142"/>
        <v>Temp. suitable for Pathogen and Vector. Model says not very suitable for Pathogen and Vector.</v>
      </c>
      <c r="BC472" s="2" t="str">
        <f t="shared" si="143"/>
        <v>Preconditions unsuitable for Transmission</v>
      </c>
      <c r="BF472" s="56">
        <f>Master!EN256</f>
        <v>104</v>
      </c>
      <c r="BG472" s="56" t="s">
        <v>1206</v>
      </c>
      <c r="BH472" s="2">
        <f t="shared" si="122"/>
        <v>0</v>
      </c>
      <c r="BI472" s="2">
        <f t="shared" si="123"/>
        <v>0</v>
      </c>
    </row>
    <row r="473" spans="1:61" s="2" customFormat="1" ht="16.5" thickTop="1" thickBot="1" x14ac:dyDescent="0.3">
      <c r="A473" s="6"/>
      <c r="E473" s="8" t="s">
        <v>437</v>
      </c>
      <c r="F473" s="3">
        <f t="shared" si="134"/>
        <v>4</v>
      </c>
      <c r="G473" s="3">
        <f>IF((Master!CL257&gt;=13)-(Master!CL257&gt;38),1,0)</f>
        <v>1</v>
      </c>
      <c r="H473" s="11">
        <f>IF($G473=1,ROUND(Master!AL257,2),0)</f>
        <v>0.86</v>
      </c>
      <c r="I473" s="3">
        <f>IF((Master!CL257&gt;=18)-(Master!CL257&gt;42),1,0)</f>
        <v>1</v>
      </c>
      <c r="J473" s="11">
        <f>IF($I473=1,ROUND(Master!DF257,2),0)</f>
        <v>0.92</v>
      </c>
      <c r="K473" s="3">
        <f t="shared" si="135"/>
        <v>16062</v>
      </c>
      <c r="L473" s="49" t="str">
        <f t="shared" si="136"/>
        <v>Temp. suitable for Pathogen and Vector. Model says suitable for Pathogen and Vector.</v>
      </c>
      <c r="M473" s="49" t="str">
        <f t="shared" si="137"/>
        <v>Preconditions suitable for Transmission</v>
      </c>
      <c r="N473" s="6" t="str">
        <f>Master!DM257</f>
        <v>Temp. suitable for vectors - surveillance may be needed. When temp. suitable, model suggests vectors likely - may need control, education, and policies minimizing exposure.</v>
      </c>
      <c r="AW473" s="2">
        <f t="shared" si="138"/>
        <v>2</v>
      </c>
      <c r="AX473" s="2">
        <f t="shared" si="139"/>
        <v>3</v>
      </c>
      <c r="AY473" s="2">
        <f t="shared" si="140"/>
        <v>7</v>
      </c>
      <c r="AZ473" s="2">
        <f t="shared" si="121"/>
        <v>42</v>
      </c>
      <c r="BA473" s="2">
        <f t="shared" si="141"/>
        <v>4</v>
      </c>
      <c r="BB473" s="2" t="str">
        <f t="shared" si="142"/>
        <v>Temp. suitable for Pathogen and Vector. Model says suitable for Pathogen and Vector.</v>
      </c>
      <c r="BC473" s="2" t="str">
        <f t="shared" si="143"/>
        <v>Preconditions suitable for Transmission</v>
      </c>
      <c r="BF473" s="56">
        <f>Master!EN257</f>
        <v>16062</v>
      </c>
      <c r="BG473" s="56" t="s">
        <v>1207</v>
      </c>
      <c r="BH473" s="2">
        <f t="shared" si="122"/>
        <v>1</v>
      </c>
      <c r="BI473" s="2">
        <f t="shared" si="123"/>
        <v>16062</v>
      </c>
    </row>
    <row r="474" spans="1:61" s="2" customFormat="1" ht="16.5" thickTop="1" thickBot="1" x14ac:dyDescent="0.3">
      <c r="A474" s="6"/>
      <c r="E474" s="8" t="s">
        <v>438</v>
      </c>
      <c r="F474" s="3">
        <f t="shared" si="134"/>
        <v>2</v>
      </c>
      <c r="G474" s="3">
        <f>IF((Master!CL258&gt;=13)-(Master!CL258&gt;38),1,0)</f>
        <v>1</v>
      </c>
      <c r="H474" s="11">
        <f>IF($G474=1,ROUND(Master!AL258,2),0)</f>
        <v>0.23</v>
      </c>
      <c r="I474" s="3">
        <f>IF((Master!CL258&gt;=18)-(Master!CL258&gt;42),1,0)</f>
        <v>1</v>
      </c>
      <c r="J474" s="11">
        <f>IF($I474=1,ROUND(Master!DF258,2),0)</f>
        <v>0</v>
      </c>
      <c r="K474" s="3">
        <f t="shared" si="135"/>
        <v>0</v>
      </c>
      <c r="L474" s="49" t="str">
        <f t="shared" si="136"/>
        <v>Temp. suitable for Pathogen and Vector. Model says not very suitable for Pathogen and Vector.</v>
      </c>
      <c r="M474" s="49" t="str">
        <f t="shared" si="137"/>
        <v>Preconditions unsuitable for Transmission</v>
      </c>
      <c r="N474" s="6" t="str">
        <f>Master!DM258</f>
        <v>Temp. suitable for vectors - surveillance may be needed. When temp. suitable, model suggests vectors unlikely or low numbers.</v>
      </c>
      <c r="AW474" s="2">
        <f t="shared" si="138"/>
        <v>2</v>
      </c>
      <c r="AX474" s="2">
        <f t="shared" si="139"/>
        <v>2</v>
      </c>
      <c r="AY474" s="2">
        <f t="shared" si="140"/>
        <v>5</v>
      </c>
      <c r="AZ474" s="2">
        <f t="shared" si="121"/>
        <v>20</v>
      </c>
      <c r="BA474" s="2">
        <f t="shared" si="141"/>
        <v>2</v>
      </c>
      <c r="BB474" s="2" t="str">
        <f t="shared" si="142"/>
        <v>Temp. suitable for Pathogen and Vector. Model says not very suitable for Pathogen and Vector.</v>
      </c>
      <c r="BC474" s="2" t="str">
        <f t="shared" si="143"/>
        <v>Preconditions unsuitable for Transmission</v>
      </c>
      <c r="BF474" s="56">
        <f>Master!EN258</f>
        <v>35170</v>
      </c>
      <c r="BG474" s="56" t="s">
        <v>1208</v>
      </c>
      <c r="BH474" s="2">
        <f t="shared" si="122"/>
        <v>0</v>
      </c>
      <c r="BI474" s="2">
        <f t="shared" si="123"/>
        <v>0</v>
      </c>
    </row>
    <row r="475" spans="1:61" s="2" customFormat="1" ht="16.5" thickTop="1" thickBot="1" x14ac:dyDescent="0.3">
      <c r="A475" s="6"/>
      <c r="E475" s="8" t="s">
        <v>441</v>
      </c>
      <c r="F475" s="3">
        <f t="shared" si="134"/>
        <v>3</v>
      </c>
      <c r="G475" s="3">
        <f>IF((Master!CL259&gt;=13)-(Master!CL259&gt;38),1,0)</f>
        <v>1</v>
      </c>
      <c r="H475" s="11">
        <f>IF($G475=1,ROUND(Master!AL259,2),0)</f>
        <v>0.6</v>
      </c>
      <c r="I475" s="3">
        <f>IF((Master!CL259&gt;=18)-(Master!CL259&gt;42),1,0)</f>
        <v>1</v>
      </c>
      <c r="J475" s="11">
        <f>IF($I475=1,ROUND(Master!DF259,2),0)</f>
        <v>0</v>
      </c>
      <c r="K475" s="3">
        <f t="shared" si="135"/>
        <v>0</v>
      </c>
      <c r="L475" s="49" t="str">
        <f t="shared" si="136"/>
        <v>Temp. suitable for Pathogen and Vector. Model says suitable for Pathogen or Vector but not both.</v>
      </c>
      <c r="M475" s="49" t="str">
        <f t="shared" si="137"/>
        <v>Preconditions somewhat suitable for Transmission</v>
      </c>
      <c r="N475" s="6" t="str">
        <f>Master!DM259</f>
        <v>Temp. suitable for vectors - surveillance may be needed. When temp. suitable, model suggests vectors likely - may need control, education, and policies minimizing exposure.</v>
      </c>
      <c r="AW475" s="2">
        <f t="shared" si="138"/>
        <v>2</v>
      </c>
      <c r="AX475" s="2">
        <f t="shared" si="139"/>
        <v>3</v>
      </c>
      <c r="AY475" s="2">
        <f t="shared" si="140"/>
        <v>5</v>
      </c>
      <c r="AZ475" s="2">
        <f t="shared" si="121"/>
        <v>30</v>
      </c>
      <c r="BA475" s="2">
        <f t="shared" si="141"/>
        <v>3</v>
      </c>
      <c r="BB475" s="2" t="str">
        <f t="shared" si="142"/>
        <v>Temp. suitable for Pathogen and Vector. Model says suitable for Pathogen or Vector but not both.</v>
      </c>
      <c r="BC475" s="2" t="str">
        <f t="shared" si="143"/>
        <v>Preconditions somewhat suitable for Transmission</v>
      </c>
      <c r="BF475" s="56">
        <f>Master!EN259</f>
        <v>684</v>
      </c>
      <c r="BG475" s="56" t="s">
        <v>1209</v>
      </c>
      <c r="BH475" s="2">
        <f t="shared" si="122"/>
        <v>0</v>
      </c>
      <c r="BI475" s="2">
        <f t="shared" si="123"/>
        <v>0</v>
      </c>
    </row>
    <row r="476" spans="1:61" s="2" customFormat="1" ht="16.5" thickTop="1" thickBot="1" x14ac:dyDescent="0.3">
      <c r="A476" s="6"/>
      <c r="E476" s="8" t="s">
        <v>465</v>
      </c>
      <c r="F476" s="3">
        <f t="shared" si="134"/>
        <v>2</v>
      </c>
      <c r="G476" s="3">
        <f>IF((Master!CL260&gt;=13)-(Master!CL260&gt;38),1,0)</f>
        <v>1</v>
      </c>
      <c r="H476" s="11">
        <f>IF($G476=1,ROUND(Master!AL260,2),0)</f>
        <v>0</v>
      </c>
      <c r="I476" s="3">
        <f>IF((Master!CL260&gt;=18)-(Master!CL260&gt;42),1,0)</f>
        <v>1</v>
      </c>
      <c r="J476" s="11">
        <f>IF($I476=1,ROUND(Master!DF260,2),0)</f>
        <v>0</v>
      </c>
      <c r="K476" s="3">
        <f t="shared" si="135"/>
        <v>0</v>
      </c>
      <c r="L476" s="49" t="str">
        <f t="shared" si="136"/>
        <v>Temp. suitable for Pathogen and Vector. Model says not very suitable for Pathogen and Vector.</v>
      </c>
      <c r="M476" s="49" t="str">
        <f t="shared" si="137"/>
        <v>Preconditions unsuitable for Transmission</v>
      </c>
      <c r="N476" s="6" t="str">
        <f>Master!DM260</f>
        <v>Temp. suitable for vectors - surveillance may be needed. When temp. suitable, model suggests vectors unlikely or low numbers.</v>
      </c>
      <c r="AW476" s="2">
        <f t="shared" si="138"/>
        <v>2</v>
      </c>
      <c r="AX476" s="2">
        <f t="shared" si="139"/>
        <v>2</v>
      </c>
      <c r="AY476" s="2">
        <f t="shared" si="140"/>
        <v>5</v>
      </c>
      <c r="AZ476" s="2">
        <f t="shared" si="121"/>
        <v>20</v>
      </c>
      <c r="BA476" s="2">
        <f t="shared" si="141"/>
        <v>2</v>
      </c>
      <c r="BB476" s="2" t="str">
        <f t="shared" si="142"/>
        <v>Temp. suitable for Pathogen and Vector. Model says not very suitable for Pathogen and Vector.</v>
      </c>
      <c r="BC476" s="2" t="str">
        <f t="shared" si="143"/>
        <v>Preconditions unsuitable for Transmission</v>
      </c>
      <c r="BF476" s="56">
        <f>Master!EN260</f>
        <v>11233</v>
      </c>
      <c r="BG476" s="56" t="s">
        <v>1210</v>
      </c>
      <c r="BH476" s="2">
        <f t="shared" si="122"/>
        <v>0</v>
      </c>
      <c r="BI476" s="2">
        <f t="shared" si="123"/>
        <v>0</v>
      </c>
    </row>
    <row r="477" spans="1:61" s="2" customFormat="1" ht="16.5" thickTop="1" thickBot="1" x14ac:dyDescent="0.3">
      <c r="A477" s="6"/>
      <c r="E477" s="8" t="s">
        <v>466</v>
      </c>
      <c r="F477" s="3">
        <f t="shared" si="134"/>
        <v>2</v>
      </c>
      <c r="G477" s="3">
        <f>IF((Master!CL261&gt;=13)-(Master!CL261&gt;38),1,0)</f>
        <v>1</v>
      </c>
      <c r="H477" s="11">
        <f>IF($G477=1,ROUND(Master!AL261,2),0)</f>
        <v>0</v>
      </c>
      <c r="I477" s="3">
        <f>IF((Master!CL261&gt;=18)-(Master!CL261&gt;42),1,0)</f>
        <v>1</v>
      </c>
      <c r="J477" s="11">
        <f>IF($I477=1,ROUND(Master!DF261,2),0)</f>
        <v>0</v>
      </c>
      <c r="K477" s="3">
        <f t="shared" si="135"/>
        <v>0</v>
      </c>
      <c r="L477" s="49" t="str">
        <f t="shared" si="136"/>
        <v>Temp. suitable for Pathogen and Vector. Model says not very suitable for Pathogen and Vector.</v>
      </c>
      <c r="M477" s="49" t="str">
        <f t="shared" si="137"/>
        <v>Preconditions unsuitable for Transmission</v>
      </c>
      <c r="N477" s="6" t="str">
        <f>Master!DM261</f>
        <v>Temp. suitable for vectors - surveillance may be needed. When temp. suitable, model suggests vectors unlikely or low numbers.</v>
      </c>
      <c r="AW477" s="2">
        <f t="shared" si="138"/>
        <v>2</v>
      </c>
      <c r="AX477" s="2">
        <f t="shared" si="139"/>
        <v>2</v>
      </c>
      <c r="AY477" s="2">
        <f t="shared" si="140"/>
        <v>5</v>
      </c>
      <c r="AZ477" s="2">
        <f t="shared" si="121"/>
        <v>20</v>
      </c>
      <c r="BA477" s="2">
        <f t="shared" si="141"/>
        <v>2</v>
      </c>
      <c r="BB477" s="2" t="str">
        <f t="shared" si="142"/>
        <v>Temp. suitable for Pathogen and Vector. Model says not very suitable for Pathogen and Vector.</v>
      </c>
      <c r="BC477" s="2" t="str">
        <f t="shared" si="143"/>
        <v>Preconditions unsuitable for Transmission</v>
      </c>
      <c r="BF477" s="56">
        <f>Master!EN261</f>
        <v>0</v>
      </c>
      <c r="BG477" s="56" t="s">
        <v>1211</v>
      </c>
      <c r="BH477" s="2">
        <f t="shared" si="122"/>
        <v>0</v>
      </c>
      <c r="BI477" s="2">
        <f t="shared" si="123"/>
        <v>0</v>
      </c>
    </row>
    <row r="478" spans="1:61" s="2" customFormat="1" ht="16.5" thickTop="1" thickBot="1" x14ac:dyDescent="0.3">
      <c r="A478" s="6"/>
      <c r="E478" s="8" t="s">
        <v>467</v>
      </c>
      <c r="F478" s="3">
        <f t="shared" si="134"/>
        <v>4</v>
      </c>
      <c r="G478" s="3">
        <f>IF((Master!CL262&gt;=13)-(Master!CL262&gt;38),1,0)</f>
        <v>1</v>
      </c>
      <c r="H478" s="11">
        <f>IF($G478=1,ROUND(Master!AL262,2),0)</f>
        <v>0.81</v>
      </c>
      <c r="I478" s="3">
        <f>IF((Master!CL262&gt;=18)-(Master!CL262&gt;42),1,0)</f>
        <v>1</v>
      </c>
      <c r="J478" s="11">
        <f>IF($I478=1,ROUND(Master!DF262,2),0)</f>
        <v>0.9</v>
      </c>
      <c r="K478" s="3">
        <f t="shared" si="135"/>
        <v>5316</v>
      </c>
      <c r="L478" s="49" t="str">
        <f t="shared" si="136"/>
        <v>Temp. suitable for Pathogen and Vector. Model says suitable for Pathogen and Vector.</v>
      </c>
      <c r="M478" s="49" t="str">
        <f t="shared" si="137"/>
        <v>Preconditions suitable for Transmission</v>
      </c>
      <c r="N478" s="6" t="str">
        <f>Master!DM262</f>
        <v>Temp. suitable for vectors - surveillance may be needed. When temp. suitable, model suggests vectors likely - may need control, education, and policies minimizing exposure.</v>
      </c>
      <c r="AW478" s="2">
        <f t="shared" si="138"/>
        <v>2</v>
      </c>
      <c r="AX478" s="2">
        <f t="shared" si="139"/>
        <v>3</v>
      </c>
      <c r="AY478" s="2">
        <f t="shared" si="140"/>
        <v>7</v>
      </c>
      <c r="AZ478" s="2">
        <f t="shared" si="121"/>
        <v>42</v>
      </c>
      <c r="BA478" s="2">
        <f t="shared" si="141"/>
        <v>4</v>
      </c>
      <c r="BB478" s="2" t="str">
        <f t="shared" si="142"/>
        <v>Temp. suitable for Pathogen and Vector. Model says suitable for Pathogen and Vector.</v>
      </c>
      <c r="BC478" s="2" t="str">
        <f t="shared" si="143"/>
        <v>Preconditions suitable for Transmission</v>
      </c>
      <c r="BF478" s="56">
        <f>Master!EN262</f>
        <v>5316</v>
      </c>
      <c r="BG478" s="56" t="s">
        <v>1212</v>
      </c>
      <c r="BH478" s="2">
        <f t="shared" si="122"/>
        <v>1</v>
      </c>
      <c r="BI478" s="2">
        <f t="shared" si="123"/>
        <v>5316</v>
      </c>
    </row>
    <row r="479" spans="1:61" s="2" customFormat="1" ht="16.5" thickTop="1" thickBot="1" x14ac:dyDescent="0.3">
      <c r="A479" s="6"/>
      <c r="E479" s="8" t="s">
        <v>496</v>
      </c>
      <c r="F479" s="3">
        <f t="shared" si="134"/>
        <v>3</v>
      </c>
      <c r="G479" s="3">
        <f>IF((Master!CL263&gt;=13)-(Master!CL263&gt;38),1,0)</f>
        <v>1</v>
      </c>
      <c r="H479" s="11">
        <f>IF($G479=1,ROUND(Master!AL263,2),0)</f>
        <v>0.89</v>
      </c>
      <c r="I479" s="3">
        <f>IF((Master!CL263&gt;=18)-(Master!CL263&gt;42),1,0)</f>
        <v>1</v>
      </c>
      <c r="J479" s="11">
        <f>IF($I479=1,ROUND(Master!DF263,2),0)</f>
        <v>0</v>
      </c>
      <c r="K479" s="3">
        <f t="shared" si="135"/>
        <v>0</v>
      </c>
      <c r="L479" s="49" t="str">
        <f t="shared" si="136"/>
        <v>Temp. suitable for Pathogen and Vector. Model says suitable for Pathogen or Vector but not both.</v>
      </c>
      <c r="M479" s="49" t="str">
        <f t="shared" si="137"/>
        <v>Preconditions somewhat suitable for Transmission</v>
      </c>
      <c r="N479" s="6" t="str">
        <f>Master!DM263</f>
        <v>Temp. suitable for vectors - surveillance may be needed. When temp. suitable, model suggests vectors likely - may need control, education, and policies minimizing exposure.</v>
      </c>
      <c r="AW479" s="2">
        <f t="shared" si="138"/>
        <v>2</v>
      </c>
      <c r="AX479" s="2">
        <f t="shared" si="139"/>
        <v>3</v>
      </c>
      <c r="AY479" s="2">
        <f t="shared" si="140"/>
        <v>5</v>
      </c>
      <c r="AZ479" s="2">
        <f t="shared" si="121"/>
        <v>30</v>
      </c>
      <c r="BA479" s="2">
        <f t="shared" si="141"/>
        <v>3</v>
      </c>
      <c r="BB479" s="2" t="str">
        <f t="shared" si="142"/>
        <v>Temp. suitable for Pathogen and Vector. Model says suitable for Pathogen or Vector but not both.</v>
      </c>
      <c r="BC479" s="2" t="str">
        <f t="shared" si="143"/>
        <v>Preconditions somewhat suitable for Transmission</v>
      </c>
      <c r="BF479" s="56">
        <f>Master!EN263</f>
        <v>42400</v>
      </c>
      <c r="BG479" s="56" t="s">
        <v>1213</v>
      </c>
      <c r="BH479" s="2">
        <f t="shared" si="122"/>
        <v>0</v>
      </c>
      <c r="BI479" s="2">
        <f t="shared" si="123"/>
        <v>0</v>
      </c>
    </row>
    <row r="480" spans="1:61" s="2" customFormat="1" ht="16.5" thickTop="1" thickBot="1" x14ac:dyDescent="0.3">
      <c r="A480" s="6"/>
      <c r="E480" s="8" t="s">
        <v>497</v>
      </c>
      <c r="F480" s="3">
        <f t="shared" si="134"/>
        <v>4</v>
      </c>
      <c r="G480" s="3">
        <f>IF((Master!CL264&gt;=13)-(Master!CL264&gt;38),1,0)</f>
        <v>1</v>
      </c>
      <c r="H480" s="11">
        <f>IF($G480=1,ROUND(Master!AL264,2),0)</f>
        <v>0.9</v>
      </c>
      <c r="I480" s="3">
        <f>IF((Master!CL264&gt;=18)-(Master!CL264&gt;42),1,0)</f>
        <v>1</v>
      </c>
      <c r="J480" s="11">
        <f>IF($I480=1,ROUND(Master!DF264,2),0)</f>
        <v>0.99</v>
      </c>
      <c r="K480" s="3">
        <f t="shared" si="135"/>
        <v>18819</v>
      </c>
      <c r="L480" s="49" t="str">
        <f t="shared" si="136"/>
        <v>Temp. suitable for Pathogen and Vector. Model says suitable for Pathogen and Vector.</v>
      </c>
      <c r="M480" s="49" t="str">
        <f t="shared" si="137"/>
        <v>Preconditions suitable for Transmission</v>
      </c>
      <c r="N480" s="6" t="str">
        <f>Master!DM264</f>
        <v>Temp. suitable for vectors - surveillance may be needed. When temp. suitable, model suggests vectors likely - may need control, education, and policies minimizing exposure.</v>
      </c>
      <c r="AW480" s="2">
        <f t="shared" si="138"/>
        <v>2</v>
      </c>
      <c r="AX480" s="2">
        <f t="shared" si="139"/>
        <v>3</v>
      </c>
      <c r="AY480" s="2">
        <f t="shared" si="140"/>
        <v>7</v>
      </c>
      <c r="AZ480" s="2">
        <f t="shared" si="121"/>
        <v>42</v>
      </c>
      <c r="BA480" s="2">
        <f t="shared" si="141"/>
        <v>4</v>
      </c>
      <c r="BB480" s="2" t="str">
        <f t="shared" si="142"/>
        <v>Temp. suitable for Pathogen and Vector. Model says suitable for Pathogen and Vector.</v>
      </c>
      <c r="BC480" s="2" t="str">
        <f t="shared" si="143"/>
        <v>Preconditions suitable for Transmission</v>
      </c>
      <c r="BF480" s="56">
        <f>Master!EN264</f>
        <v>18819</v>
      </c>
      <c r="BG480" s="56" t="s">
        <v>1214</v>
      </c>
      <c r="BH480" s="2">
        <f t="shared" si="122"/>
        <v>1</v>
      </c>
      <c r="BI480" s="2">
        <f t="shared" si="123"/>
        <v>18819</v>
      </c>
    </row>
    <row r="481" spans="1:61" s="2" customFormat="1" ht="16.5" thickTop="1" thickBot="1" x14ac:dyDescent="0.3">
      <c r="A481" s="6"/>
      <c r="E481" s="8" t="s">
        <v>636</v>
      </c>
      <c r="F481" s="3">
        <f t="shared" si="134"/>
        <v>4</v>
      </c>
      <c r="G481" s="3">
        <f>IF((Master!CL265&gt;=13)-(Master!CL265&gt;38),1,0)</f>
        <v>1</v>
      </c>
      <c r="H481" s="11">
        <f>IF($G481=1,ROUND(Master!AL265,2),0)</f>
        <v>0.95</v>
      </c>
      <c r="I481" s="3">
        <f>IF((Master!CL265&gt;=18)-(Master!CL265&gt;42),1,0)</f>
        <v>1</v>
      </c>
      <c r="J481" s="11">
        <f>IF($I481=1,ROUND(Master!DF265,2),0)</f>
        <v>0.93</v>
      </c>
      <c r="K481" s="3">
        <f t="shared" si="135"/>
        <v>42440</v>
      </c>
      <c r="L481" s="49" t="str">
        <f t="shared" si="136"/>
        <v>Temp. suitable for Pathogen and Vector. Model says suitable for Pathogen and Vector.</v>
      </c>
      <c r="M481" s="49" t="str">
        <f t="shared" si="137"/>
        <v>Preconditions suitable for Transmission</v>
      </c>
      <c r="N481" s="6" t="str">
        <f>Master!DM265</f>
        <v>Temp. suitable for vectors - surveillance may be needed. When temp. suitable, model suggests vectors likely - may need control, education, and policies minimizing exposure.</v>
      </c>
      <c r="AW481" s="2">
        <f t="shared" si="138"/>
        <v>2</v>
      </c>
      <c r="AX481" s="2">
        <f t="shared" si="139"/>
        <v>3</v>
      </c>
      <c r="AY481" s="2">
        <f t="shared" si="140"/>
        <v>7</v>
      </c>
      <c r="AZ481" s="2">
        <f t="shared" ref="AZ481:AZ531" si="144">AW481*AX481*AY481</f>
        <v>42</v>
      </c>
      <c r="BA481" s="2">
        <f t="shared" si="141"/>
        <v>4</v>
      </c>
      <c r="BB481" s="2" t="str">
        <f t="shared" si="142"/>
        <v>Temp. suitable for Pathogen and Vector. Model says suitable for Pathogen and Vector.</v>
      </c>
      <c r="BC481" s="2" t="str">
        <f t="shared" si="143"/>
        <v>Preconditions suitable for Transmission</v>
      </c>
      <c r="BF481" s="56">
        <f>Master!EN265</f>
        <v>42440</v>
      </c>
      <c r="BG481" s="56" t="s">
        <v>1215</v>
      </c>
      <c r="BH481" s="2">
        <f t="shared" ref="BH481:BH544" si="145">IF(BA481=4,1,0)</f>
        <v>1</v>
      </c>
      <c r="BI481" s="2">
        <f t="shared" ref="BI481:BI544" si="146">BF481*BH481</f>
        <v>42440</v>
      </c>
    </row>
    <row r="482" spans="1:61" s="2" customFormat="1" ht="16.5" thickTop="1" thickBot="1" x14ac:dyDescent="0.3">
      <c r="A482" s="6"/>
      <c r="E482" s="8" t="s">
        <v>654</v>
      </c>
      <c r="F482" s="3">
        <f t="shared" si="134"/>
        <v>4</v>
      </c>
      <c r="G482" s="3">
        <f>IF((Master!CL266&gt;=13)-(Master!CL266&gt;38),1,0)</f>
        <v>1</v>
      </c>
      <c r="H482" s="11">
        <f>IF($G482=1,ROUND(Master!AL266,2),0)</f>
        <v>0.84</v>
      </c>
      <c r="I482" s="3">
        <f>IF((Master!CL266&gt;=18)-(Master!CL266&gt;42),1,0)</f>
        <v>1</v>
      </c>
      <c r="J482" s="11">
        <f>IF($I482=1,ROUND(Master!DF266,2),0)</f>
        <v>0.99</v>
      </c>
      <c r="K482" s="3">
        <f t="shared" si="135"/>
        <v>7108</v>
      </c>
      <c r="L482" s="49" t="str">
        <f t="shared" si="136"/>
        <v>Temp. suitable for Pathogen and Vector. Model says suitable for Pathogen and Vector.</v>
      </c>
      <c r="M482" s="49" t="str">
        <f t="shared" si="137"/>
        <v>Preconditions suitable for Transmission</v>
      </c>
      <c r="N482" s="6" t="str">
        <f>Master!DM266</f>
        <v>Temp. suitable for vectors - surveillance may be needed. When temp. suitable, model suggests vectors likely - may need control, education, and policies minimizing exposure.</v>
      </c>
      <c r="AW482" s="2">
        <f t="shared" si="138"/>
        <v>2</v>
      </c>
      <c r="AX482" s="2">
        <f t="shared" si="139"/>
        <v>3</v>
      </c>
      <c r="AY482" s="2">
        <f t="shared" si="140"/>
        <v>7</v>
      </c>
      <c r="AZ482" s="2">
        <f t="shared" si="144"/>
        <v>42</v>
      </c>
      <c r="BA482" s="2">
        <f t="shared" si="141"/>
        <v>4</v>
      </c>
      <c r="BB482" s="2" t="str">
        <f t="shared" si="142"/>
        <v>Temp. suitable for Pathogen and Vector. Model says suitable for Pathogen and Vector.</v>
      </c>
      <c r="BC482" s="2" t="str">
        <f t="shared" si="143"/>
        <v>Preconditions suitable for Transmission</v>
      </c>
      <c r="BF482" s="56">
        <f>Master!EN266</f>
        <v>7108</v>
      </c>
      <c r="BG482" s="56" t="s">
        <v>1216</v>
      </c>
      <c r="BH482" s="2">
        <f t="shared" si="145"/>
        <v>1</v>
      </c>
      <c r="BI482" s="2">
        <f t="shared" si="146"/>
        <v>7108</v>
      </c>
    </row>
    <row r="483" spans="1:61" s="2" customFormat="1" ht="16.5" thickTop="1" thickBot="1" x14ac:dyDescent="0.3">
      <c r="A483" s="6"/>
      <c r="E483" s="8" t="s">
        <v>719</v>
      </c>
      <c r="F483" s="3">
        <f t="shared" si="134"/>
        <v>2</v>
      </c>
      <c r="G483" s="3">
        <f>IF((Master!CL267&gt;=13)-(Master!CL267&gt;38),1,0)</f>
        <v>1</v>
      </c>
      <c r="H483" s="11">
        <f>IF($G483=1,ROUND(Master!AL267,2),0)</f>
        <v>0</v>
      </c>
      <c r="I483" s="3">
        <f>IF((Master!CL267&gt;=18)-(Master!CL267&gt;42),1,0)</f>
        <v>1</v>
      </c>
      <c r="J483" s="11">
        <f>IF($I483=1,ROUND(Master!DF267,2),0)</f>
        <v>0</v>
      </c>
      <c r="K483" s="3">
        <f t="shared" si="135"/>
        <v>0</v>
      </c>
      <c r="L483" s="49" t="str">
        <f t="shared" si="136"/>
        <v>Temp. suitable for Pathogen and Vector. Model says not very suitable for Pathogen and Vector.</v>
      </c>
      <c r="M483" s="49" t="str">
        <f t="shared" si="137"/>
        <v>Preconditions unsuitable for Transmission</v>
      </c>
      <c r="N483" s="6" t="str">
        <f>Master!DM267</f>
        <v>Temp. suitable for vectors - surveillance may be needed. When temp. suitable, model suggests vectors unlikely or low numbers.</v>
      </c>
      <c r="AW483" s="2">
        <f t="shared" si="138"/>
        <v>2</v>
      </c>
      <c r="AX483" s="2">
        <f t="shared" si="139"/>
        <v>2</v>
      </c>
      <c r="AY483" s="2">
        <f t="shared" si="140"/>
        <v>5</v>
      </c>
      <c r="AZ483" s="2">
        <f t="shared" si="144"/>
        <v>20</v>
      </c>
      <c r="BA483" s="2">
        <f t="shared" si="141"/>
        <v>2</v>
      </c>
      <c r="BB483" s="2" t="str">
        <f t="shared" si="142"/>
        <v>Temp. suitable for Pathogen and Vector. Model says not very suitable for Pathogen and Vector.</v>
      </c>
      <c r="BC483" s="2" t="str">
        <f t="shared" si="143"/>
        <v>Preconditions unsuitable for Transmission</v>
      </c>
      <c r="BF483" s="56">
        <f>Master!EN267</f>
        <v>2896</v>
      </c>
      <c r="BG483" s="56" t="s">
        <v>1217</v>
      </c>
      <c r="BH483" s="2">
        <f t="shared" si="145"/>
        <v>0</v>
      </c>
      <c r="BI483" s="2">
        <f t="shared" si="146"/>
        <v>0</v>
      </c>
    </row>
    <row r="484" spans="1:61" s="2" customFormat="1" ht="16.5" thickTop="1" thickBot="1" x14ac:dyDescent="0.3">
      <c r="A484" s="6"/>
      <c r="E484" s="8" t="s">
        <v>726</v>
      </c>
      <c r="F484" s="3">
        <f t="shared" si="134"/>
        <v>4</v>
      </c>
      <c r="G484" s="3">
        <f>IF((Master!CL268&gt;=13)-(Master!CL268&gt;38),1,0)</f>
        <v>1</v>
      </c>
      <c r="H484" s="11">
        <f>IF($G484=1,ROUND(Master!AL268,2),0)</f>
        <v>0.82</v>
      </c>
      <c r="I484" s="3">
        <f>IF((Master!CL268&gt;=18)-(Master!CL268&gt;42),1,0)</f>
        <v>1</v>
      </c>
      <c r="J484" s="11">
        <f>IF($I484=1,ROUND(Master!DF268,2),0)</f>
        <v>0.92</v>
      </c>
      <c r="K484" s="3">
        <f t="shared" si="135"/>
        <v>1853</v>
      </c>
      <c r="L484" s="49" t="str">
        <f t="shared" si="136"/>
        <v>Temp. suitable for Pathogen and Vector. Model says suitable for Pathogen and Vector.</v>
      </c>
      <c r="M484" s="49" t="str">
        <f t="shared" si="137"/>
        <v>Preconditions suitable for Transmission</v>
      </c>
      <c r="N484" s="6" t="str">
        <f>Master!DM268</f>
        <v>Temp. suitable for vectors - surveillance may be needed. When temp. suitable, model suggests vectors likely - may need control, education, and policies minimizing exposure.</v>
      </c>
      <c r="AW484" s="2">
        <f t="shared" si="138"/>
        <v>2</v>
      </c>
      <c r="AX484" s="2">
        <f t="shared" si="139"/>
        <v>3</v>
      </c>
      <c r="AY484" s="2">
        <f t="shared" si="140"/>
        <v>7</v>
      </c>
      <c r="AZ484" s="2">
        <f t="shared" si="144"/>
        <v>42</v>
      </c>
      <c r="BA484" s="2">
        <f t="shared" si="141"/>
        <v>4</v>
      </c>
      <c r="BB484" s="2" t="str">
        <f t="shared" si="142"/>
        <v>Temp. suitable for Pathogen and Vector. Model says suitable for Pathogen and Vector.</v>
      </c>
      <c r="BC484" s="2" t="str">
        <f t="shared" si="143"/>
        <v>Preconditions suitable for Transmission</v>
      </c>
      <c r="BF484" s="56">
        <f>Master!EN268</f>
        <v>1853</v>
      </c>
      <c r="BG484" s="56" t="s">
        <v>1218</v>
      </c>
      <c r="BH484" s="2">
        <f t="shared" si="145"/>
        <v>1</v>
      </c>
      <c r="BI484" s="2">
        <f t="shared" si="146"/>
        <v>1853</v>
      </c>
    </row>
    <row r="485" spans="1:61" s="2" customFormat="1" ht="16.5" thickTop="1" thickBot="1" x14ac:dyDescent="0.3">
      <c r="A485" s="6"/>
      <c r="E485" s="8" t="s">
        <v>733</v>
      </c>
      <c r="F485" s="3">
        <f t="shared" si="134"/>
        <v>2</v>
      </c>
      <c r="G485" s="3">
        <f>IF((Master!CL269&gt;=13)-(Master!CL269&gt;38),1,0)</f>
        <v>1</v>
      </c>
      <c r="H485" s="11">
        <f>IF($G485=1,ROUND(Master!AL269,2),0)</f>
        <v>0.04</v>
      </c>
      <c r="I485" s="3">
        <f>IF((Master!CL269&gt;=18)-(Master!CL269&gt;42),1,0)</f>
        <v>1</v>
      </c>
      <c r="J485" s="11">
        <f>IF($I485=1,ROUND(Master!DF269,2),0)</f>
        <v>0</v>
      </c>
      <c r="K485" s="3">
        <f t="shared" si="135"/>
        <v>0</v>
      </c>
      <c r="L485" s="49" t="str">
        <f t="shared" si="136"/>
        <v>Temp. suitable for Pathogen and Vector. Model says not very suitable for Pathogen and Vector.</v>
      </c>
      <c r="M485" s="49" t="str">
        <f t="shared" si="137"/>
        <v>Preconditions unsuitable for Transmission</v>
      </c>
      <c r="N485" s="6" t="str">
        <f>Master!DM269</f>
        <v>Temp. suitable for vectors - surveillance may be needed. When temp. suitable, model suggests vectors unlikely or low numbers.</v>
      </c>
      <c r="AW485" s="2">
        <f t="shared" si="138"/>
        <v>2</v>
      </c>
      <c r="AX485" s="2">
        <f t="shared" si="139"/>
        <v>2</v>
      </c>
      <c r="AY485" s="2">
        <f t="shared" si="140"/>
        <v>5</v>
      </c>
      <c r="AZ485" s="2">
        <f t="shared" si="144"/>
        <v>20</v>
      </c>
      <c r="BA485" s="2">
        <f t="shared" si="141"/>
        <v>2</v>
      </c>
      <c r="BB485" s="2" t="str">
        <f t="shared" si="142"/>
        <v>Temp. suitable for Pathogen and Vector. Model says not very suitable for Pathogen and Vector.</v>
      </c>
      <c r="BC485" s="2" t="str">
        <f t="shared" si="143"/>
        <v>Preconditions unsuitable for Transmission</v>
      </c>
      <c r="BF485" s="56">
        <f>Master!EN269</f>
        <v>5</v>
      </c>
      <c r="BG485" s="56" t="s">
        <v>1219</v>
      </c>
      <c r="BH485" s="2">
        <f t="shared" si="145"/>
        <v>0</v>
      </c>
      <c r="BI485" s="2">
        <f t="shared" si="146"/>
        <v>0</v>
      </c>
    </row>
    <row r="486" spans="1:61" s="2" customFormat="1" ht="16.5" thickTop="1" thickBot="1" x14ac:dyDescent="0.3">
      <c r="A486" s="6"/>
      <c r="E486" s="8" t="s">
        <v>742</v>
      </c>
      <c r="F486" s="3">
        <f t="shared" si="134"/>
        <v>3</v>
      </c>
      <c r="G486" s="3">
        <f>IF((Master!CL270&gt;=13)-(Master!CL270&gt;38),1,0)</f>
        <v>1</v>
      </c>
      <c r="H486" s="11">
        <f>IF($G486=1,ROUND(Master!AL270,2),0)</f>
        <v>0.83</v>
      </c>
      <c r="I486" s="3">
        <f>IF((Master!CL270&gt;=18)-(Master!CL270&gt;42),1,0)</f>
        <v>1</v>
      </c>
      <c r="J486" s="11">
        <f>IF($I486=1,ROUND(Master!DF270,2),0)</f>
        <v>0</v>
      </c>
      <c r="K486" s="3">
        <f t="shared" si="135"/>
        <v>0</v>
      </c>
      <c r="L486" s="49" t="str">
        <f t="shared" si="136"/>
        <v>Temp. suitable for Pathogen and Vector. Model says suitable for Pathogen or Vector but not both.</v>
      </c>
      <c r="M486" s="49" t="str">
        <f t="shared" si="137"/>
        <v>Preconditions somewhat suitable for Transmission</v>
      </c>
      <c r="N486" s="6" t="str">
        <f>Master!DM270</f>
        <v>Temp. suitable for vectors - surveillance may be needed. When temp. suitable, model suggests vectors likely - may need control, education, and policies minimizing exposure.</v>
      </c>
      <c r="AW486" s="2">
        <f t="shared" si="138"/>
        <v>2</v>
      </c>
      <c r="AX486" s="2">
        <f t="shared" si="139"/>
        <v>3</v>
      </c>
      <c r="AY486" s="2">
        <f t="shared" si="140"/>
        <v>5</v>
      </c>
      <c r="AZ486" s="2">
        <f t="shared" si="144"/>
        <v>30</v>
      </c>
      <c r="BA486" s="2">
        <f t="shared" si="141"/>
        <v>3</v>
      </c>
      <c r="BB486" s="2" t="str">
        <f t="shared" si="142"/>
        <v>Temp. suitable for Pathogen and Vector. Model says suitable for Pathogen or Vector but not both.</v>
      </c>
      <c r="BC486" s="2" t="str">
        <f t="shared" si="143"/>
        <v>Preconditions somewhat suitable for Transmission</v>
      </c>
      <c r="BF486" s="56">
        <f>Master!EN270</f>
        <v>11496</v>
      </c>
      <c r="BG486" s="56" t="s">
        <v>1220</v>
      </c>
      <c r="BH486" s="2">
        <f t="shared" si="145"/>
        <v>0</v>
      </c>
      <c r="BI486" s="2">
        <f t="shared" si="146"/>
        <v>0</v>
      </c>
    </row>
    <row r="487" spans="1:61" s="2" customFormat="1" ht="16.5" thickTop="1" thickBot="1" x14ac:dyDescent="0.3">
      <c r="A487" s="6"/>
      <c r="E487" s="8" t="s">
        <v>743</v>
      </c>
      <c r="F487" s="3">
        <f t="shared" si="134"/>
        <v>2</v>
      </c>
      <c r="G487" s="3">
        <f>IF((Master!CL271&gt;=13)-(Master!CL271&gt;38),1,0)</f>
        <v>1</v>
      </c>
      <c r="H487" s="11">
        <f>IF($G487=1,ROUND(Master!AL271,2),0)</f>
        <v>0</v>
      </c>
      <c r="I487" s="3">
        <f>IF((Master!CL271&gt;=18)-(Master!CL271&gt;42),1,0)</f>
        <v>1</v>
      </c>
      <c r="J487" s="11">
        <f>IF($I487=1,ROUND(Master!DF271,2),0)</f>
        <v>0</v>
      </c>
      <c r="K487" s="3">
        <f t="shared" si="135"/>
        <v>0</v>
      </c>
      <c r="L487" s="49" t="str">
        <f t="shared" si="136"/>
        <v>Temp. suitable for Pathogen and Vector. Model says not very suitable for Pathogen and Vector.</v>
      </c>
      <c r="M487" s="49" t="str">
        <f t="shared" si="137"/>
        <v>Preconditions unsuitable for Transmission</v>
      </c>
      <c r="N487" s="6" t="str">
        <f>Master!DM271</f>
        <v>Temp. suitable for vectors - surveillance may be needed. When temp. suitable, model suggests vectors unlikely or low numbers.</v>
      </c>
      <c r="AW487" s="2">
        <f t="shared" si="138"/>
        <v>2</v>
      </c>
      <c r="AX487" s="2">
        <f t="shared" si="139"/>
        <v>2</v>
      </c>
      <c r="AY487" s="2">
        <f t="shared" si="140"/>
        <v>5</v>
      </c>
      <c r="AZ487" s="2">
        <f t="shared" si="144"/>
        <v>20</v>
      </c>
      <c r="BA487" s="2">
        <f t="shared" si="141"/>
        <v>2</v>
      </c>
      <c r="BB487" s="2" t="str">
        <f t="shared" si="142"/>
        <v>Temp. suitable for Pathogen and Vector. Model says not very suitable for Pathogen and Vector.</v>
      </c>
      <c r="BC487" s="2" t="str">
        <f t="shared" si="143"/>
        <v>Preconditions unsuitable for Transmission</v>
      </c>
      <c r="BF487" s="56">
        <f>Master!EN271</f>
        <v>822</v>
      </c>
      <c r="BG487" s="56" t="s">
        <v>1221</v>
      </c>
      <c r="BH487" s="2">
        <f t="shared" si="145"/>
        <v>0</v>
      </c>
      <c r="BI487" s="2">
        <f t="shared" si="146"/>
        <v>0</v>
      </c>
    </row>
    <row r="488" spans="1:61" s="2" customFormat="1" ht="16.5" thickTop="1" thickBot="1" x14ac:dyDescent="0.3">
      <c r="A488" s="6"/>
      <c r="E488" s="8" t="s">
        <v>748</v>
      </c>
      <c r="F488" s="3">
        <f t="shared" si="134"/>
        <v>3</v>
      </c>
      <c r="G488" s="3">
        <f>IF((Master!CL272&gt;=13)-(Master!CL272&gt;38),1,0)</f>
        <v>1</v>
      </c>
      <c r="H488" s="11">
        <f>IF($G488=1,ROUND(Master!AL272,2),0)</f>
        <v>0.9</v>
      </c>
      <c r="I488" s="3">
        <f>IF((Master!CL272&gt;=18)-(Master!CL272&gt;42),1,0)</f>
        <v>1</v>
      </c>
      <c r="J488" s="11">
        <f>IF($I488=1,ROUND(Master!DF272,2),0)</f>
        <v>0.25</v>
      </c>
      <c r="K488" s="3">
        <f t="shared" si="135"/>
        <v>0</v>
      </c>
      <c r="L488" s="49" t="str">
        <f t="shared" si="136"/>
        <v>Temp. suitable for Pathogen and Vector. Model says suitable for Pathogen or Vector but not both.</v>
      </c>
      <c r="M488" s="49" t="str">
        <f t="shared" si="137"/>
        <v>Preconditions somewhat suitable for Transmission</v>
      </c>
      <c r="N488" s="6" t="str">
        <f>Master!DM272</f>
        <v>Temp. suitable for vectors - surveillance may be needed. When temp. suitable, model suggests vectors likely - may need control, education, and policies minimizing exposure.</v>
      </c>
      <c r="AW488" s="2">
        <f t="shared" si="138"/>
        <v>2</v>
      </c>
      <c r="AX488" s="2">
        <f t="shared" si="139"/>
        <v>3</v>
      </c>
      <c r="AY488" s="2">
        <f t="shared" si="140"/>
        <v>5</v>
      </c>
      <c r="AZ488" s="2">
        <f t="shared" si="144"/>
        <v>30</v>
      </c>
      <c r="BA488" s="2">
        <f t="shared" si="141"/>
        <v>3</v>
      </c>
      <c r="BB488" s="2" t="str">
        <f t="shared" si="142"/>
        <v>Temp. suitable for Pathogen and Vector. Model says suitable for Pathogen or Vector but not both.</v>
      </c>
      <c r="BC488" s="2" t="str">
        <f t="shared" si="143"/>
        <v>Preconditions somewhat suitable for Transmission</v>
      </c>
      <c r="BF488" s="56">
        <f>Master!EN272</f>
        <v>1177</v>
      </c>
      <c r="BG488" s="56" t="s">
        <v>1222</v>
      </c>
      <c r="BH488" s="2">
        <f t="shared" si="145"/>
        <v>0</v>
      </c>
      <c r="BI488" s="2">
        <f t="shared" si="146"/>
        <v>0</v>
      </c>
    </row>
    <row r="489" spans="1:61" s="2" customFormat="1" ht="16.5" thickTop="1" thickBot="1" x14ac:dyDescent="0.3">
      <c r="A489" s="6"/>
      <c r="E489" s="8" t="s">
        <v>761</v>
      </c>
      <c r="F489" s="3">
        <f t="shared" si="134"/>
        <v>4</v>
      </c>
      <c r="G489" s="3">
        <f>IF((Master!CL273&gt;=13)-(Master!CL273&gt;38),1,0)</f>
        <v>1</v>
      </c>
      <c r="H489" s="11">
        <f>IF($G489=1,ROUND(Master!AL273,2),0)</f>
        <v>0.98</v>
      </c>
      <c r="I489" s="3">
        <f>IF((Master!CL273&gt;=18)-(Master!CL273&gt;42),1,0)</f>
        <v>1</v>
      </c>
      <c r="J489" s="11">
        <f>IF($I489=1,ROUND(Master!DF273,2),0)</f>
        <v>0.9</v>
      </c>
      <c r="K489" s="3">
        <f t="shared" si="135"/>
        <v>1725</v>
      </c>
      <c r="L489" s="49" t="str">
        <f t="shared" si="136"/>
        <v>Temp. suitable for Pathogen and Vector. Model says suitable for Pathogen and Vector.</v>
      </c>
      <c r="M489" s="49" t="str">
        <f t="shared" si="137"/>
        <v>Preconditions suitable for Transmission</v>
      </c>
      <c r="N489" s="6" t="str">
        <f>Master!DM273</f>
        <v>Temp. suitable for vectors - surveillance may be needed. When temp. suitable, model suggests vectors likely - may need control, education, and policies minimizing exposure.</v>
      </c>
      <c r="AW489" s="2">
        <f t="shared" si="138"/>
        <v>2</v>
      </c>
      <c r="AX489" s="2">
        <f t="shared" si="139"/>
        <v>3</v>
      </c>
      <c r="AY489" s="2">
        <f t="shared" si="140"/>
        <v>7</v>
      </c>
      <c r="AZ489" s="2">
        <f t="shared" si="144"/>
        <v>42</v>
      </c>
      <c r="BA489" s="2">
        <f t="shared" si="141"/>
        <v>4</v>
      </c>
      <c r="BB489" s="2" t="str">
        <f t="shared" si="142"/>
        <v>Temp. suitable for Pathogen and Vector. Model says suitable for Pathogen and Vector.</v>
      </c>
      <c r="BC489" s="2" t="str">
        <f t="shared" si="143"/>
        <v>Preconditions suitable for Transmission</v>
      </c>
      <c r="BF489" s="56">
        <f>Master!EN273</f>
        <v>1725</v>
      </c>
      <c r="BG489" s="56" t="s">
        <v>1223</v>
      </c>
      <c r="BH489" s="2">
        <f t="shared" si="145"/>
        <v>1</v>
      </c>
      <c r="BI489" s="2">
        <f t="shared" si="146"/>
        <v>1725</v>
      </c>
    </row>
    <row r="490" spans="1:61" s="2" customFormat="1" ht="16.5" thickTop="1" thickBot="1" x14ac:dyDescent="0.3">
      <c r="A490" s="6"/>
      <c r="E490" s="8" t="s">
        <v>804</v>
      </c>
      <c r="F490" s="3">
        <f t="shared" si="134"/>
        <v>3</v>
      </c>
      <c r="G490" s="3">
        <f>IF((Master!CL274&gt;=13)-(Master!CL274&gt;38),1,0)</f>
        <v>1</v>
      </c>
      <c r="H490" s="11">
        <f>IF($G490=1,ROUND(Master!AL274,2),0)</f>
        <v>0.9</v>
      </c>
      <c r="I490" s="3">
        <f>IF((Master!CL274&gt;=18)-(Master!CL274&gt;42),1,0)</f>
        <v>1</v>
      </c>
      <c r="J490" s="11">
        <f>IF($I490=1,ROUND(Master!DF274,2),0)</f>
        <v>0.25</v>
      </c>
      <c r="K490" s="3">
        <f t="shared" si="135"/>
        <v>0</v>
      </c>
      <c r="L490" s="49" t="str">
        <f t="shared" si="136"/>
        <v>Temp. suitable for Pathogen and Vector. Model says suitable for Pathogen or Vector but not both.</v>
      </c>
      <c r="M490" s="49" t="str">
        <f t="shared" si="137"/>
        <v>Preconditions somewhat suitable for Transmission</v>
      </c>
      <c r="N490" s="6" t="str">
        <f>Master!DM274</f>
        <v>Temp. suitable for vectors - surveillance may be needed. When temp. suitable, model suggests vectors likely - may need control, education, and policies minimizing exposure.</v>
      </c>
      <c r="AW490" s="2">
        <f t="shared" si="138"/>
        <v>2</v>
      </c>
      <c r="AX490" s="2">
        <f t="shared" si="139"/>
        <v>3</v>
      </c>
      <c r="AY490" s="2">
        <f t="shared" si="140"/>
        <v>5</v>
      </c>
      <c r="AZ490" s="2">
        <f t="shared" si="144"/>
        <v>30</v>
      </c>
      <c r="BA490" s="2">
        <f t="shared" si="141"/>
        <v>3</v>
      </c>
      <c r="BB490" s="2" t="str">
        <f t="shared" si="142"/>
        <v>Temp. suitable for Pathogen and Vector. Model says suitable for Pathogen or Vector but not both.</v>
      </c>
      <c r="BC490" s="2" t="str">
        <f t="shared" si="143"/>
        <v>Preconditions somewhat suitable for Transmission</v>
      </c>
      <c r="BF490" s="56">
        <f>Master!EN274</f>
        <v>434</v>
      </c>
      <c r="BG490" s="56" t="s">
        <v>1224</v>
      </c>
      <c r="BH490" s="2">
        <f t="shared" si="145"/>
        <v>0</v>
      </c>
      <c r="BI490" s="2">
        <f t="shared" si="146"/>
        <v>0</v>
      </c>
    </row>
    <row r="491" spans="1:61" s="2" customFormat="1" ht="16.5" thickTop="1" thickBot="1" x14ac:dyDescent="0.3">
      <c r="A491" s="6"/>
      <c r="E491" s="8" t="s">
        <v>812</v>
      </c>
      <c r="F491" s="3">
        <f t="shared" si="134"/>
        <v>4</v>
      </c>
      <c r="G491" s="3">
        <f>IF((Master!CL275&gt;=13)-(Master!CL275&gt;38),1,0)</f>
        <v>1</v>
      </c>
      <c r="H491" s="11">
        <f>IF($G491=1,ROUND(Master!AL275,2),0)</f>
        <v>0.88</v>
      </c>
      <c r="I491" s="3">
        <f>IF((Master!CL275&gt;=18)-(Master!CL275&gt;42),1,0)</f>
        <v>1</v>
      </c>
      <c r="J491" s="11">
        <f>IF($I491=1,ROUND(Master!DF275,2),0)</f>
        <v>0.9</v>
      </c>
      <c r="K491" s="3">
        <f t="shared" si="135"/>
        <v>0</v>
      </c>
      <c r="L491" s="49" t="str">
        <f t="shared" si="136"/>
        <v>Temp. suitable for Pathogen and Vector. Model says suitable for Pathogen and Vector.</v>
      </c>
      <c r="M491" s="49" t="str">
        <f t="shared" si="137"/>
        <v>Preconditions suitable for Transmission</v>
      </c>
      <c r="N491" s="6" t="str">
        <f>Master!DM275</f>
        <v>Temp. suitable for vectors - surveillance may be needed. When temp. suitable, model suggests vectors likely - may need control, education, and policies minimizing exposure.</v>
      </c>
      <c r="AW491" s="2">
        <f t="shared" si="138"/>
        <v>2</v>
      </c>
      <c r="AX491" s="2">
        <f t="shared" si="139"/>
        <v>3</v>
      </c>
      <c r="AY491" s="2">
        <f t="shared" si="140"/>
        <v>7</v>
      </c>
      <c r="AZ491" s="2">
        <f t="shared" si="144"/>
        <v>42</v>
      </c>
      <c r="BA491" s="2">
        <f t="shared" si="141"/>
        <v>4</v>
      </c>
      <c r="BB491" s="2" t="str">
        <f t="shared" si="142"/>
        <v>Temp. suitable for Pathogen and Vector. Model says suitable for Pathogen and Vector.</v>
      </c>
      <c r="BC491" s="2" t="str">
        <f t="shared" si="143"/>
        <v>Preconditions suitable for Transmission</v>
      </c>
      <c r="BF491" s="56">
        <f>Master!EN275</f>
        <v>0</v>
      </c>
      <c r="BG491" s="56" t="s">
        <v>1225</v>
      </c>
      <c r="BH491" s="2">
        <f t="shared" si="145"/>
        <v>1</v>
      </c>
      <c r="BI491" s="2">
        <f t="shared" si="146"/>
        <v>0</v>
      </c>
    </row>
    <row r="492" spans="1:61" s="2" customFormat="1" ht="16.5" thickTop="1" thickBot="1" x14ac:dyDescent="0.3">
      <c r="A492" s="6"/>
      <c r="E492" s="8" t="s">
        <v>816</v>
      </c>
      <c r="F492" s="3">
        <f t="shared" si="134"/>
        <v>4</v>
      </c>
      <c r="G492" s="3">
        <f>IF((Master!CL276&gt;=13)-(Master!CL276&gt;38),1,0)</f>
        <v>1</v>
      </c>
      <c r="H492" s="11">
        <f>IF($G492=1,ROUND(Master!AL276,2),0)</f>
        <v>0.91</v>
      </c>
      <c r="I492" s="3">
        <f>IF((Master!CL276&gt;=18)-(Master!CL276&gt;42),1,0)</f>
        <v>1</v>
      </c>
      <c r="J492" s="11">
        <f>IF($I492=1,ROUND(Master!DF276,2),0)</f>
        <v>0.56000000000000005</v>
      </c>
      <c r="K492" s="3">
        <f t="shared" si="135"/>
        <v>0</v>
      </c>
      <c r="L492" s="49" t="str">
        <f t="shared" si="136"/>
        <v>Temp. suitable for Pathogen and Vector. Model says suitable for Pathogen and Vector.</v>
      </c>
      <c r="M492" s="49" t="str">
        <f t="shared" si="137"/>
        <v>Preconditions suitable for Transmission</v>
      </c>
      <c r="N492" s="6" t="str">
        <f>Master!DM276</f>
        <v>Temp. suitable for vectors - surveillance may be needed. When temp. suitable, model suggests vectors likely - may need control, education, and policies minimizing exposure.</v>
      </c>
      <c r="AW492" s="2">
        <f t="shared" si="138"/>
        <v>2</v>
      </c>
      <c r="AX492" s="2">
        <f t="shared" si="139"/>
        <v>3</v>
      </c>
      <c r="AY492" s="2">
        <f t="shared" si="140"/>
        <v>7</v>
      </c>
      <c r="AZ492" s="2">
        <f t="shared" si="144"/>
        <v>42</v>
      </c>
      <c r="BA492" s="2">
        <f t="shared" si="141"/>
        <v>4</v>
      </c>
      <c r="BB492" s="2" t="str">
        <f t="shared" si="142"/>
        <v>Temp. suitable for Pathogen and Vector. Model says suitable for Pathogen and Vector.</v>
      </c>
      <c r="BC492" s="2" t="str">
        <f t="shared" si="143"/>
        <v>Preconditions suitable for Transmission</v>
      </c>
      <c r="BF492" s="56">
        <f>Master!EN276</f>
        <v>0</v>
      </c>
      <c r="BG492" s="56" t="s">
        <v>1226</v>
      </c>
      <c r="BH492" s="2">
        <f t="shared" si="145"/>
        <v>1</v>
      </c>
      <c r="BI492" s="2">
        <f t="shared" si="146"/>
        <v>0</v>
      </c>
    </row>
    <row r="493" spans="1:61" s="2" customFormat="1" ht="16.5" thickTop="1" thickBot="1" x14ac:dyDescent="0.3">
      <c r="A493" s="6"/>
      <c r="E493" s="8" t="s">
        <v>826</v>
      </c>
      <c r="F493" s="3">
        <f t="shared" si="134"/>
        <v>3</v>
      </c>
      <c r="G493" s="3">
        <f>IF((Master!CL277&gt;=13)-(Master!CL277&gt;38),1,0)</f>
        <v>1</v>
      </c>
      <c r="H493" s="11">
        <f>IF($G493=1,ROUND(Master!AL277,2),0)</f>
        <v>0.52</v>
      </c>
      <c r="I493" s="3">
        <f>IF((Master!CL277&gt;=18)-(Master!CL277&gt;42),1,0)</f>
        <v>1</v>
      </c>
      <c r="J493" s="11">
        <f>IF($I493=1,ROUND(Master!DF277,2),0)</f>
        <v>0</v>
      </c>
      <c r="K493" s="3">
        <f t="shared" si="135"/>
        <v>0</v>
      </c>
      <c r="L493" s="49" t="str">
        <f t="shared" si="136"/>
        <v>Temp. suitable for Pathogen and Vector. Model says suitable for Pathogen or Vector but not both.</v>
      </c>
      <c r="M493" s="49" t="str">
        <f t="shared" si="137"/>
        <v>Preconditions somewhat suitable for Transmission</v>
      </c>
      <c r="N493" s="6" t="str">
        <f>Master!DM277</f>
        <v>Temp. suitable for vectors - surveillance may be needed. When temp. suitable, model suggests vectors likely - may need control, education, and policies minimizing exposure.</v>
      </c>
      <c r="AW493" s="2">
        <f t="shared" si="138"/>
        <v>2</v>
      </c>
      <c r="AX493" s="2">
        <f t="shared" si="139"/>
        <v>3</v>
      </c>
      <c r="AY493" s="2">
        <f t="shared" si="140"/>
        <v>5</v>
      </c>
      <c r="AZ493" s="2">
        <f t="shared" si="144"/>
        <v>30</v>
      </c>
      <c r="BA493" s="2">
        <f t="shared" si="141"/>
        <v>3</v>
      </c>
      <c r="BB493" s="2" t="str">
        <f t="shared" si="142"/>
        <v>Temp. suitable for Pathogen and Vector. Model says suitable for Pathogen or Vector but not both.</v>
      </c>
      <c r="BC493" s="2" t="str">
        <f t="shared" si="143"/>
        <v>Preconditions somewhat suitable for Transmission</v>
      </c>
      <c r="BF493" s="56">
        <f>Master!EN277</f>
        <v>2842</v>
      </c>
      <c r="BG493" s="56" t="s">
        <v>1227</v>
      </c>
      <c r="BH493" s="2">
        <f t="shared" si="145"/>
        <v>0</v>
      </c>
      <c r="BI493" s="2">
        <f t="shared" si="146"/>
        <v>0</v>
      </c>
    </row>
    <row r="494" spans="1:61" s="2" customFormat="1" ht="16.5" thickTop="1" thickBot="1" x14ac:dyDescent="0.3">
      <c r="A494" s="6"/>
      <c r="E494" s="8" t="s">
        <v>827</v>
      </c>
      <c r="F494" s="3">
        <f t="shared" si="134"/>
        <v>4</v>
      </c>
      <c r="G494" s="3">
        <f>IF((Master!CL278&gt;=13)-(Master!CL278&gt;38),1,0)</f>
        <v>1</v>
      </c>
      <c r="H494" s="11">
        <f>IF($G494=1,ROUND(Master!AL278,2),0)</f>
        <v>0.92</v>
      </c>
      <c r="I494" s="3">
        <f>IF((Master!CL278&gt;=18)-(Master!CL278&gt;42),1,0)</f>
        <v>1</v>
      </c>
      <c r="J494" s="11">
        <f>IF($I494=1,ROUND(Master!DF278,2),0)</f>
        <v>0.92</v>
      </c>
      <c r="K494" s="3">
        <f t="shared" si="135"/>
        <v>1359</v>
      </c>
      <c r="L494" s="49" t="str">
        <f t="shared" si="136"/>
        <v>Temp. suitable for Pathogen and Vector. Model says suitable for Pathogen and Vector.</v>
      </c>
      <c r="M494" s="49" t="str">
        <f t="shared" si="137"/>
        <v>Preconditions suitable for Transmission</v>
      </c>
      <c r="N494" s="6" t="str">
        <f>Master!DM278</f>
        <v>Temp. suitable for vectors - surveillance may be needed. When temp. suitable, model suggests vectors likely - may need control, education, and policies minimizing exposure.</v>
      </c>
      <c r="AW494" s="2">
        <f t="shared" si="138"/>
        <v>2</v>
      </c>
      <c r="AX494" s="2">
        <f t="shared" si="139"/>
        <v>3</v>
      </c>
      <c r="AY494" s="2">
        <f t="shared" si="140"/>
        <v>7</v>
      </c>
      <c r="AZ494" s="2">
        <f t="shared" si="144"/>
        <v>42</v>
      </c>
      <c r="BA494" s="2">
        <f t="shared" si="141"/>
        <v>4</v>
      </c>
      <c r="BB494" s="2" t="str">
        <f t="shared" si="142"/>
        <v>Temp. suitable for Pathogen and Vector. Model says suitable for Pathogen and Vector.</v>
      </c>
      <c r="BC494" s="2" t="str">
        <f t="shared" si="143"/>
        <v>Preconditions suitable for Transmission</v>
      </c>
      <c r="BF494" s="56">
        <f>Master!EN278</f>
        <v>1359</v>
      </c>
      <c r="BG494" s="56" t="s">
        <v>1228</v>
      </c>
      <c r="BH494" s="2">
        <f t="shared" si="145"/>
        <v>1</v>
      </c>
      <c r="BI494" s="2">
        <f t="shared" si="146"/>
        <v>1359</v>
      </c>
    </row>
    <row r="495" spans="1:61" s="2" customFormat="1" ht="16.5" thickTop="1" thickBot="1" x14ac:dyDescent="0.3">
      <c r="A495" s="6"/>
      <c r="E495" s="8" t="s">
        <v>837</v>
      </c>
      <c r="F495" s="3">
        <f t="shared" si="134"/>
        <v>4</v>
      </c>
      <c r="G495" s="3">
        <f>IF((Master!CL279&gt;=13)-(Master!CL279&gt;38),1,0)</f>
        <v>1</v>
      </c>
      <c r="H495" s="11">
        <f>IF($G495=1,ROUND(Master!AL279,2),0)</f>
        <v>0.89</v>
      </c>
      <c r="I495" s="3">
        <f>IF((Master!CL279&gt;=18)-(Master!CL279&gt;42),1,0)</f>
        <v>1</v>
      </c>
      <c r="J495" s="11">
        <f>IF($I495=1,ROUND(Master!DF279,2),0)</f>
        <v>0.91</v>
      </c>
      <c r="K495" s="3">
        <f t="shared" si="135"/>
        <v>2</v>
      </c>
      <c r="L495" s="49" t="str">
        <f t="shared" si="136"/>
        <v>Temp. suitable for Pathogen and Vector. Model says suitable for Pathogen and Vector.</v>
      </c>
      <c r="M495" s="49" t="str">
        <f t="shared" si="137"/>
        <v>Preconditions suitable for Transmission</v>
      </c>
      <c r="N495" s="6" t="str">
        <f>Master!DM279</f>
        <v>Temp. suitable for vectors - surveillance may be needed. When temp. suitable, model suggests vectors likely - may need control, education, and policies minimizing exposure.</v>
      </c>
      <c r="AW495" s="2">
        <f t="shared" si="138"/>
        <v>2</v>
      </c>
      <c r="AX495" s="2">
        <f t="shared" si="139"/>
        <v>3</v>
      </c>
      <c r="AY495" s="2">
        <f t="shared" si="140"/>
        <v>7</v>
      </c>
      <c r="AZ495" s="2">
        <f t="shared" si="144"/>
        <v>42</v>
      </c>
      <c r="BA495" s="2">
        <f t="shared" si="141"/>
        <v>4</v>
      </c>
      <c r="BB495" s="2" t="str">
        <f t="shared" si="142"/>
        <v>Temp. suitable for Pathogen and Vector. Model says suitable for Pathogen and Vector.</v>
      </c>
      <c r="BC495" s="2" t="str">
        <f t="shared" si="143"/>
        <v>Preconditions suitable for Transmission</v>
      </c>
      <c r="BF495" s="56">
        <f>Master!EN279</f>
        <v>2</v>
      </c>
      <c r="BG495" s="56" t="s">
        <v>1229</v>
      </c>
      <c r="BH495" s="2">
        <f t="shared" si="145"/>
        <v>1</v>
      </c>
      <c r="BI495" s="2">
        <f t="shared" si="146"/>
        <v>2</v>
      </c>
    </row>
    <row r="496" spans="1:61" s="2" customFormat="1" ht="15.75" thickTop="1" x14ac:dyDescent="0.25">
      <c r="A496" s="6"/>
      <c r="E496" s="9" t="s">
        <v>867</v>
      </c>
      <c r="F496" s="3"/>
      <c r="G496" s="3"/>
      <c r="H496" s="14"/>
      <c r="I496" s="3"/>
      <c r="J496" s="14"/>
      <c r="K496" s="3"/>
      <c r="L496" s="49"/>
      <c r="M496" s="49"/>
      <c r="N496" s="6"/>
      <c r="BF496" s="56"/>
      <c r="BG496" s="56"/>
      <c r="BH496" s="2">
        <f t="shared" si="145"/>
        <v>0</v>
      </c>
      <c r="BI496" s="2">
        <f t="shared" si="146"/>
        <v>0</v>
      </c>
    </row>
    <row r="497" spans="1:61" s="2" customFormat="1" x14ac:dyDescent="0.25">
      <c r="A497" s="6"/>
      <c r="E497" s="9"/>
      <c r="F497" s="3"/>
      <c r="G497" s="3"/>
      <c r="H497" s="14"/>
      <c r="I497" s="3"/>
      <c r="J497" s="14"/>
      <c r="K497" s="3"/>
      <c r="L497" s="49"/>
      <c r="M497" s="49"/>
      <c r="N497" s="6"/>
      <c r="BF497" s="56"/>
      <c r="BG497" s="56"/>
      <c r="BH497" s="2">
        <f t="shared" si="145"/>
        <v>0</v>
      </c>
      <c r="BI497" s="2">
        <f t="shared" si="146"/>
        <v>0</v>
      </c>
    </row>
    <row r="498" spans="1:61" s="2" customFormat="1" x14ac:dyDescent="0.25">
      <c r="A498" s="6"/>
      <c r="E498" s="9"/>
      <c r="F498" s="3"/>
      <c r="G498" s="3"/>
      <c r="H498" s="14"/>
      <c r="I498" s="3"/>
      <c r="J498" s="14"/>
      <c r="K498" s="3"/>
      <c r="L498" s="49"/>
      <c r="M498" s="49"/>
      <c r="N498" s="6"/>
      <c r="BF498" s="56"/>
      <c r="BG498" s="56"/>
      <c r="BH498" s="2">
        <f t="shared" si="145"/>
        <v>0</v>
      </c>
      <c r="BI498" s="2">
        <f t="shared" si="146"/>
        <v>0</v>
      </c>
    </row>
    <row r="499" spans="1:61" s="2" customFormat="1" x14ac:dyDescent="0.25">
      <c r="A499" s="6"/>
      <c r="E499" s="9"/>
      <c r="F499" s="3"/>
      <c r="G499" s="3"/>
      <c r="H499" s="14"/>
      <c r="I499" s="3"/>
      <c r="J499" s="14"/>
      <c r="K499" s="3"/>
      <c r="L499" s="49"/>
      <c r="M499" s="49"/>
      <c r="N499" s="6"/>
      <c r="BF499" s="56"/>
      <c r="BG499" s="56"/>
      <c r="BH499" s="2">
        <f t="shared" si="145"/>
        <v>0</v>
      </c>
      <c r="BI499" s="2">
        <f t="shared" si="146"/>
        <v>0</v>
      </c>
    </row>
    <row r="500" spans="1:61" s="2" customFormat="1" x14ac:dyDescent="0.25">
      <c r="A500" s="6"/>
      <c r="E500" s="9"/>
      <c r="F500" s="3"/>
      <c r="G500" s="3"/>
      <c r="H500" s="14"/>
      <c r="I500" s="3"/>
      <c r="J500" s="14"/>
      <c r="K500" s="3"/>
      <c r="L500" s="49"/>
      <c r="M500" s="49"/>
      <c r="N500" s="6"/>
      <c r="BF500" s="56"/>
      <c r="BG500" s="56"/>
      <c r="BH500" s="2">
        <f t="shared" si="145"/>
        <v>0</v>
      </c>
      <c r="BI500" s="2">
        <f t="shared" si="146"/>
        <v>0</v>
      </c>
    </row>
    <row r="501" spans="1:61" s="2" customFormat="1" ht="15.75" thickBot="1" x14ac:dyDescent="0.3">
      <c r="A501" s="6"/>
      <c r="E501" s="9"/>
      <c r="F501" s="3"/>
      <c r="G501" s="3"/>
      <c r="H501" s="13"/>
      <c r="I501" s="3"/>
      <c r="J501" s="13"/>
      <c r="K501" s="3"/>
      <c r="L501" s="49"/>
      <c r="M501" s="49"/>
      <c r="N501" s="6"/>
      <c r="BF501" s="56"/>
      <c r="BG501" s="56"/>
      <c r="BH501" s="2">
        <f t="shared" si="145"/>
        <v>0</v>
      </c>
      <c r="BI501" s="2">
        <f t="shared" si="146"/>
        <v>0</v>
      </c>
    </row>
    <row r="502" spans="1:61" s="2" customFormat="1" ht="61.5" thickTop="1" thickBot="1" x14ac:dyDescent="0.3">
      <c r="A502" s="17" t="s">
        <v>247</v>
      </c>
      <c r="E502" s="8"/>
      <c r="F502" s="16" t="str">
        <f>Master!A$746</f>
        <v>Forecast Overall Zika Risk Code - "1" (Blue) = low risk, "4" (Red) = high risk</v>
      </c>
      <c r="G502" s="16" t="str">
        <f>Master!B$745</f>
        <v>Was temp. suitable during period for Aedes aegypti/albopictus? (Red Yes, Green No)</v>
      </c>
      <c r="H502" s="16" t="str">
        <f>Master!C$745</f>
        <v>If suitable temp.  what is annual % suitability for Aedes aegypti or albopictus? (More red more suitable)</v>
      </c>
      <c r="I502" s="16" t="str">
        <f>Master!B$744</f>
        <v>Was temp. suitable during period for Zika replication in mosquito? (Red Yes, Green No)</v>
      </c>
      <c r="J502" s="16" t="str">
        <f>Master!C$744</f>
        <v>If suitable temp. what is annual % suitability for Zika? (More red more suitable)</v>
      </c>
      <c r="K502" s="47" t="str">
        <f>Master!A$749</f>
        <v># people within 5km with Code 4 Zika level</v>
      </c>
      <c r="L502" s="47" t="str">
        <f>Master!A$748</f>
        <v>Description of conditions</v>
      </c>
      <c r="M502" s="47" t="str">
        <f>Master!B$748</f>
        <v>What it means for transmission</v>
      </c>
      <c r="N502" s="47" t="str">
        <f>Master!C$748</f>
        <v>What it means for entomologists</v>
      </c>
      <c r="BF502" s="47" t="s">
        <v>949</v>
      </c>
      <c r="BG502" s="47" t="s">
        <v>949</v>
      </c>
      <c r="BH502" s="2">
        <f t="shared" si="145"/>
        <v>0</v>
      </c>
      <c r="BI502" s="2" t="e">
        <f t="shared" si="146"/>
        <v>#VALUE!</v>
      </c>
    </row>
    <row r="503" spans="1:61" s="2" customFormat="1" ht="16.5" thickTop="1" thickBot="1" x14ac:dyDescent="0.3">
      <c r="A503" s="6"/>
      <c r="E503" s="8" t="s">
        <v>246</v>
      </c>
      <c r="F503" s="3">
        <f>BA503</f>
        <v>3</v>
      </c>
      <c r="G503" s="3">
        <f>IF((Master!CL280&gt;=13)-(Master!CL280&gt;38),1,0)</f>
        <v>1</v>
      </c>
      <c r="H503" s="11">
        <f>IF($G503=1,ROUND(Master!AL280,2),0)</f>
        <v>0.9</v>
      </c>
      <c r="I503" s="3">
        <f>IF((Master!CL280&gt;=18)-(Master!CL280&gt;42),1,0)</f>
        <v>1</v>
      </c>
      <c r="J503" s="11">
        <f>IF($I503=1,ROUND(Master!DF280,2),0)</f>
        <v>0</v>
      </c>
      <c r="K503" s="3">
        <f>BF503*BH503</f>
        <v>0</v>
      </c>
      <c r="L503" s="49" t="str">
        <f>BB503</f>
        <v>Temp. suitable for Pathogen and Vector. Model says suitable for Pathogen or Vector but not both.</v>
      </c>
      <c r="M503" s="49" t="str">
        <f>BC503</f>
        <v>Preconditions somewhat suitable for Transmission</v>
      </c>
      <c r="N503" s="6" t="str">
        <f>Master!DM280</f>
        <v>Temp. suitable for vectors - surveillance may be needed. When temp. suitable, model suggests vectors likely - may need control, education, and policies minimizing exposure.</v>
      </c>
      <c r="AW503" s="2">
        <f>SUM(G503,I503)</f>
        <v>2</v>
      </c>
      <c r="AX503" s="2">
        <f>IF(H503&lt;0.5,2,IF(H503&gt;=0.5,3))</f>
        <v>3</v>
      </c>
      <c r="AY503" s="2">
        <f>IF(J503&lt;0.5,5,IF(J503&gt;=0.5,7))</f>
        <v>5</v>
      </c>
      <c r="AZ503" s="2">
        <f t="shared" si="144"/>
        <v>30</v>
      </c>
      <c r="BA503" s="2">
        <f>IF(AZ503=0,BB$3,IF(AZ503=10,BB$4,IF(AZ503=14,BB$4,IF(AZ503=15,BB$5,IF(AZ503=20,BB$6,IF(AZ503=21,BB$5,IF(AZ503=28,BB$7,IF(AZ503=30,BB$7,IF(AZ503=42,BB$8,"")))))))))</f>
        <v>3</v>
      </c>
      <c r="BB503" s="2" t="str">
        <f>IF(AZ503=0,AW$3,IF(AZ503=10,AW$4,IF(AZ503=14,AW$4,IF(AZ503=15,AW$5,IF(AZ503=20,AW$6,IF(AZ503=21,AW$5,IF(AZ503=28,AW$7,IF(AZ503=30,AW$7,IF(AZ503=42,AW$8,"")))))))))</f>
        <v>Temp. suitable for Pathogen and Vector. Model says suitable for Pathogen or Vector but not both.</v>
      </c>
      <c r="BC503" s="2" t="str">
        <f>IF(AZ503=0,AY$3,IF(AZ503=10,AY$4,IF(AZ503=14,AY$4,IF(AZ503=15,AY$5,IF(AZ503=20,AY$6,IF(AZ503=21,AY$5,IF(AZ503=28,AY$7,IF(AZ503=30,AY$7,IF(AZ503=42,AY$8,"")))))))))</f>
        <v>Preconditions somewhat suitable for Transmission</v>
      </c>
      <c r="BF503" s="56">
        <f>Master!EN280</f>
        <v>244707</v>
      </c>
      <c r="BG503" s="56" t="s">
        <v>1230</v>
      </c>
      <c r="BH503" s="2">
        <f t="shared" si="145"/>
        <v>0</v>
      </c>
      <c r="BI503" s="2">
        <f t="shared" si="146"/>
        <v>0</v>
      </c>
    </row>
    <row r="504" spans="1:61" s="2" customFormat="1" ht="16.5" thickTop="1" thickBot="1" x14ac:dyDescent="0.3">
      <c r="A504" s="6"/>
      <c r="E504" s="8" t="s">
        <v>432</v>
      </c>
      <c r="F504" s="3">
        <f>BA504</f>
        <v>3</v>
      </c>
      <c r="G504" s="3">
        <f>IF((Master!CL281&gt;=13)-(Master!CL281&gt;38),1,0)</f>
        <v>1</v>
      </c>
      <c r="H504" s="11">
        <f>IF($G504=1,ROUND(Master!AL281,2),0)</f>
        <v>0.93</v>
      </c>
      <c r="I504" s="3">
        <f>IF((Master!CL281&gt;=18)-(Master!CL281&gt;42),1,0)</f>
        <v>1</v>
      </c>
      <c r="J504" s="11">
        <f>IF($I504=1,ROUND(Master!DF281,2),0)</f>
        <v>0</v>
      </c>
      <c r="K504" s="3">
        <f>BF504*BH504</f>
        <v>0</v>
      </c>
      <c r="L504" s="49" t="str">
        <f>BB504</f>
        <v>Temp. suitable for Pathogen and Vector. Model says suitable for Pathogen or Vector but not both.</v>
      </c>
      <c r="M504" s="49" t="str">
        <f>BC504</f>
        <v>Preconditions somewhat suitable for Transmission</v>
      </c>
      <c r="N504" s="6" t="str">
        <f>Master!DM281</f>
        <v>Temp. suitable for vectors - surveillance may be needed. When temp. suitable, model suggests vectors likely - may need control, education, and policies minimizing exposure.</v>
      </c>
      <c r="AW504" s="2">
        <f>SUM(G504,I504)</f>
        <v>2</v>
      </c>
      <c r="AX504" s="2">
        <f>IF(H504&lt;0.5,2,IF(H504&gt;=0.5,3))</f>
        <v>3</v>
      </c>
      <c r="AY504" s="2">
        <f>IF(J504&lt;0.5,5,IF(J504&gt;=0.5,7))</f>
        <v>5</v>
      </c>
      <c r="AZ504" s="2">
        <f t="shared" si="144"/>
        <v>30</v>
      </c>
      <c r="BA504" s="2">
        <f>IF(AZ504=0,BB$3,IF(AZ504=10,BB$4,IF(AZ504=14,BB$4,IF(AZ504=15,BB$5,IF(AZ504=20,BB$6,IF(AZ504=21,BB$5,IF(AZ504=28,BB$7,IF(AZ504=30,BB$7,IF(AZ504=42,BB$8,"")))))))))</f>
        <v>3</v>
      </c>
      <c r="BB504" s="2" t="str">
        <f>IF(AZ504=0,AW$3,IF(AZ504=10,AW$4,IF(AZ504=14,AW$4,IF(AZ504=15,AW$5,IF(AZ504=20,AW$6,IF(AZ504=21,AW$5,IF(AZ504=28,AW$7,IF(AZ504=30,AW$7,IF(AZ504=42,AW$8,"")))))))))</f>
        <v>Temp. suitable for Pathogen and Vector. Model says suitable for Pathogen or Vector but not both.</v>
      </c>
      <c r="BC504" s="2" t="str">
        <f>IF(AZ504=0,AY$3,IF(AZ504=10,AY$4,IF(AZ504=14,AY$4,IF(AZ504=15,AY$5,IF(AZ504=20,AY$6,IF(AZ504=21,AY$5,IF(AZ504=28,AY$7,IF(AZ504=30,AY$7,IF(AZ504=42,AY$8,"")))))))))</f>
        <v>Preconditions somewhat suitable for Transmission</v>
      </c>
      <c r="BF504" s="56">
        <f>Master!EN281</f>
        <v>21860</v>
      </c>
      <c r="BG504" s="56" t="s">
        <v>1231</v>
      </c>
      <c r="BH504" s="2">
        <f t="shared" si="145"/>
        <v>0</v>
      </c>
      <c r="BI504" s="2">
        <f t="shared" si="146"/>
        <v>0</v>
      </c>
    </row>
    <row r="505" spans="1:61" s="2" customFormat="1" ht="15.75" thickTop="1" x14ac:dyDescent="0.25">
      <c r="A505" s="6"/>
      <c r="E505" s="9" t="s">
        <v>867</v>
      </c>
      <c r="F505" s="3"/>
      <c r="G505" s="3"/>
      <c r="H505" s="14"/>
      <c r="I505" s="3"/>
      <c r="J505" s="14"/>
      <c r="K505" s="3"/>
      <c r="L505" s="49"/>
      <c r="M505" s="49"/>
      <c r="N505" s="6"/>
      <c r="BF505" s="56"/>
      <c r="BG505" s="56"/>
      <c r="BH505" s="2">
        <f t="shared" si="145"/>
        <v>0</v>
      </c>
      <c r="BI505" s="2">
        <f t="shared" si="146"/>
        <v>0</v>
      </c>
    </row>
    <row r="506" spans="1:61" s="2" customFormat="1" x14ac:dyDescent="0.25">
      <c r="A506" s="6"/>
      <c r="E506" s="9"/>
      <c r="F506" s="3"/>
      <c r="G506" s="3"/>
      <c r="H506" s="14"/>
      <c r="I506" s="3"/>
      <c r="J506" s="14"/>
      <c r="K506" s="3"/>
      <c r="L506" s="49"/>
      <c r="M506" s="49"/>
      <c r="N506" s="6"/>
      <c r="BF506" s="56"/>
      <c r="BG506" s="56"/>
      <c r="BH506" s="2">
        <f t="shared" si="145"/>
        <v>0</v>
      </c>
      <c r="BI506" s="2">
        <f t="shared" si="146"/>
        <v>0</v>
      </c>
    </row>
    <row r="507" spans="1:61" s="2" customFormat="1" x14ac:dyDescent="0.25">
      <c r="A507" s="6"/>
      <c r="E507" s="9"/>
      <c r="F507" s="3"/>
      <c r="G507" s="3"/>
      <c r="H507" s="14"/>
      <c r="I507" s="3"/>
      <c r="J507" s="14"/>
      <c r="K507" s="3"/>
      <c r="L507" s="49"/>
      <c r="M507" s="49"/>
      <c r="N507" s="6"/>
      <c r="BF507" s="56"/>
      <c r="BG507" s="56"/>
      <c r="BH507" s="2">
        <f t="shared" si="145"/>
        <v>0</v>
      </c>
      <c r="BI507" s="2">
        <f t="shared" si="146"/>
        <v>0</v>
      </c>
    </row>
    <row r="508" spans="1:61" s="2" customFormat="1" x14ac:dyDescent="0.25">
      <c r="A508" s="6"/>
      <c r="E508" s="9"/>
      <c r="F508" s="3"/>
      <c r="G508" s="3"/>
      <c r="H508" s="14"/>
      <c r="I508" s="3"/>
      <c r="J508" s="14"/>
      <c r="K508" s="3"/>
      <c r="L508" s="49"/>
      <c r="M508" s="49"/>
      <c r="N508" s="6"/>
      <c r="BF508" s="56"/>
      <c r="BG508" s="56"/>
      <c r="BH508" s="2">
        <f t="shared" si="145"/>
        <v>0</v>
      </c>
      <c r="BI508" s="2">
        <f t="shared" si="146"/>
        <v>0</v>
      </c>
    </row>
    <row r="509" spans="1:61" s="2" customFormat="1" x14ac:dyDescent="0.25">
      <c r="A509" s="6"/>
      <c r="E509" s="9"/>
      <c r="F509" s="3"/>
      <c r="G509" s="3"/>
      <c r="H509" s="14"/>
      <c r="I509" s="3"/>
      <c r="J509" s="14"/>
      <c r="K509" s="3"/>
      <c r="L509" s="49"/>
      <c r="M509" s="49"/>
      <c r="N509" s="6"/>
      <c r="BF509" s="56"/>
      <c r="BG509" s="56"/>
      <c r="BH509" s="2">
        <f t="shared" si="145"/>
        <v>0</v>
      </c>
      <c r="BI509" s="2">
        <f t="shared" si="146"/>
        <v>0</v>
      </c>
    </row>
    <row r="510" spans="1:61" s="2" customFormat="1" x14ac:dyDescent="0.25">
      <c r="A510" s="6"/>
      <c r="E510" s="9"/>
      <c r="F510" s="3"/>
      <c r="G510" s="3"/>
      <c r="H510" s="14"/>
      <c r="I510" s="3"/>
      <c r="J510" s="14"/>
      <c r="K510" s="3"/>
      <c r="L510" s="49"/>
      <c r="M510" s="49"/>
      <c r="N510" s="6"/>
      <c r="BF510" s="56"/>
      <c r="BG510" s="56"/>
      <c r="BH510" s="2">
        <f t="shared" si="145"/>
        <v>0</v>
      </c>
      <c r="BI510" s="2">
        <f t="shared" si="146"/>
        <v>0</v>
      </c>
    </row>
    <row r="511" spans="1:61" s="2" customFormat="1" x14ac:dyDescent="0.25">
      <c r="A511" s="6"/>
      <c r="E511" s="9"/>
      <c r="F511" s="3"/>
      <c r="G511" s="3"/>
      <c r="H511" s="14"/>
      <c r="I511" s="3"/>
      <c r="J511" s="14"/>
      <c r="K511" s="3"/>
      <c r="L511" s="49"/>
      <c r="M511" s="49"/>
      <c r="N511" s="6"/>
      <c r="BF511" s="56"/>
      <c r="BG511" s="56"/>
      <c r="BH511" s="2">
        <f t="shared" si="145"/>
        <v>0</v>
      </c>
      <c r="BI511" s="2">
        <f t="shared" si="146"/>
        <v>0</v>
      </c>
    </row>
    <row r="512" spans="1:61" s="2" customFormat="1" x14ac:dyDescent="0.25">
      <c r="A512" s="6"/>
      <c r="E512" s="9"/>
      <c r="F512" s="3"/>
      <c r="G512" s="3"/>
      <c r="H512" s="14"/>
      <c r="I512" s="3"/>
      <c r="J512" s="14"/>
      <c r="K512" s="3"/>
      <c r="L512" s="49"/>
      <c r="M512" s="49"/>
      <c r="N512" s="6"/>
      <c r="BF512" s="56"/>
      <c r="BG512" s="56"/>
      <c r="BH512" s="2">
        <f t="shared" si="145"/>
        <v>0</v>
      </c>
      <c r="BI512" s="2">
        <f t="shared" si="146"/>
        <v>0</v>
      </c>
    </row>
    <row r="513" spans="1:61" s="2" customFormat="1" x14ac:dyDescent="0.25">
      <c r="A513" s="6"/>
      <c r="E513" s="9"/>
      <c r="F513" s="3"/>
      <c r="G513" s="3"/>
      <c r="H513" s="14"/>
      <c r="I513" s="3"/>
      <c r="J513" s="14"/>
      <c r="K513" s="3"/>
      <c r="L513" s="49"/>
      <c r="M513" s="49"/>
      <c r="N513" s="6"/>
      <c r="BF513" s="56"/>
      <c r="BG513" s="56"/>
      <c r="BH513" s="2">
        <f t="shared" si="145"/>
        <v>0</v>
      </c>
      <c r="BI513" s="2">
        <f t="shared" si="146"/>
        <v>0</v>
      </c>
    </row>
    <row r="514" spans="1:61" s="2" customFormat="1" x14ac:dyDescent="0.25">
      <c r="A514" s="6"/>
      <c r="E514" s="9"/>
      <c r="F514" s="3"/>
      <c r="G514" s="3"/>
      <c r="H514" s="14"/>
      <c r="I514" s="3"/>
      <c r="J514" s="14"/>
      <c r="K514" s="3"/>
      <c r="L514" s="49"/>
      <c r="M514" s="49"/>
      <c r="N514" s="6"/>
      <c r="BF514" s="56"/>
      <c r="BG514" s="56"/>
      <c r="BH514" s="2">
        <f t="shared" si="145"/>
        <v>0</v>
      </c>
      <c r="BI514" s="2">
        <f t="shared" si="146"/>
        <v>0</v>
      </c>
    </row>
    <row r="515" spans="1:61" s="2" customFormat="1" x14ac:dyDescent="0.25">
      <c r="A515" s="6"/>
      <c r="E515" s="9"/>
      <c r="F515" s="3"/>
      <c r="G515" s="3"/>
      <c r="H515" s="14"/>
      <c r="I515" s="3"/>
      <c r="J515" s="14"/>
      <c r="K515" s="3"/>
      <c r="L515" s="49"/>
      <c r="M515" s="49"/>
      <c r="N515" s="6"/>
      <c r="BF515" s="56"/>
      <c r="BG515" s="56"/>
      <c r="BH515" s="2">
        <f t="shared" si="145"/>
        <v>0</v>
      </c>
      <c r="BI515" s="2">
        <f t="shared" si="146"/>
        <v>0</v>
      </c>
    </row>
    <row r="516" spans="1:61" s="2" customFormat="1" x14ac:dyDescent="0.25">
      <c r="A516" s="6"/>
      <c r="E516" s="9"/>
      <c r="F516" s="3"/>
      <c r="G516" s="3"/>
      <c r="H516" s="14"/>
      <c r="I516" s="3"/>
      <c r="J516" s="14"/>
      <c r="K516" s="3"/>
      <c r="L516" s="49"/>
      <c r="M516" s="49"/>
      <c r="N516" s="6"/>
      <c r="BF516" s="56"/>
      <c r="BG516" s="56"/>
      <c r="BH516" s="2">
        <f t="shared" si="145"/>
        <v>0</v>
      </c>
      <c r="BI516" s="2">
        <f t="shared" si="146"/>
        <v>0</v>
      </c>
    </row>
    <row r="517" spans="1:61" s="2" customFormat="1" x14ac:dyDescent="0.25">
      <c r="A517" s="6"/>
      <c r="E517" s="9"/>
      <c r="F517" s="3"/>
      <c r="G517" s="3"/>
      <c r="H517" s="14"/>
      <c r="I517" s="3"/>
      <c r="J517" s="14"/>
      <c r="K517" s="3"/>
      <c r="L517" s="49"/>
      <c r="M517" s="49"/>
      <c r="N517" s="6"/>
      <c r="BF517" s="56"/>
      <c r="BG517" s="56"/>
      <c r="BH517" s="2">
        <f t="shared" si="145"/>
        <v>0</v>
      </c>
      <c r="BI517" s="2">
        <f t="shared" si="146"/>
        <v>0</v>
      </c>
    </row>
    <row r="518" spans="1:61" s="2" customFormat="1" x14ac:dyDescent="0.25">
      <c r="A518" s="6"/>
      <c r="E518" s="9"/>
      <c r="F518" s="3"/>
      <c r="G518" s="3"/>
      <c r="H518" s="14"/>
      <c r="I518" s="3"/>
      <c r="J518" s="14"/>
      <c r="K518" s="3"/>
      <c r="L518" s="49"/>
      <c r="M518" s="49"/>
      <c r="N518" s="6"/>
      <c r="BF518" s="56"/>
      <c r="BG518" s="56"/>
      <c r="BH518" s="2">
        <f t="shared" si="145"/>
        <v>0</v>
      </c>
      <c r="BI518" s="2">
        <f t="shared" si="146"/>
        <v>0</v>
      </c>
    </row>
    <row r="519" spans="1:61" s="2" customFormat="1" x14ac:dyDescent="0.25">
      <c r="A519" s="6"/>
      <c r="E519" s="9"/>
      <c r="F519" s="3"/>
      <c r="G519" s="3"/>
      <c r="H519" s="14"/>
      <c r="I519" s="3"/>
      <c r="J519" s="14"/>
      <c r="K519" s="3"/>
      <c r="L519" s="49"/>
      <c r="M519" s="49"/>
      <c r="N519" s="6"/>
      <c r="BF519" s="56"/>
      <c r="BG519" s="56"/>
      <c r="BH519" s="2">
        <f t="shared" si="145"/>
        <v>0</v>
      </c>
      <c r="BI519" s="2">
        <f t="shared" si="146"/>
        <v>0</v>
      </c>
    </row>
    <row r="520" spans="1:61" s="2" customFormat="1" x14ac:dyDescent="0.25">
      <c r="A520" s="6"/>
      <c r="E520" s="9"/>
      <c r="F520" s="3"/>
      <c r="G520" s="3"/>
      <c r="H520" s="14"/>
      <c r="I520" s="3"/>
      <c r="J520" s="14"/>
      <c r="K520" s="3"/>
      <c r="L520" s="49"/>
      <c r="M520" s="49"/>
      <c r="N520" s="6"/>
      <c r="BF520" s="56"/>
      <c r="BG520" s="56"/>
      <c r="BH520" s="2">
        <f t="shared" si="145"/>
        <v>0</v>
      </c>
      <c r="BI520" s="2">
        <f t="shared" si="146"/>
        <v>0</v>
      </c>
    </row>
    <row r="521" spans="1:61" s="2" customFormat="1" x14ac:dyDescent="0.25">
      <c r="A521" s="6"/>
      <c r="E521" s="9"/>
      <c r="F521" s="3"/>
      <c r="G521" s="3"/>
      <c r="H521" s="14"/>
      <c r="I521" s="3"/>
      <c r="J521" s="14"/>
      <c r="K521" s="3"/>
      <c r="L521" s="49"/>
      <c r="M521" s="49"/>
      <c r="N521" s="6"/>
      <c r="BF521" s="56"/>
      <c r="BG521" s="56"/>
      <c r="BH521" s="2">
        <f t="shared" si="145"/>
        <v>0</v>
      </c>
      <c r="BI521" s="2">
        <f t="shared" si="146"/>
        <v>0</v>
      </c>
    </row>
    <row r="522" spans="1:61" s="2" customFormat="1" x14ac:dyDescent="0.25">
      <c r="A522" s="6"/>
      <c r="E522" s="9"/>
      <c r="F522" s="3"/>
      <c r="G522" s="3"/>
      <c r="H522" s="14"/>
      <c r="I522" s="3"/>
      <c r="J522" s="14"/>
      <c r="K522" s="3"/>
      <c r="L522" s="49"/>
      <c r="M522" s="49"/>
      <c r="N522" s="6"/>
      <c r="BF522" s="56"/>
      <c r="BG522" s="56"/>
      <c r="BH522" s="2">
        <f t="shared" si="145"/>
        <v>0</v>
      </c>
      <c r="BI522" s="2">
        <f t="shared" si="146"/>
        <v>0</v>
      </c>
    </row>
    <row r="523" spans="1:61" s="2" customFormat="1" x14ac:dyDescent="0.25">
      <c r="A523" s="6"/>
      <c r="E523" s="9"/>
      <c r="F523" s="3"/>
      <c r="G523" s="3"/>
      <c r="H523" s="14"/>
      <c r="I523" s="3"/>
      <c r="J523" s="14"/>
      <c r="K523" s="3"/>
      <c r="L523" s="49"/>
      <c r="M523" s="49"/>
      <c r="N523" s="6"/>
      <c r="BF523" s="56"/>
      <c r="BG523" s="56"/>
      <c r="BH523" s="2">
        <f t="shared" si="145"/>
        <v>0</v>
      </c>
      <c r="BI523" s="2">
        <f t="shared" si="146"/>
        <v>0</v>
      </c>
    </row>
    <row r="524" spans="1:61" s="2" customFormat="1" x14ac:dyDescent="0.25">
      <c r="A524" s="6"/>
      <c r="E524" s="9"/>
      <c r="F524" s="3"/>
      <c r="G524" s="3"/>
      <c r="H524" s="14"/>
      <c r="I524" s="3"/>
      <c r="J524" s="14"/>
      <c r="K524" s="3"/>
      <c r="L524" s="49"/>
      <c r="M524" s="49"/>
      <c r="N524" s="6"/>
      <c r="BF524" s="56"/>
      <c r="BG524" s="56"/>
      <c r="BH524" s="2">
        <f t="shared" si="145"/>
        <v>0</v>
      </c>
      <c r="BI524" s="2">
        <f t="shared" si="146"/>
        <v>0</v>
      </c>
    </row>
    <row r="525" spans="1:61" s="2" customFormat="1" ht="15.75" thickBot="1" x14ac:dyDescent="0.3">
      <c r="A525" s="6"/>
      <c r="E525" s="9"/>
      <c r="F525" s="3"/>
      <c r="G525" s="3"/>
      <c r="H525" s="13"/>
      <c r="I525" s="3"/>
      <c r="J525" s="13"/>
      <c r="K525" s="3"/>
      <c r="L525" s="49"/>
      <c r="M525" s="49"/>
      <c r="N525" s="6"/>
      <c r="BF525" s="56"/>
      <c r="BG525" s="56"/>
      <c r="BH525" s="2">
        <f t="shared" si="145"/>
        <v>0</v>
      </c>
      <c r="BI525" s="2">
        <f t="shared" si="146"/>
        <v>0</v>
      </c>
    </row>
    <row r="526" spans="1:61" s="2" customFormat="1" ht="61.5" thickTop="1" thickBot="1" x14ac:dyDescent="0.3">
      <c r="A526" s="17" t="s">
        <v>67</v>
      </c>
      <c r="E526" s="8"/>
      <c r="F526" s="16" t="str">
        <f>Master!A$746</f>
        <v>Forecast Overall Zika Risk Code - "1" (Blue) = low risk, "4" (Red) = high risk</v>
      </c>
      <c r="G526" s="16" t="str">
        <f>Master!B$745</f>
        <v>Was temp. suitable during period for Aedes aegypti/albopictus? (Red Yes, Green No)</v>
      </c>
      <c r="H526" s="16" t="str">
        <f>Master!C$745</f>
        <v>If suitable temp.  what is annual % suitability for Aedes aegypti or albopictus? (More red more suitable)</v>
      </c>
      <c r="I526" s="16" t="str">
        <f>Master!B$744</f>
        <v>Was temp. suitable during period for Zika replication in mosquito? (Red Yes, Green No)</v>
      </c>
      <c r="J526" s="16" t="str">
        <f>Master!C$744</f>
        <v>If suitable temp. what is annual % suitability for Zika? (More red more suitable)</v>
      </c>
      <c r="K526" s="47" t="str">
        <f>Master!A$749</f>
        <v># people within 5km with Code 4 Zika level</v>
      </c>
      <c r="L526" s="47" t="str">
        <f>Master!A$748</f>
        <v>Description of conditions</v>
      </c>
      <c r="M526" s="47" t="str">
        <f>Master!B$748</f>
        <v>What it means for transmission</v>
      </c>
      <c r="N526" s="47" t="str">
        <f>Master!C$748</f>
        <v>What it means for entomologists</v>
      </c>
      <c r="BF526" s="47" t="s">
        <v>949</v>
      </c>
      <c r="BG526" s="47" t="s">
        <v>949</v>
      </c>
      <c r="BH526" s="2">
        <f t="shared" si="145"/>
        <v>0</v>
      </c>
      <c r="BI526" s="2" t="e">
        <f t="shared" si="146"/>
        <v>#VALUE!</v>
      </c>
    </row>
    <row r="527" spans="1:61" s="2" customFormat="1" ht="16.5" thickTop="1" thickBot="1" x14ac:dyDescent="0.3">
      <c r="A527" s="6"/>
      <c r="E527" s="8" t="s">
        <v>66</v>
      </c>
      <c r="F527" s="3">
        <f>BA527</f>
        <v>2</v>
      </c>
      <c r="G527" s="3">
        <f>IF((Master!CL282&gt;=13)-(Master!CL282&gt;38),1,0)</f>
        <v>1</v>
      </c>
      <c r="H527" s="11">
        <f>IF($G527=1,ROUND(Master!AL282,2),0)</f>
        <v>0.04</v>
      </c>
      <c r="I527" s="3">
        <f>IF((Master!CL282&gt;=18)-(Master!CL282&gt;42),1,0)</f>
        <v>1</v>
      </c>
      <c r="J527" s="11">
        <f>IF($I527=1,ROUND(Master!DF282,2),0)</f>
        <v>0</v>
      </c>
      <c r="K527" s="3">
        <f>BF527*BH527</f>
        <v>0</v>
      </c>
      <c r="L527" s="49" t="str">
        <f t="shared" ref="L527:M531" si="147">BB527</f>
        <v>Temp. suitable for Pathogen and Vector. Model says not very suitable for Pathogen and Vector.</v>
      </c>
      <c r="M527" s="49" t="str">
        <f t="shared" si="147"/>
        <v>Preconditions unsuitable for Transmission</v>
      </c>
      <c r="N527" s="6" t="str">
        <f>Master!DM282</f>
        <v>Temp. suitable for vectors - surveillance may be needed. When temp. suitable, model suggests vectors unlikely or low numbers.</v>
      </c>
      <c r="AW527" s="2">
        <f>SUM(G527,I527)</f>
        <v>2</v>
      </c>
      <c r="AX527" s="2">
        <f>IF(H527&lt;0.5,2,IF(H527&gt;=0.5,3))</f>
        <v>2</v>
      </c>
      <c r="AY527" s="2">
        <f>IF(J527&lt;0.5,5,IF(J527&gt;=0.5,7))</f>
        <v>5</v>
      </c>
      <c r="AZ527" s="2">
        <f t="shared" si="144"/>
        <v>20</v>
      </c>
      <c r="BA527" s="2">
        <f>IF(AZ527=0,BB$3,IF(AZ527=10,BB$4,IF(AZ527=14,BB$4,IF(AZ527=15,BB$5,IF(AZ527=20,BB$6,IF(AZ527=21,BB$5,IF(AZ527=28,BB$7,IF(AZ527=30,BB$7,IF(AZ527=42,BB$8,"")))))))))</f>
        <v>2</v>
      </c>
      <c r="BB527" s="2" t="str">
        <f>IF(AZ527=0,AW$3,IF(AZ527=10,AW$4,IF(AZ527=14,AW$4,IF(AZ527=15,AW$5,IF(AZ527=20,AW$6,IF(AZ527=21,AW$5,IF(AZ527=28,AW$7,IF(AZ527=30,AW$7,IF(AZ527=42,AW$8,"")))))))))</f>
        <v>Temp. suitable for Pathogen and Vector. Model says not very suitable for Pathogen and Vector.</v>
      </c>
      <c r="BC527" s="2" t="str">
        <f>IF(AZ527=0,AY$3,IF(AZ527=10,AY$4,IF(AZ527=14,AY$4,IF(AZ527=15,AY$5,IF(AZ527=20,AY$6,IF(AZ527=21,AY$5,IF(AZ527=28,AY$7,IF(AZ527=30,AY$7,IF(AZ527=42,AY$8,"")))))))))</f>
        <v>Preconditions unsuitable for Transmission</v>
      </c>
      <c r="BF527" s="56">
        <f>Master!EN282</f>
        <v>940</v>
      </c>
      <c r="BG527" s="56" t="s">
        <v>1232</v>
      </c>
      <c r="BH527" s="2">
        <f t="shared" si="145"/>
        <v>0</v>
      </c>
      <c r="BI527" s="2">
        <f t="shared" si="146"/>
        <v>0</v>
      </c>
    </row>
    <row r="528" spans="1:61" s="2" customFormat="1" ht="16.5" thickTop="1" thickBot="1" x14ac:dyDescent="0.3">
      <c r="A528" s="6"/>
      <c r="E528" s="8" t="s">
        <v>82</v>
      </c>
      <c r="F528" s="3">
        <f>BA528</f>
        <v>2</v>
      </c>
      <c r="G528" s="3">
        <f>IF((Master!CL283&gt;=13)-(Master!CL283&gt;38),1,0)</f>
        <v>1</v>
      </c>
      <c r="H528" s="11">
        <f>IF($G528=1,ROUND(Master!AL283,2),0)</f>
        <v>0.02</v>
      </c>
      <c r="I528" s="3">
        <f>IF((Master!CL283&gt;=18)-(Master!CL283&gt;42),1,0)</f>
        <v>1</v>
      </c>
      <c r="J528" s="11">
        <f>IF($I528=1,ROUND(Master!DF283,2),0)</f>
        <v>0</v>
      </c>
      <c r="K528" s="3">
        <f>BF528*BH528</f>
        <v>0</v>
      </c>
      <c r="L528" s="49" t="str">
        <f t="shared" si="147"/>
        <v>Temp. suitable for Pathogen and Vector. Model says not very suitable for Pathogen and Vector.</v>
      </c>
      <c r="M528" s="49" t="str">
        <f t="shared" si="147"/>
        <v>Preconditions unsuitable for Transmission</v>
      </c>
      <c r="N528" s="6" t="str">
        <f>Master!DM283</f>
        <v>Temp. suitable for vectors - surveillance may be needed. When temp. suitable, model suggests vectors unlikely or low numbers.</v>
      </c>
      <c r="AW528" s="2">
        <f>SUM(G528,I528)</f>
        <v>2</v>
      </c>
      <c r="AX528" s="2">
        <f>IF(H528&lt;0.5,2,IF(H528&gt;=0.5,3))</f>
        <v>2</v>
      </c>
      <c r="AY528" s="2">
        <f>IF(J528&lt;0.5,5,IF(J528&gt;=0.5,7))</f>
        <v>5</v>
      </c>
      <c r="AZ528" s="2">
        <f t="shared" si="144"/>
        <v>20</v>
      </c>
      <c r="BA528" s="2">
        <f>IF(AZ528=0,BB$3,IF(AZ528=10,BB$4,IF(AZ528=14,BB$4,IF(AZ528=15,BB$5,IF(AZ528=20,BB$6,IF(AZ528=21,BB$5,IF(AZ528=28,BB$7,IF(AZ528=30,BB$7,IF(AZ528=42,BB$8,"")))))))))</f>
        <v>2</v>
      </c>
      <c r="BB528" s="2" t="str">
        <f>IF(AZ528=0,AW$3,IF(AZ528=10,AW$4,IF(AZ528=14,AW$4,IF(AZ528=15,AW$5,IF(AZ528=20,AW$6,IF(AZ528=21,AW$5,IF(AZ528=28,AW$7,IF(AZ528=30,AW$7,IF(AZ528=42,AW$8,"")))))))))</f>
        <v>Temp. suitable for Pathogen and Vector. Model says not very suitable for Pathogen and Vector.</v>
      </c>
      <c r="BC528" s="2" t="str">
        <f>IF(AZ528=0,AY$3,IF(AZ528=10,AY$4,IF(AZ528=14,AY$4,IF(AZ528=15,AY$5,IF(AZ528=20,AY$6,IF(AZ528=21,AY$5,IF(AZ528=28,AY$7,IF(AZ528=30,AY$7,IF(AZ528=42,AY$8,"")))))))))</f>
        <v>Preconditions unsuitable for Transmission</v>
      </c>
      <c r="BF528" s="56">
        <f>Master!EN283</f>
        <v>73399</v>
      </c>
      <c r="BG528" s="56" t="s">
        <v>1233</v>
      </c>
      <c r="BH528" s="2">
        <f t="shared" si="145"/>
        <v>0</v>
      </c>
      <c r="BI528" s="2">
        <f t="shared" si="146"/>
        <v>0</v>
      </c>
    </row>
    <row r="529" spans="1:61" s="2" customFormat="1" ht="16.5" thickTop="1" thickBot="1" x14ac:dyDescent="0.3">
      <c r="A529" s="6"/>
      <c r="E529" s="8" t="s">
        <v>435</v>
      </c>
      <c r="F529" s="3">
        <f>BA529</f>
        <v>2</v>
      </c>
      <c r="G529" s="3">
        <f>IF((Master!CL284&gt;=13)-(Master!CL284&gt;38),1,0)</f>
        <v>1</v>
      </c>
      <c r="H529" s="11">
        <f>IF($G529=1,ROUND(Master!AL284,2),0)</f>
        <v>0</v>
      </c>
      <c r="I529" s="3">
        <f>IF((Master!CL284&gt;=18)-(Master!CL284&gt;42),1,0)</f>
        <v>1</v>
      </c>
      <c r="J529" s="11">
        <f>IF($I529=1,ROUND(Master!DF284,2),0)</f>
        <v>0</v>
      </c>
      <c r="K529" s="3">
        <f>BF529*BH529</f>
        <v>0</v>
      </c>
      <c r="L529" s="49" t="str">
        <f t="shared" si="147"/>
        <v>Temp. suitable for Pathogen and Vector. Model says not very suitable for Pathogen and Vector.</v>
      </c>
      <c r="M529" s="49" t="str">
        <f t="shared" si="147"/>
        <v>Preconditions unsuitable for Transmission</v>
      </c>
      <c r="N529" s="6" t="str">
        <f>Master!DM284</f>
        <v>Temp. suitable for vectors - surveillance may be needed. When temp. suitable, model suggests vectors unlikely or low numbers.</v>
      </c>
      <c r="AW529" s="2">
        <f>SUM(G529,I529)</f>
        <v>2</v>
      </c>
      <c r="AX529" s="2">
        <f>IF(H529&lt;0.5,2,IF(H529&gt;=0.5,3))</f>
        <v>2</v>
      </c>
      <c r="AY529" s="2">
        <f>IF(J529&lt;0.5,5,IF(J529&gt;=0.5,7))</f>
        <v>5</v>
      </c>
      <c r="AZ529" s="2">
        <f t="shared" si="144"/>
        <v>20</v>
      </c>
      <c r="BA529" s="2">
        <f>IF(AZ529=0,BB$3,IF(AZ529=10,BB$4,IF(AZ529=14,BB$4,IF(AZ529=15,BB$5,IF(AZ529=20,BB$6,IF(AZ529=21,BB$5,IF(AZ529=28,BB$7,IF(AZ529=30,BB$7,IF(AZ529=42,BB$8,"")))))))))</f>
        <v>2</v>
      </c>
      <c r="BB529" s="2" t="str">
        <f>IF(AZ529=0,AW$3,IF(AZ529=10,AW$4,IF(AZ529=14,AW$4,IF(AZ529=15,AW$5,IF(AZ529=20,AW$6,IF(AZ529=21,AW$5,IF(AZ529=28,AW$7,IF(AZ529=30,AW$7,IF(AZ529=42,AW$8,"")))))))))</f>
        <v>Temp. suitable for Pathogen and Vector. Model says not very suitable for Pathogen and Vector.</v>
      </c>
      <c r="BC529" s="2" t="str">
        <f>IF(AZ529=0,AY$3,IF(AZ529=10,AY$4,IF(AZ529=14,AY$4,IF(AZ529=15,AY$5,IF(AZ529=20,AY$6,IF(AZ529=21,AY$5,IF(AZ529=28,AY$7,IF(AZ529=30,AY$7,IF(AZ529=42,AY$8,"")))))))))</f>
        <v>Preconditions unsuitable for Transmission</v>
      </c>
      <c r="BF529" s="56">
        <f>Master!EN284</f>
        <v>0</v>
      </c>
      <c r="BG529" s="56" t="s">
        <v>1234</v>
      </c>
      <c r="BH529" s="2">
        <f t="shared" si="145"/>
        <v>0</v>
      </c>
      <c r="BI529" s="2">
        <f t="shared" si="146"/>
        <v>0</v>
      </c>
    </row>
    <row r="530" spans="1:61" s="2" customFormat="1" ht="16.5" thickTop="1" thickBot="1" x14ac:dyDescent="0.3">
      <c r="A530" s="6"/>
      <c r="E530" s="8" t="s">
        <v>527</v>
      </c>
      <c r="F530" s="3">
        <f>BA530</f>
        <v>2</v>
      </c>
      <c r="G530" s="3">
        <f>IF((Master!CL285&gt;=13)-(Master!CL285&gt;38),1,0)</f>
        <v>1</v>
      </c>
      <c r="H530" s="11">
        <f>IF($G530=1,ROUND(Master!AL285,2),0)</f>
        <v>0.33</v>
      </c>
      <c r="I530" s="3">
        <f>IF((Master!CL285&gt;=18)-(Master!CL285&gt;42),1,0)</f>
        <v>1</v>
      </c>
      <c r="J530" s="11">
        <f>IF($I530=1,ROUND(Master!DF285,2),0)</f>
        <v>0</v>
      </c>
      <c r="K530" s="3">
        <f>BF530*BH530</f>
        <v>0</v>
      </c>
      <c r="L530" s="49" t="str">
        <f t="shared" si="147"/>
        <v>Temp. suitable for Pathogen and Vector. Model says not very suitable for Pathogen and Vector.</v>
      </c>
      <c r="M530" s="49" t="str">
        <f t="shared" si="147"/>
        <v>Preconditions unsuitable for Transmission</v>
      </c>
      <c r="N530" s="6" t="str">
        <f>Master!DM285</f>
        <v>Temp. suitable for vectors - surveillance may be needed. When temp. suitable, model suggests vectors unlikely or low numbers.</v>
      </c>
      <c r="AW530" s="2">
        <f>SUM(G530,I530)</f>
        <v>2</v>
      </c>
      <c r="AX530" s="2">
        <f>IF(H530&lt;0.5,2,IF(H530&gt;=0.5,3))</f>
        <v>2</v>
      </c>
      <c r="AY530" s="2">
        <f>IF(J530&lt;0.5,5,IF(J530&gt;=0.5,7))</f>
        <v>5</v>
      </c>
      <c r="AZ530" s="2">
        <f t="shared" si="144"/>
        <v>20</v>
      </c>
      <c r="BA530" s="2">
        <f>IF(AZ530=0,BB$3,IF(AZ530=10,BB$4,IF(AZ530=14,BB$4,IF(AZ530=15,BB$5,IF(AZ530=20,BB$6,IF(AZ530=21,BB$5,IF(AZ530=28,BB$7,IF(AZ530=30,BB$7,IF(AZ530=42,BB$8,"")))))))))</f>
        <v>2</v>
      </c>
      <c r="BB530" s="2" t="str">
        <f>IF(AZ530=0,AW$3,IF(AZ530=10,AW$4,IF(AZ530=14,AW$4,IF(AZ530=15,AW$5,IF(AZ530=20,AW$6,IF(AZ530=21,AW$5,IF(AZ530=28,AW$7,IF(AZ530=30,AW$7,IF(AZ530=42,AW$8,"")))))))))</f>
        <v>Temp. suitable for Pathogen and Vector. Model says not very suitable for Pathogen and Vector.</v>
      </c>
      <c r="BC530" s="2" t="str">
        <f>IF(AZ530=0,AY$3,IF(AZ530=10,AY$4,IF(AZ530=14,AY$4,IF(AZ530=15,AY$5,IF(AZ530=20,AY$6,IF(AZ530=21,AY$5,IF(AZ530=28,AY$7,IF(AZ530=30,AY$7,IF(AZ530=42,AY$8,"")))))))))</f>
        <v>Preconditions unsuitable for Transmission</v>
      </c>
      <c r="BF530" s="56">
        <f>Master!EN285</f>
        <v>5469</v>
      </c>
      <c r="BG530" s="56" t="s">
        <v>1235</v>
      </c>
      <c r="BH530" s="2">
        <f t="shared" si="145"/>
        <v>0</v>
      </c>
      <c r="BI530" s="2">
        <f t="shared" si="146"/>
        <v>0</v>
      </c>
    </row>
    <row r="531" spans="1:61" s="2" customFormat="1" ht="16.5" thickTop="1" thickBot="1" x14ac:dyDescent="0.3">
      <c r="A531" s="6"/>
      <c r="E531" s="8" t="s">
        <v>760</v>
      </c>
      <c r="F531" s="3">
        <f>BA531</f>
        <v>2</v>
      </c>
      <c r="G531" s="3">
        <f>IF((Master!CL286&gt;=13)-(Master!CL286&gt;38),1,0)</f>
        <v>1</v>
      </c>
      <c r="H531" s="11">
        <f>IF($G531=1,ROUND(Master!AL286,2),0)</f>
        <v>0.01</v>
      </c>
      <c r="I531" s="3">
        <f>IF((Master!CL286&gt;=18)-(Master!CL286&gt;42),1,0)</f>
        <v>1</v>
      </c>
      <c r="J531" s="11">
        <f>IF($I531=1,ROUND(Master!DF286,2),0)</f>
        <v>0</v>
      </c>
      <c r="K531" s="3">
        <f>BF531*BH531</f>
        <v>0</v>
      </c>
      <c r="L531" s="49" t="str">
        <f t="shared" si="147"/>
        <v>Temp. suitable for Pathogen and Vector. Model says not very suitable for Pathogen and Vector.</v>
      </c>
      <c r="M531" s="49" t="str">
        <f t="shared" si="147"/>
        <v>Preconditions unsuitable for Transmission</v>
      </c>
      <c r="N531" s="6" t="str">
        <f>Master!DM286</f>
        <v>Temp. suitable for vectors - surveillance may be needed. When temp. suitable, model suggests vectors unlikely or low numbers.</v>
      </c>
      <c r="AW531" s="2">
        <f>SUM(G531,I531)</f>
        <v>2</v>
      </c>
      <c r="AX531" s="2">
        <f>IF(H531&lt;0.5,2,IF(H531&gt;=0.5,3))</f>
        <v>2</v>
      </c>
      <c r="AY531" s="2">
        <f>IF(J531&lt;0.5,5,IF(J531&gt;=0.5,7))</f>
        <v>5</v>
      </c>
      <c r="AZ531" s="2">
        <f t="shared" si="144"/>
        <v>20</v>
      </c>
      <c r="BA531" s="2">
        <f>IF(AZ531=0,BB$3,IF(AZ531=10,BB$4,IF(AZ531=14,BB$4,IF(AZ531=15,BB$5,IF(AZ531=20,BB$6,IF(AZ531=21,BB$5,IF(AZ531=28,BB$7,IF(AZ531=30,BB$7,IF(AZ531=42,BB$8,"")))))))))</f>
        <v>2</v>
      </c>
      <c r="BB531" s="2" t="str">
        <f>IF(AZ531=0,AW$3,IF(AZ531=10,AW$4,IF(AZ531=14,AW$4,IF(AZ531=15,AW$5,IF(AZ531=20,AW$6,IF(AZ531=21,AW$5,IF(AZ531=28,AW$7,IF(AZ531=30,AW$7,IF(AZ531=42,AW$8,"")))))))))</f>
        <v>Temp. suitable for Pathogen and Vector. Model says not very suitable for Pathogen and Vector.</v>
      </c>
      <c r="BC531" s="2" t="str">
        <f>IF(AZ531=0,AY$3,IF(AZ531=10,AY$4,IF(AZ531=14,AY$4,IF(AZ531=15,AY$5,IF(AZ531=20,AY$6,IF(AZ531=21,AY$5,IF(AZ531=28,AY$7,IF(AZ531=30,AY$7,IF(AZ531=42,AY$8,"")))))))))</f>
        <v>Preconditions unsuitable for Transmission</v>
      </c>
      <c r="BF531" s="56">
        <f>Master!EN286</f>
        <v>51</v>
      </c>
      <c r="BG531" s="56" t="s">
        <v>1236</v>
      </c>
      <c r="BH531" s="2">
        <f t="shared" si="145"/>
        <v>0</v>
      </c>
      <c r="BI531" s="2">
        <f t="shared" si="146"/>
        <v>0</v>
      </c>
    </row>
    <row r="532" spans="1:61" s="2" customFormat="1" ht="15.75" thickTop="1" x14ac:dyDescent="0.25">
      <c r="A532" s="6"/>
      <c r="E532" s="9" t="s">
        <v>867</v>
      </c>
      <c r="F532" s="3"/>
      <c r="G532" s="3"/>
      <c r="H532" s="14"/>
      <c r="I532" s="3"/>
      <c r="J532" s="14"/>
      <c r="K532" s="3"/>
      <c r="L532" s="49"/>
      <c r="M532" s="49"/>
      <c r="N532" s="6"/>
      <c r="BF532" s="56"/>
      <c r="BG532" s="56"/>
      <c r="BH532" s="2">
        <f t="shared" si="145"/>
        <v>0</v>
      </c>
      <c r="BI532" s="2">
        <f t="shared" si="146"/>
        <v>0</v>
      </c>
    </row>
    <row r="533" spans="1:61" s="2" customFormat="1" x14ac:dyDescent="0.25">
      <c r="A533" s="6"/>
      <c r="E533" s="9"/>
      <c r="F533" s="3"/>
      <c r="G533" s="3"/>
      <c r="H533" s="14"/>
      <c r="I533" s="3"/>
      <c r="J533" s="14"/>
      <c r="K533" s="3"/>
      <c r="L533" s="49"/>
      <c r="M533" s="49"/>
      <c r="N533" s="6"/>
      <c r="BF533" s="56"/>
      <c r="BG533" s="56"/>
      <c r="BH533" s="2">
        <f t="shared" si="145"/>
        <v>0</v>
      </c>
      <c r="BI533" s="2">
        <f t="shared" si="146"/>
        <v>0</v>
      </c>
    </row>
    <row r="534" spans="1:61" s="2" customFormat="1" x14ac:dyDescent="0.25">
      <c r="A534" s="6"/>
      <c r="E534" s="9"/>
      <c r="F534" s="3"/>
      <c r="G534" s="3"/>
      <c r="H534" s="14"/>
      <c r="I534" s="3"/>
      <c r="J534" s="14"/>
      <c r="K534" s="3"/>
      <c r="L534" s="49"/>
      <c r="M534" s="49"/>
      <c r="N534" s="6"/>
      <c r="BF534" s="56"/>
      <c r="BG534" s="56"/>
      <c r="BH534" s="2">
        <f t="shared" si="145"/>
        <v>0</v>
      </c>
      <c r="BI534" s="2">
        <f t="shared" si="146"/>
        <v>0</v>
      </c>
    </row>
    <row r="535" spans="1:61" s="2" customFormat="1" x14ac:dyDescent="0.25">
      <c r="A535" s="6"/>
      <c r="E535" s="9"/>
      <c r="F535" s="3"/>
      <c r="G535" s="3"/>
      <c r="H535" s="14"/>
      <c r="I535" s="3"/>
      <c r="J535" s="14"/>
      <c r="K535" s="3"/>
      <c r="L535" s="49"/>
      <c r="M535" s="49"/>
      <c r="N535" s="6"/>
      <c r="BF535" s="56"/>
      <c r="BG535" s="56"/>
      <c r="BH535" s="2">
        <f t="shared" si="145"/>
        <v>0</v>
      </c>
      <c r="BI535" s="2">
        <f t="shared" si="146"/>
        <v>0</v>
      </c>
    </row>
    <row r="536" spans="1:61" s="2" customFormat="1" x14ac:dyDescent="0.25">
      <c r="A536" s="6"/>
      <c r="E536" s="9"/>
      <c r="F536" s="3"/>
      <c r="G536" s="3"/>
      <c r="H536" s="14"/>
      <c r="I536" s="3"/>
      <c r="J536" s="14"/>
      <c r="K536" s="3"/>
      <c r="L536" s="49"/>
      <c r="M536" s="49"/>
      <c r="N536" s="6"/>
      <c r="BF536" s="56"/>
      <c r="BG536" s="56"/>
      <c r="BH536" s="2">
        <f t="shared" si="145"/>
        <v>0</v>
      </c>
      <c r="BI536" s="2">
        <f t="shared" si="146"/>
        <v>0</v>
      </c>
    </row>
    <row r="537" spans="1:61" s="2" customFormat="1" x14ac:dyDescent="0.25">
      <c r="A537" s="6"/>
      <c r="E537" s="9"/>
      <c r="F537" s="3"/>
      <c r="G537" s="3"/>
      <c r="H537" s="14"/>
      <c r="I537" s="3"/>
      <c r="J537" s="14"/>
      <c r="K537" s="3"/>
      <c r="L537" s="49"/>
      <c r="M537" s="49"/>
      <c r="N537" s="6"/>
      <c r="BF537" s="56"/>
      <c r="BG537" s="56"/>
      <c r="BH537" s="2">
        <f t="shared" si="145"/>
        <v>0</v>
      </c>
      <c r="BI537" s="2">
        <f t="shared" si="146"/>
        <v>0</v>
      </c>
    </row>
    <row r="538" spans="1:61" s="2" customFormat="1" x14ac:dyDescent="0.25">
      <c r="A538" s="6"/>
      <c r="E538" s="9"/>
      <c r="F538" s="3"/>
      <c r="G538" s="3"/>
      <c r="H538" s="14"/>
      <c r="I538" s="3"/>
      <c r="J538" s="14"/>
      <c r="K538" s="3"/>
      <c r="L538" s="49"/>
      <c r="M538" s="49"/>
      <c r="N538" s="6"/>
      <c r="BF538" s="56"/>
      <c r="BG538" s="56"/>
      <c r="BH538" s="2">
        <f t="shared" si="145"/>
        <v>0</v>
      </c>
      <c r="BI538" s="2">
        <f t="shared" si="146"/>
        <v>0</v>
      </c>
    </row>
    <row r="539" spans="1:61" s="2" customFormat="1" x14ac:dyDescent="0.25">
      <c r="A539" s="6"/>
      <c r="E539" s="9"/>
      <c r="F539" s="3"/>
      <c r="G539" s="3"/>
      <c r="H539" s="14"/>
      <c r="I539" s="3"/>
      <c r="J539" s="14"/>
      <c r="K539" s="3"/>
      <c r="L539" s="49"/>
      <c r="M539" s="49"/>
      <c r="N539" s="6"/>
      <c r="BF539" s="56"/>
      <c r="BG539" s="56"/>
      <c r="BH539" s="2">
        <f t="shared" si="145"/>
        <v>0</v>
      </c>
      <c r="BI539" s="2">
        <f t="shared" si="146"/>
        <v>0</v>
      </c>
    </row>
    <row r="540" spans="1:61" s="2" customFormat="1" x14ac:dyDescent="0.25">
      <c r="A540" s="6"/>
      <c r="E540" s="9"/>
      <c r="F540" s="3"/>
      <c r="G540" s="3"/>
      <c r="H540" s="14"/>
      <c r="I540" s="3"/>
      <c r="J540" s="14"/>
      <c r="K540" s="3"/>
      <c r="L540" s="49"/>
      <c r="M540" s="49"/>
      <c r="N540" s="6"/>
      <c r="BF540" s="56"/>
      <c r="BG540" s="56"/>
      <c r="BH540" s="2">
        <f t="shared" si="145"/>
        <v>0</v>
      </c>
      <c r="BI540" s="2">
        <f t="shared" si="146"/>
        <v>0</v>
      </c>
    </row>
    <row r="541" spans="1:61" s="2" customFormat="1" x14ac:dyDescent="0.25">
      <c r="A541" s="6"/>
      <c r="E541" s="9"/>
      <c r="F541" s="3"/>
      <c r="G541" s="3"/>
      <c r="H541" s="14"/>
      <c r="I541" s="3"/>
      <c r="J541" s="14"/>
      <c r="K541" s="3"/>
      <c r="L541" s="49"/>
      <c r="M541" s="49"/>
      <c r="N541" s="6"/>
      <c r="BF541" s="56"/>
      <c r="BG541" s="56"/>
      <c r="BH541" s="2">
        <f t="shared" si="145"/>
        <v>0</v>
      </c>
      <c r="BI541" s="2">
        <f t="shared" si="146"/>
        <v>0</v>
      </c>
    </row>
    <row r="542" spans="1:61" s="2" customFormat="1" x14ac:dyDescent="0.25">
      <c r="A542" s="6"/>
      <c r="E542" s="9"/>
      <c r="F542" s="3"/>
      <c r="G542" s="3"/>
      <c r="H542" s="14"/>
      <c r="I542" s="3"/>
      <c r="J542" s="14"/>
      <c r="K542" s="3"/>
      <c r="L542" s="49"/>
      <c r="M542" s="49"/>
      <c r="N542" s="6"/>
      <c r="BF542" s="56"/>
      <c r="BG542" s="56"/>
      <c r="BH542" s="2">
        <f t="shared" si="145"/>
        <v>0</v>
      </c>
      <c r="BI542" s="2">
        <f t="shared" si="146"/>
        <v>0</v>
      </c>
    </row>
    <row r="543" spans="1:61" s="2" customFormat="1" x14ac:dyDescent="0.25">
      <c r="A543" s="6"/>
      <c r="E543" s="9"/>
      <c r="F543" s="3"/>
      <c r="G543" s="3"/>
      <c r="H543" s="14"/>
      <c r="I543" s="3"/>
      <c r="J543" s="14"/>
      <c r="K543" s="3"/>
      <c r="L543" s="49"/>
      <c r="M543" s="49"/>
      <c r="N543" s="6"/>
      <c r="BF543" s="56"/>
      <c r="BG543" s="56"/>
      <c r="BH543" s="2">
        <f t="shared" si="145"/>
        <v>0</v>
      </c>
      <c r="BI543" s="2">
        <f t="shared" si="146"/>
        <v>0</v>
      </c>
    </row>
    <row r="544" spans="1:61" s="2" customFormat="1" x14ac:dyDescent="0.25">
      <c r="A544" s="6"/>
      <c r="E544" s="9"/>
      <c r="F544" s="3"/>
      <c r="G544" s="3"/>
      <c r="H544" s="14"/>
      <c r="I544" s="3"/>
      <c r="J544" s="14"/>
      <c r="K544" s="3"/>
      <c r="L544" s="49"/>
      <c r="M544" s="49"/>
      <c r="N544" s="6"/>
      <c r="BF544" s="56"/>
      <c r="BG544" s="56"/>
      <c r="BH544" s="2">
        <f t="shared" si="145"/>
        <v>0</v>
      </c>
      <c r="BI544" s="2">
        <f t="shared" si="146"/>
        <v>0</v>
      </c>
    </row>
    <row r="545" spans="1:61" s="2" customFormat="1" x14ac:dyDescent="0.25">
      <c r="A545" s="6"/>
      <c r="E545" s="9"/>
      <c r="F545" s="3"/>
      <c r="G545" s="3"/>
      <c r="H545" s="14"/>
      <c r="I545" s="3"/>
      <c r="J545" s="14"/>
      <c r="K545" s="3"/>
      <c r="L545" s="49"/>
      <c r="M545" s="49"/>
      <c r="N545" s="6"/>
      <c r="BF545" s="56"/>
      <c r="BG545" s="56"/>
      <c r="BH545" s="2">
        <f t="shared" ref="BH545:BH608" si="148">IF(BA545=4,1,0)</f>
        <v>0</v>
      </c>
      <c r="BI545" s="2">
        <f t="shared" ref="BI545:BI608" si="149">BF545*BH545</f>
        <v>0</v>
      </c>
    </row>
    <row r="546" spans="1:61" s="2" customFormat="1" x14ac:dyDescent="0.25">
      <c r="A546" s="6"/>
      <c r="E546" s="9"/>
      <c r="F546" s="3"/>
      <c r="G546" s="3"/>
      <c r="H546" s="14"/>
      <c r="I546" s="3"/>
      <c r="J546" s="14"/>
      <c r="K546" s="3"/>
      <c r="L546" s="49"/>
      <c r="M546" s="49"/>
      <c r="N546" s="6"/>
      <c r="BF546" s="56"/>
      <c r="BG546" s="56"/>
      <c r="BH546" s="2">
        <f t="shared" si="148"/>
        <v>0</v>
      </c>
      <c r="BI546" s="2">
        <f t="shared" si="149"/>
        <v>0</v>
      </c>
    </row>
    <row r="547" spans="1:61" s="2" customFormat="1" x14ac:dyDescent="0.25">
      <c r="A547" s="6"/>
      <c r="E547" s="9"/>
      <c r="F547" s="3"/>
      <c r="G547" s="3"/>
      <c r="H547" s="14"/>
      <c r="I547" s="3"/>
      <c r="J547" s="14"/>
      <c r="K547" s="3"/>
      <c r="L547" s="49"/>
      <c r="M547" s="49"/>
      <c r="N547" s="6"/>
      <c r="BF547" s="56"/>
      <c r="BG547" s="56"/>
      <c r="BH547" s="2">
        <f t="shared" si="148"/>
        <v>0</v>
      </c>
      <c r="BI547" s="2">
        <f t="shared" si="149"/>
        <v>0</v>
      </c>
    </row>
    <row r="548" spans="1:61" s="2" customFormat="1" x14ac:dyDescent="0.25">
      <c r="A548" s="6"/>
      <c r="E548" s="9"/>
      <c r="F548" s="3"/>
      <c r="G548" s="3"/>
      <c r="H548" s="14"/>
      <c r="I548" s="3"/>
      <c r="J548" s="14"/>
      <c r="K548" s="3"/>
      <c r="L548" s="49"/>
      <c r="M548" s="49"/>
      <c r="N548" s="6"/>
      <c r="BF548" s="56"/>
      <c r="BG548" s="56"/>
      <c r="BH548" s="2">
        <f t="shared" si="148"/>
        <v>0</v>
      </c>
      <c r="BI548" s="2">
        <f t="shared" si="149"/>
        <v>0</v>
      </c>
    </row>
    <row r="549" spans="1:61" s="2" customFormat="1" x14ac:dyDescent="0.25">
      <c r="A549" s="6"/>
      <c r="E549" s="9"/>
      <c r="F549" s="3"/>
      <c r="G549" s="3"/>
      <c r="H549" s="14"/>
      <c r="I549" s="3"/>
      <c r="J549" s="14"/>
      <c r="K549" s="3"/>
      <c r="L549" s="49"/>
      <c r="M549" s="49"/>
      <c r="N549" s="6"/>
      <c r="BF549" s="56"/>
      <c r="BG549" s="56"/>
      <c r="BH549" s="2">
        <f t="shared" si="148"/>
        <v>0</v>
      </c>
      <c r="BI549" s="2">
        <f t="shared" si="149"/>
        <v>0</v>
      </c>
    </row>
    <row r="550" spans="1:61" s="2" customFormat="1" x14ac:dyDescent="0.25">
      <c r="A550" s="6"/>
      <c r="E550" s="9"/>
      <c r="F550" s="3"/>
      <c r="G550" s="3"/>
      <c r="H550" s="14"/>
      <c r="I550" s="3"/>
      <c r="J550" s="14"/>
      <c r="K550" s="3"/>
      <c r="L550" s="49"/>
      <c r="M550" s="49"/>
      <c r="N550" s="6"/>
      <c r="BF550" s="56"/>
      <c r="BG550" s="56"/>
      <c r="BH550" s="2">
        <f t="shared" si="148"/>
        <v>0</v>
      </c>
      <c r="BI550" s="2">
        <f t="shared" si="149"/>
        <v>0</v>
      </c>
    </row>
    <row r="551" spans="1:61" s="2" customFormat="1" x14ac:dyDescent="0.25">
      <c r="A551" s="6"/>
      <c r="E551" s="9"/>
      <c r="F551" s="3"/>
      <c r="G551" s="3"/>
      <c r="H551" s="14"/>
      <c r="I551" s="3"/>
      <c r="J551" s="14"/>
      <c r="K551" s="3"/>
      <c r="L551" s="49"/>
      <c r="M551" s="49"/>
      <c r="N551" s="6"/>
      <c r="BF551" s="56"/>
      <c r="BG551" s="56"/>
      <c r="BH551" s="2">
        <f t="shared" si="148"/>
        <v>0</v>
      </c>
      <c r="BI551" s="2">
        <f t="shared" si="149"/>
        <v>0</v>
      </c>
    </row>
    <row r="552" spans="1:61" s="2" customFormat="1" x14ac:dyDescent="0.25">
      <c r="A552" s="6"/>
      <c r="E552" s="9"/>
      <c r="F552" s="3"/>
      <c r="G552" s="3"/>
      <c r="H552" s="14"/>
      <c r="I552" s="3"/>
      <c r="J552" s="14"/>
      <c r="K552" s="3"/>
      <c r="L552" s="49"/>
      <c r="M552" s="49"/>
      <c r="N552" s="6"/>
      <c r="BF552" s="56"/>
      <c r="BG552" s="56"/>
      <c r="BH552" s="2">
        <f t="shared" si="148"/>
        <v>0</v>
      </c>
      <c r="BI552" s="2">
        <f t="shared" si="149"/>
        <v>0</v>
      </c>
    </row>
    <row r="553" spans="1:61" s="2" customFormat="1" x14ac:dyDescent="0.25">
      <c r="A553" s="6"/>
      <c r="E553" s="9"/>
      <c r="F553" s="3"/>
      <c r="G553" s="3"/>
      <c r="H553" s="14"/>
      <c r="I553" s="3"/>
      <c r="J553" s="14"/>
      <c r="K553" s="3"/>
      <c r="L553" s="49"/>
      <c r="M553" s="49"/>
      <c r="N553" s="6"/>
      <c r="BF553" s="56"/>
      <c r="BG553" s="56"/>
      <c r="BH553" s="2">
        <f t="shared" si="148"/>
        <v>0</v>
      </c>
      <c r="BI553" s="2">
        <f t="shared" si="149"/>
        <v>0</v>
      </c>
    </row>
    <row r="554" spans="1:61" s="2" customFormat="1" x14ac:dyDescent="0.25">
      <c r="A554" s="6"/>
      <c r="E554" s="9"/>
      <c r="F554" s="3"/>
      <c r="G554" s="3"/>
      <c r="H554" s="14"/>
      <c r="I554" s="3"/>
      <c r="J554" s="14"/>
      <c r="K554" s="3"/>
      <c r="L554" s="49"/>
      <c r="M554" s="49"/>
      <c r="N554" s="6"/>
      <c r="BF554" s="56"/>
      <c r="BG554" s="56"/>
      <c r="BH554" s="2">
        <f t="shared" si="148"/>
        <v>0</v>
      </c>
      <c r="BI554" s="2">
        <f t="shared" si="149"/>
        <v>0</v>
      </c>
    </row>
    <row r="555" spans="1:61" s="2" customFormat="1" x14ac:dyDescent="0.25">
      <c r="A555" s="6"/>
      <c r="E555" s="9"/>
      <c r="F555" s="3"/>
      <c r="G555" s="3"/>
      <c r="H555" s="14"/>
      <c r="I555" s="3"/>
      <c r="J555" s="14"/>
      <c r="K555" s="3"/>
      <c r="L555" s="49"/>
      <c r="M555" s="49"/>
      <c r="N555" s="6"/>
      <c r="BF555" s="56"/>
      <c r="BG555" s="56"/>
      <c r="BH555" s="2">
        <f t="shared" si="148"/>
        <v>0</v>
      </c>
      <c r="BI555" s="2">
        <f t="shared" si="149"/>
        <v>0</v>
      </c>
    </row>
    <row r="556" spans="1:61" s="2" customFormat="1" ht="15.75" thickBot="1" x14ac:dyDescent="0.3">
      <c r="A556" s="6"/>
      <c r="E556" s="9"/>
      <c r="F556" s="3"/>
      <c r="G556" s="3"/>
      <c r="H556" s="13"/>
      <c r="I556" s="3"/>
      <c r="J556" s="13"/>
      <c r="K556" s="3"/>
      <c r="L556" s="49"/>
      <c r="M556" s="49"/>
      <c r="N556" s="6"/>
      <c r="BF556" s="56"/>
      <c r="BG556" s="56"/>
      <c r="BH556" s="2">
        <f t="shared" si="148"/>
        <v>0</v>
      </c>
      <c r="BI556" s="2">
        <f t="shared" si="149"/>
        <v>0</v>
      </c>
    </row>
    <row r="557" spans="1:61" s="2" customFormat="1" ht="61.5" thickTop="1" thickBot="1" x14ac:dyDescent="0.3">
      <c r="A557" s="17" t="s">
        <v>43</v>
      </c>
      <c r="E557" s="8"/>
      <c r="F557" s="16" t="str">
        <f>Master!A$746</f>
        <v>Forecast Overall Zika Risk Code - "1" (Blue) = low risk, "4" (Red) = high risk</v>
      </c>
      <c r="G557" s="16" t="str">
        <f>Master!B$745</f>
        <v>Was temp. suitable during period for Aedes aegypti/albopictus? (Red Yes, Green No)</v>
      </c>
      <c r="H557" s="16" t="str">
        <f>Master!C$745</f>
        <v>If suitable temp.  what is annual % suitability for Aedes aegypti or albopictus? (More red more suitable)</v>
      </c>
      <c r="I557" s="16" t="str">
        <f>Master!B$744</f>
        <v>Was temp. suitable during period for Zika replication in mosquito? (Red Yes, Green No)</v>
      </c>
      <c r="J557" s="16" t="str">
        <f>Master!C$744</f>
        <v>If suitable temp. what is annual % suitability for Zika? (More red more suitable)</v>
      </c>
      <c r="K557" s="47" t="str">
        <f>Master!A$749</f>
        <v># people within 5km with Code 4 Zika level</v>
      </c>
      <c r="L557" s="47" t="str">
        <f>Master!A$748</f>
        <v>Description of conditions</v>
      </c>
      <c r="M557" s="47" t="str">
        <f>Master!B$748</f>
        <v>What it means for transmission</v>
      </c>
      <c r="N557" s="47" t="str">
        <f>Master!C$748</f>
        <v>What it means for entomologists</v>
      </c>
      <c r="BF557" s="47" t="s">
        <v>949</v>
      </c>
      <c r="BG557" s="47" t="s">
        <v>949</v>
      </c>
      <c r="BH557" s="2">
        <f t="shared" si="148"/>
        <v>0</v>
      </c>
      <c r="BI557" s="2" t="e">
        <f t="shared" si="149"/>
        <v>#VALUE!</v>
      </c>
    </row>
    <row r="558" spans="1:61" s="2" customFormat="1" ht="16.5" thickTop="1" thickBot="1" x14ac:dyDescent="0.3">
      <c r="A558" s="6"/>
      <c r="E558" s="8" t="s">
        <v>42</v>
      </c>
      <c r="F558" s="3">
        <f t="shared" ref="F558:F565" si="150">BA558</f>
        <v>3</v>
      </c>
      <c r="G558" s="3">
        <f>IF((Master!CL287&gt;=13)-(Master!CL287&gt;38),1,0)</f>
        <v>1</v>
      </c>
      <c r="H558" s="11">
        <f>IF($G558=1,ROUND(Master!AL287,2),0)</f>
        <v>0.93</v>
      </c>
      <c r="I558" s="3">
        <f>IF((Master!CL287&gt;=18)-(Master!CL287&gt;42),1,0)</f>
        <v>1</v>
      </c>
      <c r="J558" s="11">
        <f>IF($I558=1,ROUND(Master!DF287,2),0)</f>
        <v>0</v>
      </c>
      <c r="K558" s="3">
        <f t="shared" ref="K558:K565" si="151">BF558*BH558</f>
        <v>0</v>
      </c>
      <c r="L558" s="49" t="str">
        <f t="shared" ref="L558:M565" si="152">BB558</f>
        <v>Temp. suitable for Pathogen and Vector. Model says suitable for Pathogen or Vector but not both.</v>
      </c>
      <c r="M558" s="49" t="str">
        <f t="shared" si="152"/>
        <v>Preconditions somewhat suitable for Transmission</v>
      </c>
      <c r="N558" s="6" t="str">
        <f>Master!DM287</f>
        <v>Temp. suitable for vectors - surveillance may be needed. When temp. suitable, model suggests vectors likely - may need control, education, and policies minimizing exposure.</v>
      </c>
      <c r="AW558" s="2">
        <f t="shared" ref="AW558:AW565" si="153">SUM(G558,I558)</f>
        <v>2</v>
      </c>
      <c r="AX558" s="2">
        <f t="shared" ref="AX558:AX565" si="154">IF(H558&lt;0.5,2,IF(H558&gt;=0.5,3))</f>
        <v>3</v>
      </c>
      <c r="AY558" s="2">
        <f t="shared" ref="AY558:AY565" si="155">IF(J558&lt;0.5,5,IF(J558&gt;=0.5,7))</f>
        <v>5</v>
      </c>
      <c r="AZ558" s="2">
        <f t="shared" ref="AZ558:AZ594" si="156">AW558*AX558*AY558</f>
        <v>30</v>
      </c>
      <c r="BA558" s="2">
        <f t="shared" ref="BA558:BA565" si="157">IF(AZ558=0,BB$3,IF(AZ558=10,BB$4,IF(AZ558=14,BB$4,IF(AZ558=15,BB$5,IF(AZ558=20,BB$6,IF(AZ558=21,BB$5,IF(AZ558=28,BB$7,IF(AZ558=30,BB$7,IF(AZ558=42,BB$8,"")))))))))</f>
        <v>3</v>
      </c>
      <c r="BB558" s="2" t="str">
        <f t="shared" ref="BB558:BB565" si="158">IF(AZ558=0,AW$3,IF(AZ558=10,AW$4,IF(AZ558=14,AW$4,IF(AZ558=15,AW$5,IF(AZ558=20,AW$6,IF(AZ558=21,AW$5,IF(AZ558=28,AW$7,IF(AZ558=30,AW$7,IF(AZ558=42,AW$8,"")))))))))</f>
        <v>Temp. suitable for Pathogen and Vector. Model says suitable for Pathogen or Vector but not both.</v>
      </c>
      <c r="BC558" s="2" t="str">
        <f t="shared" ref="BC558:BC565" si="159">IF(AZ558=0,AY$3,IF(AZ558=10,AY$4,IF(AZ558=14,AY$4,IF(AZ558=15,AY$5,IF(AZ558=20,AY$6,IF(AZ558=21,AY$5,IF(AZ558=28,AY$7,IF(AZ558=30,AY$7,IF(AZ558=42,AY$8,"")))))))))</f>
        <v>Preconditions somewhat suitable for Transmission</v>
      </c>
      <c r="BF558" s="56">
        <f>Master!EN287</f>
        <v>6665</v>
      </c>
      <c r="BG558" s="56" t="s">
        <v>1237</v>
      </c>
      <c r="BH558" s="2">
        <f t="shared" si="148"/>
        <v>0</v>
      </c>
      <c r="BI558" s="2">
        <f t="shared" si="149"/>
        <v>0</v>
      </c>
    </row>
    <row r="559" spans="1:61" s="2" customFormat="1" ht="16.5" thickTop="1" thickBot="1" x14ac:dyDescent="0.3">
      <c r="A559" s="6"/>
      <c r="E559" s="8" t="s">
        <v>227</v>
      </c>
      <c r="F559" s="3">
        <f t="shared" si="150"/>
        <v>3</v>
      </c>
      <c r="G559" s="3">
        <f>IF((Master!CL288&gt;=13)-(Master!CL288&gt;38),1,0)</f>
        <v>1</v>
      </c>
      <c r="H559" s="11">
        <f>IF($G559=1,ROUND(Master!AL288,2),0)</f>
        <v>0.69</v>
      </c>
      <c r="I559" s="3">
        <f>IF((Master!CL288&gt;=18)-(Master!CL288&gt;42),1,0)</f>
        <v>1</v>
      </c>
      <c r="J559" s="11">
        <f>IF($I559=1,ROUND(Master!DF288,2),0)</f>
        <v>0</v>
      </c>
      <c r="K559" s="3">
        <f t="shared" si="151"/>
        <v>0</v>
      </c>
      <c r="L559" s="49" t="str">
        <f t="shared" si="152"/>
        <v>Temp. suitable for Pathogen and Vector. Model says suitable for Pathogen or Vector but not both.</v>
      </c>
      <c r="M559" s="49" t="str">
        <f t="shared" si="152"/>
        <v>Preconditions somewhat suitable for Transmission</v>
      </c>
      <c r="N559" s="6" t="str">
        <f>Master!DM288</f>
        <v>Temp. suitable for vectors - surveillance may be needed. When temp. suitable, model suggests vectors likely - may need control, education, and policies minimizing exposure.</v>
      </c>
      <c r="AW559" s="2">
        <f t="shared" si="153"/>
        <v>2</v>
      </c>
      <c r="AX559" s="2">
        <f t="shared" si="154"/>
        <v>3</v>
      </c>
      <c r="AY559" s="2">
        <f t="shared" si="155"/>
        <v>5</v>
      </c>
      <c r="AZ559" s="2">
        <f t="shared" si="156"/>
        <v>30</v>
      </c>
      <c r="BA559" s="2">
        <f t="shared" si="157"/>
        <v>3</v>
      </c>
      <c r="BB559" s="2" t="str">
        <f t="shared" si="158"/>
        <v>Temp. suitable for Pathogen and Vector. Model says suitable for Pathogen or Vector but not both.</v>
      </c>
      <c r="BC559" s="2" t="str">
        <f t="shared" si="159"/>
        <v>Preconditions somewhat suitable for Transmission</v>
      </c>
      <c r="BF559" s="56">
        <f>Master!EN288</f>
        <v>153194</v>
      </c>
      <c r="BG559" s="56" t="s">
        <v>1238</v>
      </c>
      <c r="BH559" s="2">
        <f t="shared" si="148"/>
        <v>0</v>
      </c>
      <c r="BI559" s="2">
        <f t="shared" si="149"/>
        <v>0</v>
      </c>
    </row>
    <row r="560" spans="1:61" s="2" customFormat="1" ht="16.5" thickTop="1" thickBot="1" x14ac:dyDescent="0.3">
      <c r="A560" s="6"/>
      <c r="E560" s="8" t="s">
        <v>264</v>
      </c>
      <c r="F560" s="3">
        <f t="shared" si="150"/>
        <v>3</v>
      </c>
      <c r="G560" s="3">
        <f>IF((Master!CL289&gt;=13)-(Master!CL289&gt;38),1,0)</f>
        <v>1</v>
      </c>
      <c r="H560" s="11">
        <f>IF($G560=1,ROUND(Master!AL289,2),0)</f>
        <v>0.93</v>
      </c>
      <c r="I560" s="3">
        <f>IF((Master!CL289&gt;=18)-(Master!CL289&gt;42),1,0)</f>
        <v>1</v>
      </c>
      <c r="J560" s="11">
        <f>IF($I560=1,ROUND(Master!DF289,2),0)</f>
        <v>0</v>
      </c>
      <c r="K560" s="3">
        <f t="shared" si="151"/>
        <v>0</v>
      </c>
      <c r="L560" s="49" t="str">
        <f t="shared" si="152"/>
        <v>Temp. suitable for Pathogen and Vector. Model says suitable for Pathogen or Vector but not both.</v>
      </c>
      <c r="M560" s="49" t="str">
        <f t="shared" si="152"/>
        <v>Preconditions somewhat suitable for Transmission</v>
      </c>
      <c r="N560" s="6" t="str">
        <f>Master!DM289</f>
        <v>Temp. suitable for vectors - surveillance may be needed. When temp. suitable, model suggests vectors likely - may need control, education, and policies minimizing exposure.</v>
      </c>
      <c r="AW560" s="2">
        <f t="shared" si="153"/>
        <v>2</v>
      </c>
      <c r="AX560" s="2">
        <f t="shared" si="154"/>
        <v>3</v>
      </c>
      <c r="AY560" s="2">
        <f t="shared" si="155"/>
        <v>5</v>
      </c>
      <c r="AZ560" s="2">
        <f t="shared" si="156"/>
        <v>30</v>
      </c>
      <c r="BA560" s="2">
        <f t="shared" si="157"/>
        <v>3</v>
      </c>
      <c r="BB560" s="2" t="str">
        <f t="shared" si="158"/>
        <v>Temp. suitable for Pathogen and Vector. Model says suitable for Pathogen or Vector but not both.</v>
      </c>
      <c r="BC560" s="2" t="str">
        <f t="shared" si="159"/>
        <v>Preconditions somewhat suitable for Transmission</v>
      </c>
      <c r="BF560" s="56">
        <f>Master!EN289</f>
        <v>101338</v>
      </c>
      <c r="BG560" s="56" t="s">
        <v>1239</v>
      </c>
      <c r="BH560" s="2">
        <f t="shared" si="148"/>
        <v>0</v>
      </c>
      <c r="BI560" s="2">
        <f t="shared" si="149"/>
        <v>0</v>
      </c>
    </row>
    <row r="561" spans="1:61" s="2" customFormat="1" ht="16.5" thickTop="1" thickBot="1" x14ac:dyDescent="0.3">
      <c r="A561" s="6"/>
      <c r="E561" s="8" t="s">
        <v>402</v>
      </c>
      <c r="F561" s="3">
        <f t="shared" si="150"/>
        <v>3</v>
      </c>
      <c r="G561" s="3">
        <f>IF((Master!CL290&gt;=13)-(Master!CL290&gt;38),1,0)</f>
        <v>1</v>
      </c>
      <c r="H561" s="11">
        <f>IF($G561=1,ROUND(Master!AL290,2),0)</f>
        <v>0.63</v>
      </c>
      <c r="I561" s="3">
        <f>IF((Master!CL290&gt;=18)-(Master!CL290&gt;42),1,0)</f>
        <v>1</v>
      </c>
      <c r="J561" s="11">
        <f>IF($I561=1,ROUND(Master!DF290,2),0)</f>
        <v>0</v>
      </c>
      <c r="K561" s="3">
        <f t="shared" si="151"/>
        <v>0</v>
      </c>
      <c r="L561" s="49" t="str">
        <f t="shared" si="152"/>
        <v>Temp. suitable for Pathogen and Vector. Model says suitable for Pathogen or Vector but not both.</v>
      </c>
      <c r="M561" s="49" t="str">
        <f t="shared" si="152"/>
        <v>Preconditions somewhat suitable for Transmission</v>
      </c>
      <c r="N561" s="6" t="str">
        <f>Master!DM290</f>
        <v>Temp. suitable for vectors - surveillance may be needed. When temp. suitable, model suggests vectors likely - may need control, education, and policies minimizing exposure.</v>
      </c>
      <c r="AW561" s="2">
        <f t="shared" si="153"/>
        <v>2</v>
      </c>
      <c r="AX561" s="2">
        <f t="shared" si="154"/>
        <v>3</v>
      </c>
      <c r="AY561" s="2">
        <f t="shared" si="155"/>
        <v>5</v>
      </c>
      <c r="AZ561" s="2">
        <f t="shared" si="156"/>
        <v>30</v>
      </c>
      <c r="BA561" s="2">
        <f t="shared" si="157"/>
        <v>3</v>
      </c>
      <c r="BB561" s="2" t="str">
        <f t="shared" si="158"/>
        <v>Temp. suitable for Pathogen and Vector. Model says suitable for Pathogen or Vector but not both.</v>
      </c>
      <c r="BC561" s="2" t="str">
        <f t="shared" si="159"/>
        <v>Preconditions somewhat suitable for Transmission</v>
      </c>
      <c r="BF561" s="56">
        <f>Master!EN290</f>
        <v>143526</v>
      </c>
      <c r="BG561" s="56" t="s">
        <v>1240</v>
      </c>
      <c r="BH561" s="2">
        <f t="shared" si="148"/>
        <v>0</v>
      </c>
      <c r="BI561" s="2">
        <f t="shared" si="149"/>
        <v>0</v>
      </c>
    </row>
    <row r="562" spans="1:61" s="2" customFormat="1" ht="16.5" thickTop="1" thickBot="1" x14ac:dyDescent="0.3">
      <c r="A562" s="6"/>
      <c r="E562" s="8" t="s">
        <v>408</v>
      </c>
      <c r="F562" s="3">
        <f t="shared" si="150"/>
        <v>3</v>
      </c>
      <c r="G562" s="3">
        <f>IF((Master!CL291&gt;=13)-(Master!CL291&gt;38),1,0)</f>
        <v>1</v>
      </c>
      <c r="H562" s="11">
        <f>IF($G562=1,ROUND(Master!AL291,2),0)</f>
        <v>0.62</v>
      </c>
      <c r="I562" s="3">
        <f>IF((Master!CL291&gt;=18)-(Master!CL291&gt;42),1,0)</f>
        <v>1</v>
      </c>
      <c r="J562" s="11">
        <f>IF($I562=1,ROUND(Master!DF291,2),0)</f>
        <v>0</v>
      </c>
      <c r="K562" s="3">
        <f t="shared" si="151"/>
        <v>0</v>
      </c>
      <c r="L562" s="49" t="str">
        <f t="shared" si="152"/>
        <v>Temp. suitable for Pathogen and Vector. Model says suitable for Pathogen or Vector but not both.</v>
      </c>
      <c r="M562" s="49" t="str">
        <f t="shared" si="152"/>
        <v>Preconditions somewhat suitable for Transmission</v>
      </c>
      <c r="N562" s="6" t="str">
        <f>Master!DM291</f>
        <v>Temp. suitable for vectors - surveillance may be needed. When temp. suitable, model suggests vectors likely - may need control, education, and policies minimizing exposure.</v>
      </c>
      <c r="AW562" s="2">
        <f t="shared" si="153"/>
        <v>2</v>
      </c>
      <c r="AX562" s="2">
        <f t="shared" si="154"/>
        <v>3</v>
      </c>
      <c r="AY562" s="2">
        <f t="shared" si="155"/>
        <v>5</v>
      </c>
      <c r="AZ562" s="2">
        <f t="shared" si="156"/>
        <v>30</v>
      </c>
      <c r="BA562" s="2">
        <f t="shared" si="157"/>
        <v>3</v>
      </c>
      <c r="BB562" s="2" t="str">
        <f t="shared" si="158"/>
        <v>Temp. suitable for Pathogen and Vector. Model says suitable for Pathogen or Vector but not both.</v>
      </c>
      <c r="BC562" s="2" t="str">
        <f t="shared" si="159"/>
        <v>Preconditions somewhat suitable for Transmission</v>
      </c>
      <c r="BF562" s="56">
        <f>Master!EN291</f>
        <v>63674</v>
      </c>
      <c r="BG562" s="56" t="s">
        <v>1241</v>
      </c>
      <c r="BH562" s="2">
        <f t="shared" si="148"/>
        <v>0</v>
      </c>
      <c r="BI562" s="2">
        <f t="shared" si="149"/>
        <v>0</v>
      </c>
    </row>
    <row r="563" spans="1:61" s="2" customFormat="1" ht="16.5" thickTop="1" thickBot="1" x14ac:dyDescent="0.3">
      <c r="A563" s="6"/>
      <c r="E563" s="8" t="s">
        <v>646</v>
      </c>
      <c r="F563" s="3">
        <f t="shared" si="150"/>
        <v>3</v>
      </c>
      <c r="G563" s="3">
        <f>IF((Master!CL292&gt;=13)-(Master!CL292&gt;38),1,0)</f>
        <v>1</v>
      </c>
      <c r="H563" s="11">
        <f>IF($G563=1,ROUND(Master!AL292,2),0)</f>
        <v>0.62</v>
      </c>
      <c r="I563" s="3">
        <f>IF((Master!CL292&gt;=18)-(Master!CL292&gt;42),1,0)</f>
        <v>1</v>
      </c>
      <c r="J563" s="11">
        <f>IF($I563=1,ROUND(Master!DF292,2),0)</f>
        <v>0</v>
      </c>
      <c r="K563" s="3">
        <f t="shared" si="151"/>
        <v>0</v>
      </c>
      <c r="L563" s="49" t="str">
        <f t="shared" si="152"/>
        <v>Temp. suitable for Pathogen and Vector. Model says suitable for Pathogen or Vector but not both.</v>
      </c>
      <c r="M563" s="49" t="str">
        <f t="shared" si="152"/>
        <v>Preconditions somewhat suitable for Transmission</v>
      </c>
      <c r="N563" s="6" t="str">
        <f>Master!DM292</f>
        <v>Temp. suitable for vectors - surveillance may be needed. When temp. suitable, model suggests vectors likely - may need control, education, and policies minimizing exposure.</v>
      </c>
      <c r="AW563" s="2">
        <f t="shared" si="153"/>
        <v>2</v>
      </c>
      <c r="AX563" s="2">
        <f t="shared" si="154"/>
        <v>3</v>
      </c>
      <c r="AY563" s="2">
        <f t="shared" si="155"/>
        <v>5</v>
      </c>
      <c r="AZ563" s="2">
        <f t="shared" si="156"/>
        <v>30</v>
      </c>
      <c r="BA563" s="2">
        <f t="shared" si="157"/>
        <v>3</v>
      </c>
      <c r="BB563" s="2" t="str">
        <f t="shared" si="158"/>
        <v>Temp. suitable for Pathogen and Vector. Model says suitable for Pathogen or Vector but not both.</v>
      </c>
      <c r="BC563" s="2" t="str">
        <f t="shared" si="159"/>
        <v>Preconditions somewhat suitable for Transmission</v>
      </c>
      <c r="BF563" s="56">
        <f>Master!EN292</f>
        <v>24493</v>
      </c>
      <c r="BG563" s="56" t="s">
        <v>1242</v>
      </c>
      <c r="BH563" s="2">
        <f t="shared" si="148"/>
        <v>0</v>
      </c>
      <c r="BI563" s="2">
        <f t="shared" si="149"/>
        <v>0</v>
      </c>
    </row>
    <row r="564" spans="1:61" s="2" customFormat="1" ht="16.5" thickTop="1" thickBot="1" x14ac:dyDescent="0.3">
      <c r="A564" s="6"/>
      <c r="E564" s="8" t="s">
        <v>753</v>
      </c>
      <c r="F564" s="3">
        <f t="shared" si="150"/>
        <v>3</v>
      </c>
      <c r="G564" s="3">
        <f>IF((Master!CL293&gt;=13)-(Master!CL293&gt;38),1,0)</f>
        <v>1</v>
      </c>
      <c r="H564" s="11">
        <f>IF($G564=1,ROUND(Master!AL293,2),0)</f>
        <v>0.75</v>
      </c>
      <c r="I564" s="3">
        <f>IF((Master!CL293&gt;=18)-(Master!CL293&gt;42),1,0)</f>
        <v>1</v>
      </c>
      <c r="J564" s="11">
        <f>IF($I564=1,ROUND(Master!DF293,2),0)</f>
        <v>0</v>
      </c>
      <c r="K564" s="3">
        <f t="shared" si="151"/>
        <v>0</v>
      </c>
      <c r="L564" s="49" t="str">
        <f t="shared" si="152"/>
        <v>Temp. suitable for Pathogen and Vector. Model says suitable for Pathogen or Vector but not both.</v>
      </c>
      <c r="M564" s="49" t="str">
        <f t="shared" si="152"/>
        <v>Preconditions somewhat suitable for Transmission</v>
      </c>
      <c r="N564" s="6" t="str">
        <f>Master!DM293</f>
        <v>Temp. suitable for vectors - surveillance may be needed. When temp. suitable, model suggests vectors likely - may need control, education, and policies minimizing exposure.</v>
      </c>
      <c r="AW564" s="2">
        <f t="shared" si="153"/>
        <v>2</v>
      </c>
      <c r="AX564" s="2">
        <f t="shared" si="154"/>
        <v>3</v>
      </c>
      <c r="AY564" s="2">
        <f t="shared" si="155"/>
        <v>5</v>
      </c>
      <c r="AZ564" s="2">
        <f t="shared" si="156"/>
        <v>30</v>
      </c>
      <c r="BA564" s="2">
        <f t="shared" si="157"/>
        <v>3</v>
      </c>
      <c r="BB564" s="2" t="str">
        <f t="shared" si="158"/>
        <v>Temp. suitable for Pathogen and Vector. Model says suitable for Pathogen or Vector but not both.</v>
      </c>
      <c r="BC564" s="2" t="str">
        <f t="shared" si="159"/>
        <v>Preconditions somewhat suitable for Transmission</v>
      </c>
      <c r="BF564" s="56">
        <f>Master!EN293</f>
        <v>157409</v>
      </c>
      <c r="BG564" s="56" t="s">
        <v>1243</v>
      </c>
      <c r="BH564" s="2">
        <f t="shared" si="148"/>
        <v>0</v>
      </c>
      <c r="BI564" s="2">
        <f t="shared" si="149"/>
        <v>0</v>
      </c>
    </row>
    <row r="565" spans="1:61" s="2" customFormat="1" ht="16.5" thickTop="1" thickBot="1" x14ac:dyDescent="0.3">
      <c r="A565" s="6"/>
      <c r="E565" s="8" t="s">
        <v>763</v>
      </c>
      <c r="F565" s="3">
        <f t="shared" si="150"/>
        <v>3</v>
      </c>
      <c r="G565" s="3">
        <f>IF((Master!CL294&gt;=13)-(Master!CL294&gt;38),1,0)</f>
        <v>1</v>
      </c>
      <c r="H565" s="11">
        <f>IF($G565=1,ROUND(Master!AL294,2),0)</f>
        <v>0.9</v>
      </c>
      <c r="I565" s="3">
        <f>IF((Master!CL294&gt;=18)-(Master!CL294&gt;42),1,0)</f>
        <v>1</v>
      </c>
      <c r="J565" s="11">
        <f>IF($I565=1,ROUND(Master!DF294,2),0)</f>
        <v>0</v>
      </c>
      <c r="K565" s="3">
        <f t="shared" si="151"/>
        <v>0</v>
      </c>
      <c r="L565" s="49" t="str">
        <f t="shared" si="152"/>
        <v>Temp. suitable for Pathogen and Vector. Model says suitable for Pathogen or Vector but not both.</v>
      </c>
      <c r="M565" s="49" t="str">
        <f t="shared" si="152"/>
        <v>Preconditions somewhat suitable for Transmission</v>
      </c>
      <c r="N565" s="6" t="str">
        <f>Master!DM294</f>
        <v>Temp. suitable for vectors - surveillance may be needed. When temp. suitable, model suggests vectors likely - may need control, education, and policies minimizing exposure.</v>
      </c>
      <c r="AW565" s="2">
        <f t="shared" si="153"/>
        <v>2</v>
      </c>
      <c r="AX565" s="2">
        <f t="shared" si="154"/>
        <v>3</v>
      </c>
      <c r="AY565" s="2">
        <f t="shared" si="155"/>
        <v>5</v>
      </c>
      <c r="AZ565" s="2">
        <f t="shared" si="156"/>
        <v>30</v>
      </c>
      <c r="BA565" s="2">
        <f t="shared" si="157"/>
        <v>3</v>
      </c>
      <c r="BB565" s="2" t="str">
        <f t="shared" si="158"/>
        <v>Temp. suitable for Pathogen and Vector. Model says suitable for Pathogen or Vector but not both.</v>
      </c>
      <c r="BC565" s="2" t="str">
        <f t="shared" si="159"/>
        <v>Preconditions somewhat suitable for Transmission</v>
      </c>
      <c r="BF565" s="56">
        <f>Master!EN294</f>
        <v>29074</v>
      </c>
      <c r="BG565" s="56" t="s">
        <v>1244</v>
      </c>
      <c r="BH565" s="2">
        <f t="shared" si="148"/>
        <v>0</v>
      </c>
      <c r="BI565" s="2">
        <f t="shared" si="149"/>
        <v>0</v>
      </c>
    </row>
    <row r="566" spans="1:61" s="2" customFormat="1" ht="15.75" thickTop="1" x14ac:dyDescent="0.25">
      <c r="A566" s="6"/>
      <c r="E566" s="9" t="s">
        <v>867</v>
      </c>
      <c r="F566" s="3"/>
      <c r="G566" s="3"/>
      <c r="H566" s="14"/>
      <c r="I566" s="3"/>
      <c r="J566" s="14"/>
      <c r="K566" s="3"/>
      <c r="L566" s="49"/>
      <c r="M566" s="49"/>
      <c r="N566" s="6"/>
      <c r="BF566" s="56"/>
      <c r="BG566" s="56"/>
      <c r="BH566" s="2">
        <f t="shared" si="148"/>
        <v>0</v>
      </c>
      <c r="BI566" s="2">
        <f t="shared" si="149"/>
        <v>0</v>
      </c>
    </row>
    <row r="567" spans="1:61" s="2" customFormat="1" x14ac:dyDescent="0.25">
      <c r="A567" s="6"/>
      <c r="E567" s="9"/>
      <c r="F567" s="3"/>
      <c r="G567" s="3"/>
      <c r="H567" s="14"/>
      <c r="I567" s="3"/>
      <c r="J567" s="14"/>
      <c r="K567" s="3"/>
      <c r="L567" s="49"/>
      <c r="M567" s="49"/>
      <c r="N567" s="6"/>
      <c r="BF567" s="56"/>
      <c r="BG567" s="56"/>
      <c r="BH567" s="2">
        <f t="shared" si="148"/>
        <v>0</v>
      </c>
      <c r="BI567" s="2">
        <f t="shared" si="149"/>
        <v>0</v>
      </c>
    </row>
    <row r="568" spans="1:61" s="2" customFormat="1" x14ac:dyDescent="0.25">
      <c r="A568" s="6"/>
      <c r="E568" s="9"/>
      <c r="F568" s="3"/>
      <c r="G568" s="3"/>
      <c r="H568" s="14"/>
      <c r="I568" s="3"/>
      <c r="J568" s="14"/>
      <c r="K568" s="3"/>
      <c r="L568" s="49"/>
      <c r="M568" s="49"/>
      <c r="N568" s="6"/>
      <c r="BF568" s="56"/>
      <c r="BG568" s="56"/>
      <c r="BH568" s="2">
        <f t="shared" si="148"/>
        <v>0</v>
      </c>
      <c r="BI568" s="2">
        <f t="shared" si="149"/>
        <v>0</v>
      </c>
    </row>
    <row r="569" spans="1:61" s="2" customFormat="1" x14ac:dyDescent="0.25">
      <c r="A569" s="6"/>
      <c r="E569" s="9"/>
      <c r="F569" s="3"/>
      <c r="G569" s="3"/>
      <c r="H569" s="14"/>
      <c r="I569" s="3"/>
      <c r="J569" s="14"/>
      <c r="K569" s="3"/>
      <c r="L569" s="49"/>
      <c r="M569" s="49"/>
      <c r="N569" s="6"/>
      <c r="BF569" s="56"/>
      <c r="BG569" s="56"/>
      <c r="BH569" s="2">
        <f t="shared" si="148"/>
        <v>0</v>
      </c>
      <c r="BI569" s="2">
        <f t="shared" si="149"/>
        <v>0</v>
      </c>
    </row>
    <row r="570" spans="1:61" s="2" customFormat="1" x14ac:dyDescent="0.25">
      <c r="A570" s="6"/>
      <c r="E570" s="9"/>
      <c r="F570" s="3"/>
      <c r="G570" s="3"/>
      <c r="H570" s="14"/>
      <c r="I570" s="3"/>
      <c r="J570" s="14"/>
      <c r="K570" s="3"/>
      <c r="L570" s="49"/>
      <c r="M570" s="49"/>
      <c r="N570" s="6"/>
      <c r="BF570" s="56"/>
      <c r="BG570" s="56"/>
      <c r="BH570" s="2">
        <f t="shared" si="148"/>
        <v>0</v>
      </c>
      <c r="BI570" s="2">
        <f t="shared" si="149"/>
        <v>0</v>
      </c>
    </row>
    <row r="571" spans="1:61" s="2" customFormat="1" x14ac:dyDescent="0.25">
      <c r="A571" s="6"/>
      <c r="E571" s="9"/>
      <c r="F571" s="3"/>
      <c r="G571" s="3"/>
      <c r="H571" s="14"/>
      <c r="I571" s="3"/>
      <c r="J571" s="14"/>
      <c r="K571" s="3"/>
      <c r="L571" s="49"/>
      <c r="M571" s="49"/>
      <c r="N571" s="6"/>
      <c r="BF571" s="56"/>
      <c r="BG571" s="56"/>
      <c r="BH571" s="2">
        <f t="shared" si="148"/>
        <v>0</v>
      </c>
      <c r="BI571" s="2">
        <f t="shared" si="149"/>
        <v>0</v>
      </c>
    </row>
    <row r="572" spans="1:61" s="2" customFormat="1" x14ac:dyDescent="0.25">
      <c r="A572" s="6"/>
      <c r="E572" s="9"/>
      <c r="F572" s="3"/>
      <c r="G572" s="3"/>
      <c r="H572" s="14"/>
      <c r="I572" s="3"/>
      <c r="J572" s="14"/>
      <c r="K572" s="3"/>
      <c r="L572" s="49"/>
      <c r="M572" s="49"/>
      <c r="N572" s="6"/>
      <c r="BF572" s="56"/>
      <c r="BG572" s="56"/>
      <c r="BH572" s="2">
        <f t="shared" si="148"/>
        <v>0</v>
      </c>
      <c r="BI572" s="2">
        <f t="shared" si="149"/>
        <v>0</v>
      </c>
    </row>
    <row r="573" spans="1:61" s="2" customFormat="1" x14ac:dyDescent="0.25">
      <c r="A573" s="6"/>
      <c r="E573" s="9"/>
      <c r="F573" s="3"/>
      <c r="G573" s="3"/>
      <c r="H573" s="14"/>
      <c r="I573" s="3"/>
      <c r="J573" s="14"/>
      <c r="K573" s="3"/>
      <c r="L573" s="49"/>
      <c r="M573" s="49"/>
      <c r="N573" s="6"/>
      <c r="BF573" s="56"/>
      <c r="BG573" s="56"/>
      <c r="BH573" s="2">
        <f t="shared" si="148"/>
        <v>0</v>
      </c>
      <c r="BI573" s="2">
        <f t="shared" si="149"/>
        <v>0</v>
      </c>
    </row>
    <row r="574" spans="1:61" s="2" customFormat="1" x14ac:dyDescent="0.25">
      <c r="A574" s="6"/>
      <c r="E574" s="9"/>
      <c r="F574" s="3"/>
      <c r="G574" s="3"/>
      <c r="H574" s="14"/>
      <c r="I574" s="3"/>
      <c r="J574" s="14"/>
      <c r="K574" s="3"/>
      <c r="L574" s="49"/>
      <c r="M574" s="49"/>
      <c r="N574" s="6"/>
      <c r="BF574" s="56"/>
      <c r="BG574" s="56"/>
      <c r="BH574" s="2">
        <f t="shared" si="148"/>
        <v>0</v>
      </c>
      <c r="BI574" s="2">
        <f t="shared" si="149"/>
        <v>0</v>
      </c>
    </row>
    <row r="575" spans="1:61" s="2" customFormat="1" x14ac:dyDescent="0.25">
      <c r="A575" s="6"/>
      <c r="E575" s="9"/>
      <c r="F575" s="3"/>
      <c r="G575" s="3"/>
      <c r="H575" s="14"/>
      <c r="I575" s="3"/>
      <c r="J575" s="14"/>
      <c r="K575" s="3"/>
      <c r="L575" s="49"/>
      <c r="M575" s="49"/>
      <c r="N575" s="6"/>
      <c r="BF575" s="56"/>
      <c r="BG575" s="56"/>
      <c r="BH575" s="2">
        <f t="shared" si="148"/>
        <v>0</v>
      </c>
      <c r="BI575" s="2">
        <f t="shared" si="149"/>
        <v>0</v>
      </c>
    </row>
    <row r="576" spans="1:61" s="2" customFormat="1" x14ac:dyDescent="0.25">
      <c r="A576" s="6"/>
      <c r="E576" s="9"/>
      <c r="F576" s="3"/>
      <c r="G576" s="3"/>
      <c r="H576" s="14"/>
      <c r="I576" s="3"/>
      <c r="J576" s="14"/>
      <c r="K576" s="3"/>
      <c r="L576" s="49"/>
      <c r="M576" s="49"/>
      <c r="N576" s="6"/>
      <c r="BF576" s="56"/>
      <c r="BG576" s="56"/>
      <c r="BH576" s="2">
        <f t="shared" si="148"/>
        <v>0</v>
      </c>
      <c r="BI576" s="2">
        <f t="shared" si="149"/>
        <v>0</v>
      </c>
    </row>
    <row r="577" spans="1:61" s="2" customFormat="1" x14ac:dyDescent="0.25">
      <c r="A577" s="6"/>
      <c r="E577" s="9"/>
      <c r="F577" s="3"/>
      <c r="G577" s="3"/>
      <c r="H577" s="14"/>
      <c r="I577" s="3"/>
      <c r="J577" s="14"/>
      <c r="K577" s="3"/>
      <c r="L577" s="49"/>
      <c r="M577" s="49"/>
      <c r="N577" s="6"/>
      <c r="BF577" s="56"/>
      <c r="BG577" s="56"/>
      <c r="BH577" s="2">
        <f t="shared" si="148"/>
        <v>0</v>
      </c>
      <c r="BI577" s="2">
        <f t="shared" si="149"/>
        <v>0</v>
      </c>
    </row>
    <row r="578" spans="1:61" s="2" customFormat="1" x14ac:dyDescent="0.25">
      <c r="A578" s="6"/>
      <c r="E578" s="9"/>
      <c r="F578" s="3"/>
      <c r="G578" s="3"/>
      <c r="H578" s="14"/>
      <c r="I578" s="3"/>
      <c r="J578" s="14"/>
      <c r="K578" s="3"/>
      <c r="L578" s="49"/>
      <c r="M578" s="49"/>
      <c r="N578" s="6"/>
      <c r="BF578" s="56"/>
      <c r="BG578" s="56"/>
      <c r="BH578" s="2">
        <f t="shared" si="148"/>
        <v>0</v>
      </c>
      <c r="BI578" s="2">
        <f t="shared" si="149"/>
        <v>0</v>
      </c>
    </row>
    <row r="579" spans="1:61" s="2" customFormat="1" x14ac:dyDescent="0.25">
      <c r="A579" s="6"/>
      <c r="E579" s="9"/>
      <c r="F579" s="3"/>
      <c r="G579" s="3"/>
      <c r="H579" s="14"/>
      <c r="I579" s="3"/>
      <c r="J579" s="14"/>
      <c r="K579" s="3"/>
      <c r="L579" s="49"/>
      <c r="M579" s="49"/>
      <c r="N579" s="6"/>
      <c r="BF579" s="56"/>
      <c r="BG579" s="56"/>
      <c r="BH579" s="2">
        <f t="shared" si="148"/>
        <v>0</v>
      </c>
      <c r="BI579" s="2">
        <f t="shared" si="149"/>
        <v>0</v>
      </c>
    </row>
    <row r="580" spans="1:61" s="2" customFormat="1" x14ac:dyDescent="0.25">
      <c r="A580" s="6"/>
      <c r="E580" s="9"/>
      <c r="F580" s="3"/>
      <c r="G580" s="3"/>
      <c r="H580" s="14"/>
      <c r="I580" s="3"/>
      <c r="J580" s="14"/>
      <c r="K580" s="3"/>
      <c r="L580" s="49"/>
      <c r="M580" s="49"/>
      <c r="N580" s="6"/>
      <c r="BF580" s="56"/>
      <c r="BG580" s="56"/>
      <c r="BH580" s="2">
        <f t="shared" si="148"/>
        <v>0</v>
      </c>
      <c r="BI580" s="2">
        <f t="shared" si="149"/>
        <v>0</v>
      </c>
    </row>
    <row r="581" spans="1:61" s="2" customFormat="1" x14ac:dyDescent="0.25">
      <c r="A581" s="6"/>
      <c r="E581" s="9"/>
      <c r="F581" s="3"/>
      <c r="G581" s="3"/>
      <c r="H581" s="14"/>
      <c r="I581" s="3"/>
      <c r="J581" s="14"/>
      <c r="K581" s="3"/>
      <c r="L581" s="49"/>
      <c r="M581" s="49"/>
      <c r="N581" s="6"/>
      <c r="BF581" s="56"/>
      <c r="BG581" s="56"/>
      <c r="BH581" s="2">
        <f t="shared" si="148"/>
        <v>0</v>
      </c>
      <c r="BI581" s="2">
        <f t="shared" si="149"/>
        <v>0</v>
      </c>
    </row>
    <row r="582" spans="1:61" s="2" customFormat="1" x14ac:dyDescent="0.25">
      <c r="A582" s="6"/>
      <c r="E582" s="9"/>
      <c r="F582" s="3"/>
      <c r="G582" s="3"/>
      <c r="H582" s="14"/>
      <c r="I582" s="3"/>
      <c r="J582" s="14"/>
      <c r="K582" s="3"/>
      <c r="L582" s="49"/>
      <c r="M582" s="49"/>
      <c r="N582" s="6"/>
      <c r="BF582" s="56"/>
      <c r="BG582" s="56"/>
      <c r="BH582" s="2">
        <f t="shared" si="148"/>
        <v>0</v>
      </c>
      <c r="BI582" s="2">
        <f t="shared" si="149"/>
        <v>0</v>
      </c>
    </row>
    <row r="583" spans="1:61" s="2" customFormat="1" x14ac:dyDescent="0.25">
      <c r="A583" s="6"/>
      <c r="E583" s="9"/>
      <c r="F583" s="3"/>
      <c r="G583" s="3"/>
      <c r="H583" s="14"/>
      <c r="I583" s="3"/>
      <c r="J583" s="14"/>
      <c r="K583" s="3"/>
      <c r="L583" s="49"/>
      <c r="M583" s="49"/>
      <c r="N583" s="6"/>
      <c r="BF583" s="56"/>
      <c r="BG583" s="56"/>
      <c r="BH583" s="2">
        <f t="shared" si="148"/>
        <v>0</v>
      </c>
      <c r="BI583" s="2">
        <f t="shared" si="149"/>
        <v>0</v>
      </c>
    </row>
    <row r="584" spans="1:61" s="2" customFormat="1" x14ac:dyDescent="0.25">
      <c r="A584" s="6"/>
      <c r="E584" s="9"/>
      <c r="F584" s="3"/>
      <c r="G584" s="3"/>
      <c r="H584" s="14"/>
      <c r="I584" s="3"/>
      <c r="J584" s="14"/>
      <c r="K584" s="3"/>
      <c r="L584" s="49"/>
      <c r="M584" s="49"/>
      <c r="N584" s="6"/>
      <c r="BF584" s="56"/>
      <c r="BG584" s="56"/>
      <c r="BH584" s="2">
        <f t="shared" si="148"/>
        <v>0</v>
      </c>
      <c r="BI584" s="2">
        <f t="shared" si="149"/>
        <v>0</v>
      </c>
    </row>
    <row r="585" spans="1:61" s="2" customFormat="1" x14ac:dyDescent="0.25">
      <c r="A585" s="6"/>
      <c r="E585" s="9"/>
      <c r="F585" s="3"/>
      <c r="G585" s="3"/>
      <c r="H585" s="14"/>
      <c r="I585" s="3"/>
      <c r="J585" s="14"/>
      <c r="K585" s="3"/>
      <c r="L585" s="49"/>
      <c r="M585" s="49"/>
      <c r="N585" s="6"/>
      <c r="BF585" s="56"/>
      <c r="BG585" s="56"/>
      <c r="BH585" s="2">
        <f t="shared" si="148"/>
        <v>0</v>
      </c>
      <c r="BI585" s="2">
        <f t="shared" si="149"/>
        <v>0</v>
      </c>
    </row>
    <row r="586" spans="1:61" s="2" customFormat="1" x14ac:dyDescent="0.25">
      <c r="A586" s="6"/>
      <c r="E586" s="9"/>
      <c r="F586" s="3"/>
      <c r="G586" s="3"/>
      <c r="H586" s="14"/>
      <c r="I586" s="3"/>
      <c r="J586" s="14"/>
      <c r="K586" s="3"/>
      <c r="L586" s="49"/>
      <c r="M586" s="49"/>
      <c r="N586" s="6"/>
      <c r="BF586" s="56"/>
      <c r="BG586" s="56"/>
      <c r="BH586" s="2">
        <f t="shared" si="148"/>
        <v>0</v>
      </c>
      <c r="BI586" s="2">
        <f t="shared" si="149"/>
        <v>0</v>
      </c>
    </row>
    <row r="587" spans="1:61" s="2" customFormat="1" x14ac:dyDescent="0.25">
      <c r="A587" s="6"/>
      <c r="E587" s="9"/>
      <c r="F587" s="3"/>
      <c r="G587" s="3"/>
      <c r="H587" s="14"/>
      <c r="I587" s="3"/>
      <c r="J587" s="14"/>
      <c r="K587" s="3"/>
      <c r="L587" s="49"/>
      <c r="M587" s="49"/>
      <c r="N587" s="6"/>
      <c r="BF587" s="56"/>
      <c r="BG587" s="56"/>
      <c r="BH587" s="2">
        <f t="shared" si="148"/>
        <v>0</v>
      </c>
      <c r="BI587" s="2">
        <f t="shared" si="149"/>
        <v>0</v>
      </c>
    </row>
    <row r="588" spans="1:61" s="2" customFormat="1" ht="15.75" thickBot="1" x14ac:dyDescent="0.3">
      <c r="A588" s="6"/>
      <c r="E588" s="9"/>
      <c r="F588" s="3"/>
      <c r="G588" s="3"/>
      <c r="H588" s="13"/>
      <c r="I588" s="3"/>
      <c r="J588" s="13"/>
      <c r="K588" s="3"/>
      <c r="L588" s="49"/>
      <c r="M588" s="49"/>
      <c r="N588" s="6"/>
      <c r="BF588" s="56"/>
      <c r="BG588" s="56"/>
      <c r="BH588" s="2">
        <f t="shared" si="148"/>
        <v>0</v>
      </c>
      <c r="BI588" s="2">
        <f t="shared" si="149"/>
        <v>0</v>
      </c>
    </row>
    <row r="589" spans="1:61" s="2" customFormat="1" ht="61.5" thickTop="1" thickBot="1" x14ac:dyDescent="0.3">
      <c r="A589" s="17" t="s">
        <v>234</v>
      </c>
      <c r="E589" s="8"/>
      <c r="F589" s="16" t="str">
        <f>Master!A$746</f>
        <v>Forecast Overall Zika Risk Code - "1" (Blue) = low risk, "4" (Red) = high risk</v>
      </c>
      <c r="G589" s="16" t="str">
        <f>Master!B$745</f>
        <v>Was temp. suitable during period for Aedes aegypti/albopictus? (Red Yes, Green No)</v>
      </c>
      <c r="H589" s="16" t="str">
        <f>Master!C$745</f>
        <v>If suitable temp.  what is annual % suitability for Aedes aegypti or albopictus? (More red more suitable)</v>
      </c>
      <c r="I589" s="16" t="str">
        <f>Master!B$744</f>
        <v>Was temp. suitable during period for Zika replication in mosquito? (Red Yes, Green No)</v>
      </c>
      <c r="J589" s="16" t="str">
        <f>Master!C$744</f>
        <v>If suitable temp. what is annual % suitability for Zika? (More red more suitable)</v>
      </c>
      <c r="K589" s="47" t="str">
        <f>Master!A$749</f>
        <v># people within 5km with Code 4 Zika level</v>
      </c>
      <c r="L589" s="47" t="str">
        <f>Master!A$748</f>
        <v>Description of conditions</v>
      </c>
      <c r="M589" s="47" t="str">
        <f>Master!B$748</f>
        <v>What it means for transmission</v>
      </c>
      <c r="N589" s="47" t="str">
        <f>Master!C$748</f>
        <v>What it means for entomologists</v>
      </c>
      <c r="BF589" s="47" t="s">
        <v>949</v>
      </c>
      <c r="BG589" s="47" t="s">
        <v>949</v>
      </c>
      <c r="BH589" s="2">
        <f t="shared" si="148"/>
        <v>0</v>
      </c>
      <c r="BI589" s="2" t="e">
        <f t="shared" si="149"/>
        <v>#VALUE!</v>
      </c>
    </row>
    <row r="590" spans="1:61" s="2" customFormat="1" ht="16.5" thickTop="1" thickBot="1" x14ac:dyDescent="0.3">
      <c r="A590" s="6"/>
      <c r="E590" s="8" t="s">
        <v>233</v>
      </c>
      <c r="F590" s="3">
        <f>BA590</f>
        <v>3</v>
      </c>
      <c r="G590" s="3">
        <f>IF((Master!CL295&gt;=13)-(Master!CL295&gt;38),1,0)</f>
        <v>1</v>
      </c>
      <c r="H590" s="11">
        <f>IF($G590=1,ROUND(Master!AL295,2),0)</f>
        <v>0.95</v>
      </c>
      <c r="I590" s="3">
        <f>IF((Master!CL295&gt;=18)-(Master!CL295&gt;42),1,0)</f>
        <v>1</v>
      </c>
      <c r="J590" s="11">
        <f>IF($I590=1,ROUND(Master!DF295,2),0)</f>
        <v>0</v>
      </c>
      <c r="K590" s="3">
        <f>BF590*BH590</f>
        <v>0</v>
      </c>
      <c r="L590" s="49" t="str">
        <f t="shared" ref="L590:M594" si="160">BB590</f>
        <v>Temp. suitable for Pathogen and Vector. Model says suitable for Pathogen or Vector but not both.</v>
      </c>
      <c r="M590" s="49" t="str">
        <f t="shared" si="160"/>
        <v>Preconditions somewhat suitable for Transmission</v>
      </c>
      <c r="N590" s="6" t="str">
        <f>Master!DM295</f>
        <v>Temp. suitable for vectors - surveillance may be needed. When temp. suitable, model suggests vectors likely - may need control, education, and policies minimizing exposure.</v>
      </c>
      <c r="AW590" s="2">
        <f>SUM(G590,I590)</f>
        <v>2</v>
      </c>
      <c r="AX590" s="2">
        <f>IF(H590&lt;0.5,2,IF(H590&gt;=0.5,3))</f>
        <v>3</v>
      </c>
      <c r="AY590" s="2">
        <f>IF(J590&lt;0.5,5,IF(J590&gt;=0.5,7))</f>
        <v>5</v>
      </c>
      <c r="AZ590" s="2">
        <f t="shared" si="156"/>
        <v>30</v>
      </c>
      <c r="BA590" s="2">
        <f>IF(AZ590=0,BB$3,IF(AZ590=10,BB$4,IF(AZ590=14,BB$4,IF(AZ590=15,BB$5,IF(AZ590=20,BB$6,IF(AZ590=21,BB$5,IF(AZ590=28,BB$7,IF(AZ590=30,BB$7,IF(AZ590=42,BB$8,"")))))))))</f>
        <v>3</v>
      </c>
      <c r="BB590" s="2" t="str">
        <f>IF(AZ590=0,AW$3,IF(AZ590=10,AW$4,IF(AZ590=14,AW$4,IF(AZ590=15,AW$5,IF(AZ590=20,AW$6,IF(AZ590=21,AW$5,IF(AZ590=28,AW$7,IF(AZ590=30,AW$7,IF(AZ590=42,AW$8,"")))))))))</f>
        <v>Temp. suitable for Pathogen and Vector. Model says suitable for Pathogen or Vector but not both.</v>
      </c>
      <c r="BC590" s="2" t="str">
        <f>IF(AZ590=0,AY$3,IF(AZ590=10,AY$4,IF(AZ590=14,AY$4,IF(AZ590=15,AY$5,IF(AZ590=20,AY$6,IF(AZ590=21,AY$5,IF(AZ590=28,AY$7,IF(AZ590=30,AY$7,IF(AZ590=42,AY$8,"")))))))))</f>
        <v>Preconditions somewhat suitable for Transmission</v>
      </c>
      <c r="BF590" s="56">
        <f>Master!EN295</f>
        <v>22651</v>
      </c>
      <c r="BG590" s="56" t="s">
        <v>1245</v>
      </c>
      <c r="BH590" s="2">
        <f t="shared" si="148"/>
        <v>0</v>
      </c>
      <c r="BI590" s="2">
        <f t="shared" si="149"/>
        <v>0</v>
      </c>
    </row>
    <row r="591" spans="1:61" s="2" customFormat="1" ht="16.5" thickTop="1" thickBot="1" x14ac:dyDescent="0.3">
      <c r="A591" s="6"/>
      <c r="E591" s="8" t="s">
        <v>411</v>
      </c>
      <c r="F591" s="3">
        <f>BA591</f>
        <v>3</v>
      </c>
      <c r="G591" s="3">
        <f>IF((Master!CL296&gt;=13)-(Master!CL296&gt;38),1,0)</f>
        <v>1</v>
      </c>
      <c r="H591" s="11">
        <f>IF($G591=1,ROUND(Master!AL296,2),0)</f>
        <v>0.86</v>
      </c>
      <c r="I591" s="3">
        <f>IF((Master!CL296&gt;=18)-(Master!CL296&gt;42),1,0)</f>
        <v>1</v>
      </c>
      <c r="J591" s="11">
        <f>IF($I591=1,ROUND(Master!DF296,2),0)</f>
        <v>0</v>
      </c>
      <c r="K591" s="3">
        <f>BF591*BH591</f>
        <v>0</v>
      </c>
      <c r="L591" s="49" t="str">
        <f t="shared" si="160"/>
        <v>Temp. suitable for Pathogen and Vector. Model says suitable for Pathogen or Vector but not both.</v>
      </c>
      <c r="M591" s="49" t="str">
        <f t="shared" si="160"/>
        <v>Preconditions somewhat suitable for Transmission</v>
      </c>
      <c r="N591" s="6" t="str">
        <f>Master!DM296</f>
        <v>Temp. suitable for vectors - surveillance may be needed. When temp. suitable, model suggests vectors likely - may need control, education, and policies minimizing exposure.</v>
      </c>
      <c r="AW591" s="2">
        <f>SUM(G591,I591)</f>
        <v>2</v>
      </c>
      <c r="AX591" s="2">
        <f>IF(H591&lt;0.5,2,IF(H591&gt;=0.5,3))</f>
        <v>3</v>
      </c>
      <c r="AY591" s="2">
        <f>IF(J591&lt;0.5,5,IF(J591&gt;=0.5,7))</f>
        <v>5</v>
      </c>
      <c r="AZ591" s="2">
        <f t="shared" si="156"/>
        <v>30</v>
      </c>
      <c r="BA591" s="2">
        <f>IF(AZ591=0,BB$3,IF(AZ591=10,BB$4,IF(AZ591=14,BB$4,IF(AZ591=15,BB$5,IF(AZ591=20,BB$6,IF(AZ591=21,BB$5,IF(AZ591=28,BB$7,IF(AZ591=30,BB$7,IF(AZ591=42,BB$8,"")))))))))</f>
        <v>3</v>
      </c>
      <c r="BB591" s="2" t="str">
        <f>IF(AZ591=0,AW$3,IF(AZ591=10,AW$4,IF(AZ591=14,AW$4,IF(AZ591=15,AW$5,IF(AZ591=20,AW$6,IF(AZ591=21,AW$5,IF(AZ591=28,AW$7,IF(AZ591=30,AW$7,IF(AZ591=42,AW$8,"")))))))))</f>
        <v>Temp. suitable for Pathogen and Vector. Model says suitable for Pathogen or Vector but not both.</v>
      </c>
      <c r="BC591" s="2" t="str">
        <f>IF(AZ591=0,AY$3,IF(AZ591=10,AY$4,IF(AZ591=14,AY$4,IF(AZ591=15,AY$5,IF(AZ591=20,AY$6,IF(AZ591=21,AY$5,IF(AZ591=28,AY$7,IF(AZ591=30,AY$7,IF(AZ591=42,AY$8,"")))))))))</f>
        <v>Preconditions somewhat suitable for Transmission</v>
      </c>
      <c r="BF591" s="56">
        <f>Master!EN296</f>
        <v>8222</v>
      </c>
      <c r="BG591" s="56" t="s">
        <v>1246</v>
      </c>
      <c r="BH591" s="2">
        <f t="shared" si="148"/>
        <v>0</v>
      </c>
      <c r="BI591" s="2">
        <f t="shared" si="149"/>
        <v>0</v>
      </c>
    </row>
    <row r="592" spans="1:61" s="2" customFormat="1" ht="16.5" thickTop="1" thickBot="1" x14ac:dyDescent="0.3">
      <c r="A592" s="6"/>
      <c r="E592" s="8" t="s">
        <v>528</v>
      </c>
      <c r="F592" s="3">
        <f>BA592</f>
        <v>3</v>
      </c>
      <c r="G592" s="3">
        <f>IF((Master!CL297&gt;=13)-(Master!CL297&gt;38),1,0)</f>
        <v>1</v>
      </c>
      <c r="H592" s="11">
        <f>IF($G592=1,ROUND(Master!AL297,2),0)</f>
        <v>0.97</v>
      </c>
      <c r="I592" s="3">
        <f>IF((Master!CL297&gt;=18)-(Master!CL297&gt;42),1,0)</f>
        <v>1</v>
      </c>
      <c r="J592" s="11">
        <f>IF($I592=1,ROUND(Master!DF297,2),0)</f>
        <v>0</v>
      </c>
      <c r="K592" s="3">
        <f>BF592*BH592</f>
        <v>0</v>
      </c>
      <c r="L592" s="49" t="str">
        <f t="shared" si="160"/>
        <v>Temp. suitable for Pathogen and Vector. Model says suitable for Pathogen or Vector but not both.</v>
      </c>
      <c r="M592" s="49" t="str">
        <f t="shared" si="160"/>
        <v>Preconditions somewhat suitable for Transmission</v>
      </c>
      <c r="N592" s="6" t="str">
        <f>Master!DM297</f>
        <v>Temp. suitable for vectors - surveillance may be needed. When temp. suitable, model suggests vectors likely - may need control, education, and policies minimizing exposure.</v>
      </c>
      <c r="AW592" s="2">
        <f>SUM(G592,I592)</f>
        <v>2</v>
      </c>
      <c r="AX592" s="2">
        <f>IF(H592&lt;0.5,2,IF(H592&gt;=0.5,3))</f>
        <v>3</v>
      </c>
      <c r="AY592" s="2">
        <f>IF(J592&lt;0.5,5,IF(J592&gt;=0.5,7))</f>
        <v>5</v>
      </c>
      <c r="AZ592" s="2">
        <f t="shared" si="156"/>
        <v>30</v>
      </c>
      <c r="BA592" s="2">
        <f>IF(AZ592=0,BB$3,IF(AZ592=10,BB$4,IF(AZ592=14,BB$4,IF(AZ592=15,BB$5,IF(AZ592=20,BB$6,IF(AZ592=21,BB$5,IF(AZ592=28,BB$7,IF(AZ592=30,BB$7,IF(AZ592=42,BB$8,"")))))))))</f>
        <v>3</v>
      </c>
      <c r="BB592" s="2" t="str">
        <f>IF(AZ592=0,AW$3,IF(AZ592=10,AW$4,IF(AZ592=14,AW$4,IF(AZ592=15,AW$5,IF(AZ592=20,AW$6,IF(AZ592=21,AW$5,IF(AZ592=28,AW$7,IF(AZ592=30,AW$7,IF(AZ592=42,AW$8,"")))))))))</f>
        <v>Temp. suitable for Pathogen and Vector. Model says suitable for Pathogen or Vector but not both.</v>
      </c>
      <c r="BC592" s="2" t="str">
        <f>IF(AZ592=0,AY$3,IF(AZ592=10,AY$4,IF(AZ592=14,AY$4,IF(AZ592=15,AY$5,IF(AZ592=20,AY$6,IF(AZ592=21,AY$5,IF(AZ592=28,AY$7,IF(AZ592=30,AY$7,IF(AZ592=42,AY$8,"")))))))))</f>
        <v>Preconditions somewhat suitable for Transmission</v>
      </c>
      <c r="BF592" s="56">
        <f>Master!EN297</f>
        <v>2266</v>
      </c>
      <c r="BG592" s="56" t="s">
        <v>1247</v>
      </c>
      <c r="BH592" s="2">
        <f t="shared" si="148"/>
        <v>0</v>
      </c>
      <c r="BI592" s="2">
        <f t="shared" si="149"/>
        <v>0</v>
      </c>
    </row>
    <row r="593" spans="1:61" s="2" customFormat="1" ht="16.5" thickTop="1" thickBot="1" x14ac:dyDescent="0.3">
      <c r="A593" s="6"/>
      <c r="E593" s="8" t="s">
        <v>681</v>
      </c>
      <c r="F593" s="3">
        <f>BA593</f>
        <v>3</v>
      </c>
      <c r="G593" s="3">
        <f>IF((Master!CL298&gt;=13)-(Master!CL298&gt;38),1,0)</f>
        <v>1</v>
      </c>
      <c r="H593" s="11">
        <f>IF($G593=1,ROUND(Master!AL298,2),0)</f>
        <v>0.98</v>
      </c>
      <c r="I593" s="3">
        <f>IF((Master!CL298&gt;=18)-(Master!CL298&gt;42),1,0)</f>
        <v>1</v>
      </c>
      <c r="J593" s="11">
        <f>IF($I593=1,ROUND(Master!DF298,2),0)</f>
        <v>0</v>
      </c>
      <c r="K593" s="3">
        <f>BF593*BH593</f>
        <v>0</v>
      </c>
      <c r="L593" s="49" t="str">
        <f t="shared" si="160"/>
        <v>Temp. suitable for Pathogen and Vector. Model says suitable for Pathogen or Vector but not both.</v>
      </c>
      <c r="M593" s="49" t="str">
        <f t="shared" si="160"/>
        <v>Preconditions somewhat suitable for Transmission</v>
      </c>
      <c r="N593" s="6" t="str">
        <f>Master!DM298</f>
        <v>Temp. suitable for vectors - surveillance may be needed. When temp. suitable, model suggests vectors likely - may need control, education, and policies minimizing exposure.</v>
      </c>
      <c r="AW593" s="2">
        <f>SUM(G593,I593)</f>
        <v>2</v>
      </c>
      <c r="AX593" s="2">
        <f>IF(H593&lt;0.5,2,IF(H593&gt;=0.5,3))</f>
        <v>3</v>
      </c>
      <c r="AY593" s="2">
        <f>IF(J593&lt;0.5,5,IF(J593&gt;=0.5,7))</f>
        <v>5</v>
      </c>
      <c r="AZ593" s="2">
        <f t="shared" si="156"/>
        <v>30</v>
      </c>
      <c r="BA593" s="2">
        <f>IF(AZ593=0,BB$3,IF(AZ593=10,BB$4,IF(AZ593=14,BB$4,IF(AZ593=15,BB$5,IF(AZ593=20,BB$6,IF(AZ593=21,BB$5,IF(AZ593=28,BB$7,IF(AZ593=30,BB$7,IF(AZ593=42,BB$8,"")))))))))</f>
        <v>3</v>
      </c>
      <c r="BB593" s="2" t="str">
        <f>IF(AZ593=0,AW$3,IF(AZ593=10,AW$4,IF(AZ593=14,AW$4,IF(AZ593=15,AW$5,IF(AZ593=20,AW$6,IF(AZ593=21,AW$5,IF(AZ593=28,AW$7,IF(AZ593=30,AW$7,IF(AZ593=42,AW$8,"")))))))))</f>
        <v>Temp. suitable for Pathogen and Vector. Model says suitable for Pathogen or Vector but not both.</v>
      </c>
      <c r="BC593" s="2" t="str">
        <f>IF(AZ593=0,AY$3,IF(AZ593=10,AY$4,IF(AZ593=14,AY$4,IF(AZ593=15,AY$5,IF(AZ593=20,AY$6,IF(AZ593=21,AY$5,IF(AZ593=28,AY$7,IF(AZ593=30,AY$7,IF(AZ593=42,AY$8,"")))))))))</f>
        <v>Preconditions somewhat suitable for Transmission</v>
      </c>
      <c r="BF593" s="56">
        <f>Master!EN298</f>
        <v>7270</v>
      </c>
      <c r="BG593" s="56" t="s">
        <v>1248</v>
      </c>
      <c r="BH593" s="2">
        <f t="shared" si="148"/>
        <v>0</v>
      </c>
      <c r="BI593" s="2">
        <f t="shared" si="149"/>
        <v>0</v>
      </c>
    </row>
    <row r="594" spans="1:61" s="2" customFormat="1" ht="16.5" thickTop="1" thickBot="1" x14ac:dyDescent="0.3">
      <c r="A594" s="6"/>
      <c r="E594" s="8" t="s">
        <v>706</v>
      </c>
      <c r="F594" s="3">
        <f>BA594</f>
        <v>3</v>
      </c>
      <c r="G594" s="3">
        <f>IF((Master!CL299&gt;=13)-(Master!CL299&gt;38),1,0)</f>
        <v>1</v>
      </c>
      <c r="H594" s="11">
        <f>IF($G594=1,ROUND(Master!AL299,2),0)</f>
        <v>0.94</v>
      </c>
      <c r="I594" s="3">
        <f>IF((Master!CL299&gt;=18)-(Master!CL299&gt;42),1,0)</f>
        <v>1</v>
      </c>
      <c r="J594" s="11">
        <f>IF($I594=1,ROUND(Master!DF299,2),0)</f>
        <v>0</v>
      </c>
      <c r="K594" s="3">
        <f>BF594*BH594</f>
        <v>0</v>
      </c>
      <c r="L594" s="49" t="str">
        <f t="shared" si="160"/>
        <v>Temp. suitable for Pathogen and Vector. Model says suitable for Pathogen or Vector but not both.</v>
      </c>
      <c r="M594" s="49" t="str">
        <f t="shared" si="160"/>
        <v>Preconditions somewhat suitable for Transmission</v>
      </c>
      <c r="N594" s="6" t="str">
        <f>Master!DM299</f>
        <v>Temp. suitable for vectors - surveillance may be needed. When temp. suitable, model suggests vectors likely - may need control, education, and policies minimizing exposure.</v>
      </c>
      <c r="AW594" s="2">
        <f>SUM(G594,I594)</f>
        <v>2</v>
      </c>
      <c r="AX594" s="2">
        <f>IF(H594&lt;0.5,2,IF(H594&gt;=0.5,3))</f>
        <v>3</v>
      </c>
      <c r="AY594" s="2">
        <f>IF(J594&lt;0.5,5,IF(J594&gt;=0.5,7))</f>
        <v>5</v>
      </c>
      <c r="AZ594" s="2">
        <f t="shared" si="156"/>
        <v>30</v>
      </c>
      <c r="BA594" s="2">
        <f>IF(AZ594=0,BB$3,IF(AZ594=10,BB$4,IF(AZ594=14,BB$4,IF(AZ594=15,BB$5,IF(AZ594=20,BB$6,IF(AZ594=21,BB$5,IF(AZ594=28,BB$7,IF(AZ594=30,BB$7,IF(AZ594=42,BB$8,"")))))))))</f>
        <v>3</v>
      </c>
      <c r="BB594" s="2" t="str">
        <f>IF(AZ594=0,AW$3,IF(AZ594=10,AW$4,IF(AZ594=14,AW$4,IF(AZ594=15,AW$5,IF(AZ594=20,AW$6,IF(AZ594=21,AW$5,IF(AZ594=28,AW$7,IF(AZ594=30,AW$7,IF(AZ594=42,AW$8,"")))))))))</f>
        <v>Temp. suitable for Pathogen and Vector. Model says suitable for Pathogen or Vector but not both.</v>
      </c>
      <c r="BC594" s="2" t="str">
        <f>IF(AZ594=0,AY$3,IF(AZ594=10,AY$4,IF(AZ594=14,AY$4,IF(AZ594=15,AY$5,IF(AZ594=20,AY$6,IF(AZ594=21,AY$5,IF(AZ594=28,AY$7,IF(AZ594=30,AY$7,IF(AZ594=42,AY$8,"")))))))))</f>
        <v>Preconditions somewhat suitable for Transmission</v>
      </c>
      <c r="BF594" s="56">
        <f>Master!EN299</f>
        <v>2100</v>
      </c>
      <c r="BG594" s="56" t="s">
        <v>1249</v>
      </c>
      <c r="BH594" s="2">
        <f t="shared" si="148"/>
        <v>0</v>
      </c>
      <c r="BI594" s="2">
        <f t="shared" si="149"/>
        <v>0</v>
      </c>
    </row>
    <row r="595" spans="1:61" s="2" customFormat="1" ht="15.75" thickTop="1" x14ac:dyDescent="0.25">
      <c r="A595" s="6"/>
      <c r="E595" s="9" t="s">
        <v>867</v>
      </c>
      <c r="F595" s="3"/>
      <c r="G595" s="3"/>
      <c r="H595" s="14"/>
      <c r="I595" s="3"/>
      <c r="J595" s="14"/>
      <c r="K595" s="3"/>
      <c r="L595" s="49"/>
      <c r="M595" s="49"/>
      <c r="N595" s="6"/>
      <c r="BF595" s="56"/>
      <c r="BG595" s="56"/>
      <c r="BH595" s="2">
        <f t="shared" si="148"/>
        <v>0</v>
      </c>
      <c r="BI595" s="2">
        <f t="shared" si="149"/>
        <v>0</v>
      </c>
    </row>
    <row r="596" spans="1:61" s="2" customFormat="1" x14ac:dyDescent="0.25">
      <c r="A596" s="6"/>
      <c r="E596" s="9"/>
      <c r="F596" s="3"/>
      <c r="G596" s="3"/>
      <c r="H596" s="14"/>
      <c r="I596" s="3"/>
      <c r="J596" s="14"/>
      <c r="K596" s="3"/>
      <c r="L596" s="49"/>
      <c r="M596" s="49"/>
      <c r="N596" s="6"/>
      <c r="BF596" s="56"/>
      <c r="BG596" s="56"/>
      <c r="BH596" s="2">
        <f t="shared" si="148"/>
        <v>0</v>
      </c>
      <c r="BI596" s="2">
        <f t="shared" si="149"/>
        <v>0</v>
      </c>
    </row>
    <row r="597" spans="1:61" s="2" customFormat="1" x14ac:dyDescent="0.25">
      <c r="A597" s="6"/>
      <c r="E597" s="9"/>
      <c r="F597" s="3"/>
      <c r="G597" s="3"/>
      <c r="H597" s="14"/>
      <c r="I597" s="3"/>
      <c r="J597" s="14"/>
      <c r="K597" s="3"/>
      <c r="L597" s="49"/>
      <c r="M597" s="49"/>
      <c r="N597" s="6"/>
      <c r="BF597" s="56"/>
      <c r="BG597" s="56"/>
      <c r="BH597" s="2">
        <f t="shared" si="148"/>
        <v>0</v>
      </c>
      <c r="BI597" s="2">
        <f t="shared" si="149"/>
        <v>0</v>
      </c>
    </row>
    <row r="598" spans="1:61" s="2" customFormat="1" x14ac:dyDescent="0.25">
      <c r="A598" s="6"/>
      <c r="E598" s="9"/>
      <c r="F598" s="3"/>
      <c r="G598" s="3"/>
      <c r="H598" s="14"/>
      <c r="I598" s="3"/>
      <c r="J598" s="14"/>
      <c r="K598" s="3"/>
      <c r="L598" s="49"/>
      <c r="M598" s="49"/>
      <c r="N598" s="6"/>
      <c r="BF598" s="56"/>
      <c r="BG598" s="56"/>
      <c r="BH598" s="2">
        <f t="shared" si="148"/>
        <v>0</v>
      </c>
      <c r="BI598" s="2">
        <f t="shared" si="149"/>
        <v>0</v>
      </c>
    </row>
    <row r="599" spans="1:61" s="2" customFormat="1" x14ac:dyDescent="0.25">
      <c r="A599" s="6"/>
      <c r="E599" s="9"/>
      <c r="F599" s="3"/>
      <c r="G599" s="3"/>
      <c r="H599" s="14"/>
      <c r="I599" s="3"/>
      <c r="J599" s="14"/>
      <c r="K599" s="3"/>
      <c r="L599" s="49"/>
      <c r="M599" s="49"/>
      <c r="N599" s="6"/>
      <c r="BF599" s="56"/>
      <c r="BG599" s="56"/>
      <c r="BH599" s="2">
        <f t="shared" si="148"/>
        <v>0</v>
      </c>
      <c r="BI599" s="2">
        <f t="shared" si="149"/>
        <v>0</v>
      </c>
    </row>
    <row r="600" spans="1:61" s="2" customFormat="1" x14ac:dyDescent="0.25">
      <c r="A600" s="6"/>
      <c r="E600" s="9"/>
      <c r="F600" s="3"/>
      <c r="G600" s="3"/>
      <c r="H600" s="14"/>
      <c r="I600" s="3"/>
      <c r="J600" s="14"/>
      <c r="K600" s="3"/>
      <c r="L600" s="49"/>
      <c r="M600" s="49"/>
      <c r="N600" s="6"/>
      <c r="BF600" s="56"/>
      <c r="BG600" s="56"/>
      <c r="BH600" s="2">
        <f t="shared" si="148"/>
        <v>0</v>
      </c>
      <c r="BI600" s="2">
        <f t="shared" si="149"/>
        <v>0</v>
      </c>
    </row>
    <row r="601" spans="1:61" s="2" customFormat="1" x14ac:dyDescent="0.25">
      <c r="A601" s="6"/>
      <c r="E601" s="9"/>
      <c r="F601" s="3"/>
      <c r="G601" s="3"/>
      <c r="H601" s="14"/>
      <c r="I601" s="3"/>
      <c r="J601" s="14"/>
      <c r="K601" s="3"/>
      <c r="L601" s="49"/>
      <c r="M601" s="49"/>
      <c r="N601" s="6"/>
      <c r="BF601" s="56"/>
      <c r="BG601" s="56"/>
      <c r="BH601" s="2">
        <f t="shared" si="148"/>
        <v>0</v>
      </c>
      <c r="BI601" s="2">
        <f t="shared" si="149"/>
        <v>0</v>
      </c>
    </row>
    <row r="602" spans="1:61" s="2" customFormat="1" x14ac:dyDescent="0.25">
      <c r="A602" s="6"/>
      <c r="E602" s="9"/>
      <c r="F602" s="3"/>
      <c r="G602" s="3"/>
      <c r="H602" s="14"/>
      <c r="I602" s="3"/>
      <c r="J602" s="14"/>
      <c r="K602" s="3"/>
      <c r="L602" s="49"/>
      <c r="M602" s="49"/>
      <c r="N602" s="6"/>
      <c r="BF602" s="56"/>
      <c r="BG602" s="56"/>
      <c r="BH602" s="2">
        <f t="shared" si="148"/>
        <v>0</v>
      </c>
      <c r="BI602" s="2">
        <f t="shared" si="149"/>
        <v>0</v>
      </c>
    </row>
    <row r="603" spans="1:61" s="2" customFormat="1" x14ac:dyDescent="0.25">
      <c r="A603" s="6"/>
      <c r="E603" s="9"/>
      <c r="F603" s="3"/>
      <c r="G603" s="3"/>
      <c r="H603" s="14"/>
      <c r="I603" s="3"/>
      <c r="J603" s="14"/>
      <c r="K603" s="3"/>
      <c r="L603" s="49"/>
      <c r="M603" s="49"/>
      <c r="N603" s="6"/>
      <c r="BF603" s="56"/>
      <c r="BG603" s="56"/>
      <c r="BH603" s="2">
        <f t="shared" si="148"/>
        <v>0</v>
      </c>
      <c r="BI603" s="2">
        <f t="shared" si="149"/>
        <v>0</v>
      </c>
    </row>
    <row r="604" spans="1:61" s="2" customFormat="1" x14ac:dyDescent="0.25">
      <c r="A604" s="6"/>
      <c r="E604" s="9"/>
      <c r="F604" s="3"/>
      <c r="G604" s="3"/>
      <c r="H604" s="14"/>
      <c r="I604" s="3"/>
      <c r="J604" s="14"/>
      <c r="K604" s="3"/>
      <c r="L604" s="49"/>
      <c r="M604" s="49"/>
      <c r="N604" s="6"/>
      <c r="BF604" s="56"/>
      <c r="BG604" s="56"/>
      <c r="BH604" s="2">
        <f t="shared" si="148"/>
        <v>0</v>
      </c>
      <c r="BI604" s="2">
        <f t="shared" si="149"/>
        <v>0</v>
      </c>
    </row>
    <row r="605" spans="1:61" s="2" customFormat="1" x14ac:dyDescent="0.25">
      <c r="A605" s="6"/>
      <c r="E605" s="9"/>
      <c r="F605" s="3"/>
      <c r="G605" s="3"/>
      <c r="H605" s="14"/>
      <c r="I605" s="3"/>
      <c r="J605" s="14"/>
      <c r="K605" s="3"/>
      <c r="L605" s="49"/>
      <c r="M605" s="49"/>
      <c r="N605" s="6"/>
      <c r="BF605" s="56"/>
      <c r="BG605" s="56"/>
      <c r="BH605" s="2">
        <f t="shared" si="148"/>
        <v>0</v>
      </c>
      <c r="BI605" s="2">
        <f t="shared" si="149"/>
        <v>0</v>
      </c>
    </row>
    <row r="606" spans="1:61" s="2" customFormat="1" x14ac:dyDescent="0.25">
      <c r="A606" s="6"/>
      <c r="E606" s="9"/>
      <c r="F606" s="3"/>
      <c r="G606" s="3"/>
      <c r="H606" s="14"/>
      <c r="I606" s="3"/>
      <c r="J606" s="14"/>
      <c r="K606" s="3"/>
      <c r="L606" s="49"/>
      <c r="M606" s="49"/>
      <c r="N606" s="6"/>
      <c r="BF606" s="56"/>
      <c r="BG606" s="56"/>
      <c r="BH606" s="2">
        <f t="shared" si="148"/>
        <v>0</v>
      </c>
      <c r="BI606" s="2">
        <f t="shared" si="149"/>
        <v>0</v>
      </c>
    </row>
    <row r="607" spans="1:61" s="2" customFormat="1" x14ac:dyDescent="0.25">
      <c r="A607" s="6"/>
      <c r="E607" s="9"/>
      <c r="F607" s="3"/>
      <c r="G607" s="3"/>
      <c r="H607" s="14"/>
      <c r="I607" s="3"/>
      <c r="J607" s="14"/>
      <c r="K607" s="3"/>
      <c r="L607" s="49"/>
      <c r="M607" s="49"/>
      <c r="N607" s="6"/>
      <c r="BF607" s="56"/>
      <c r="BG607" s="56"/>
      <c r="BH607" s="2">
        <f t="shared" si="148"/>
        <v>0</v>
      </c>
      <c r="BI607" s="2">
        <f t="shared" si="149"/>
        <v>0</v>
      </c>
    </row>
    <row r="608" spans="1:61" s="2" customFormat="1" x14ac:dyDescent="0.25">
      <c r="A608" s="6"/>
      <c r="E608" s="9"/>
      <c r="F608" s="3"/>
      <c r="G608" s="3"/>
      <c r="H608" s="14"/>
      <c r="I608" s="3"/>
      <c r="J608" s="14"/>
      <c r="K608" s="3"/>
      <c r="L608" s="49"/>
      <c r="M608" s="49"/>
      <c r="N608" s="6"/>
      <c r="BF608" s="56"/>
      <c r="BG608" s="56"/>
      <c r="BH608" s="2">
        <f t="shared" si="148"/>
        <v>0</v>
      </c>
      <c r="BI608" s="2">
        <f t="shared" si="149"/>
        <v>0</v>
      </c>
    </row>
    <row r="609" spans="1:61" s="2" customFormat="1" x14ac:dyDescent="0.25">
      <c r="A609" s="6"/>
      <c r="E609" s="9"/>
      <c r="F609" s="3"/>
      <c r="G609" s="3"/>
      <c r="H609" s="14"/>
      <c r="I609" s="3"/>
      <c r="J609" s="14"/>
      <c r="K609" s="3"/>
      <c r="L609" s="49"/>
      <c r="M609" s="49"/>
      <c r="N609" s="6"/>
      <c r="BF609" s="56"/>
      <c r="BG609" s="56"/>
      <c r="BH609" s="2">
        <f t="shared" ref="BH609:BH672" si="161">IF(BA609=4,1,0)</f>
        <v>0</v>
      </c>
      <c r="BI609" s="2">
        <f t="shared" ref="BI609:BI672" si="162">BF609*BH609</f>
        <v>0</v>
      </c>
    </row>
    <row r="610" spans="1:61" s="2" customFormat="1" x14ac:dyDescent="0.25">
      <c r="A610" s="6"/>
      <c r="E610" s="9"/>
      <c r="F610" s="3"/>
      <c r="G610" s="3"/>
      <c r="H610" s="14"/>
      <c r="I610" s="3"/>
      <c r="J610" s="14"/>
      <c r="K610" s="3"/>
      <c r="L610" s="49"/>
      <c r="M610" s="49"/>
      <c r="N610" s="6"/>
      <c r="BF610" s="56"/>
      <c r="BG610" s="56"/>
      <c r="BH610" s="2">
        <f t="shared" si="161"/>
        <v>0</v>
      </c>
      <c r="BI610" s="2">
        <f t="shared" si="162"/>
        <v>0</v>
      </c>
    </row>
    <row r="611" spans="1:61" s="2" customFormat="1" x14ac:dyDescent="0.25">
      <c r="A611" s="6"/>
      <c r="E611" s="9"/>
      <c r="F611" s="3"/>
      <c r="G611" s="3"/>
      <c r="H611" s="14"/>
      <c r="I611" s="3"/>
      <c r="J611" s="14"/>
      <c r="K611" s="3"/>
      <c r="L611" s="49"/>
      <c r="M611" s="49"/>
      <c r="N611" s="6"/>
      <c r="BF611" s="56"/>
      <c r="BG611" s="56"/>
      <c r="BH611" s="2">
        <f t="shared" si="161"/>
        <v>0</v>
      </c>
      <c r="BI611" s="2">
        <f t="shared" si="162"/>
        <v>0</v>
      </c>
    </row>
    <row r="612" spans="1:61" s="2" customFormat="1" x14ac:dyDescent="0.25">
      <c r="A612" s="6"/>
      <c r="E612" s="9"/>
      <c r="F612" s="3"/>
      <c r="G612" s="3"/>
      <c r="H612" s="14"/>
      <c r="I612" s="3"/>
      <c r="J612" s="14"/>
      <c r="K612" s="3"/>
      <c r="L612" s="49"/>
      <c r="M612" s="49"/>
      <c r="N612" s="6"/>
      <c r="BF612" s="56"/>
      <c r="BG612" s="56"/>
      <c r="BH612" s="2">
        <f t="shared" si="161"/>
        <v>0</v>
      </c>
      <c r="BI612" s="2">
        <f t="shared" si="162"/>
        <v>0</v>
      </c>
    </row>
    <row r="613" spans="1:61" s="2" customFormat="1" x14ac:dyDescent="0.25">
      <c r="A613" s="6"/>
      <c r="E613" s="9"/>
      <c r="F613" s="3"/>
      <c r="G613" s="3"/>
      <c r="H613" s="14"/>
      <c r="I613" s="3"/>
      <c r="J613" s="14"/>
      <c r="K613" s="3"/>
      <c r="L613" s="49"/>
      <c r="M613" s="49"/>
      <c r="N613" s="6"/>
      <c r="BF613" s="56"/>
      <c r="BG613" s="56"/>
      <c r="BH613" s="2">
        <f t="shared" si="161"/>
        <v>0</v>
      </c>
      <c r="BI613" s="2">
        <f t="shared" si="162"/>
        <v>0</v>
      </c>
    </row>
    <row r="614" spans="1:61" s="2" customFormat="1" x14ac:dyDescent="0.25">
      <c r="A614" s="6"/>
      <c r="E614" s="9"/>
      <c r="F614" s="3"/>
      <c r="G614" s="3"/>
      <c r="H614" s="14"/>
      <c r="I614" s="3"/>
      <c r="J614" s="14"/>
      <c r="K614" s="3"/>
      <c r="L614" s="49"/>
      <c r="M614" s="49"/>
      <c r="N614" s="6"/>
      <c r="BF614" s="56"/>
      <c r="BG614" s="56"/>
      <c r="BH614" s="2">
        <f t="shared" si="161"/>
        <v>0</v>
      </c>
      <c r="BI614" s="2">
        <f t="shared" si="162"/>
        <v>0</v>
      </c>
    </row>
    <row r="615" spans="1:61" s="2" customFormat="1" ht="15.75" thickBot="1" x14ac:dyDescent="0.3">
      <c r="A615" s="6"/>
      <c r="E615" s="9"/>
      <c r="F615" s="3"/>
      <c r="G615" s="3"/>
      <c r="H615" s="13"/>
      <c r="I615" s="3"/>
      <c r="J615" s="13"/>
      <c r="K615" s="3"/>
      <c r="L615" s="49"/>
      <c r="M615" s="49"/>
      <c r="N615" s="6"/>
      <c r="BF615" s="56"/>
      <c r="BG615" s="56"/>
      <c r="BH615" s="2">
        <f t="shared" si="161"/>
        <v>0</v>
      </c>
      <c r="BI615" s="2">
        <f t="shared" si="162"/>
        <v>0</v>
      </c>
    </row>
    <row r="616" spans="1:61" s="2" customFormat="1" ht="61.5" thickTop="1" thickBot="1" x14ac:dyDescent="0.3">
      <c r="A616" s="17" t="s">
        <v>373</v>
      </c>
      <c r="E616" s="8"/>
      <c r="F616" s="16" t="str">
        <f>Master!A$746</f>
        <v>Forecast Overall Zika Risk Code - "1" (Blue) = low risk, "4" (Red) = high risk</v>
      </c>
      <c r="G616" s="16" t="str">
        <f>Master!B$745</f>
        <v>Was temp. suitable during period for Aedes aegypti/albopictus? (Red Yes, Green No)</v>
      </c>
      <c r="H616" s="16" t="str">
        <f>Master!C$745</f>
        <v>If suitable temp.  what is annual % suitability for Aedes aegypti or albopictus? (More red more suitable)</v>
      </c>
      <c r="I616" s="16" t="str">
        <f>Master!B$744</f>
        <v>Was temp. suitable during period for Zika replication in mosquito? (Red Yes, Green No)</v>
      </c>
      <c r="J616" s="16" t="str">
        <f>Master!C$744</f>
        <v>If suitable temp. what is annual % suitability for Zika? (More red more suitable)</v>
      </c>
      <c r="K616" s="47" t="str">
        <f>Master!A$749</f>
        <v># people within 5km with Code 4 Zika level</v>
      </c>
      <c r="L616" s="47" t="str">
        <f>Master!A$748</f>
        <v>Description of conditions</v>
      </c>
      <c r="M616" s="47" t="str">
        <f>Master!B$748</f>
        <v>What it means for transmission</v>
      </c>
      <c r="N616" s="47" t="str">
        <f>Master!C$748</f>
        <v>What it means for entomologists</v>
      </c>
      <c r="BF616" s="47" t="s">
        <v>949</v>
      </c>
      <c r="BG616" s="47" t="s">
        <v>949</v>
      </c>
      <c r="BH616" s="2">
        <f t="shared" si="161"/>
        <v>0</v>
      </c>
      <c r="BI616" s="2" t="e">
        <f t="shared" si="162"/>
        <v>#VALUE!</v>
      </c>
    </row>
    <row r="617" spans="1:61" s="2" customFormat="1" ht="16.5" thickTop="1" thickBot="1" x14ac:dyDescent="0.3">
      <c r="A617" s="6"/>
      <c r="E617" s="8" t="s">
        <v>372</v>
      </c>
      <c r="F617" s="3">
        <f>BA617</f>
        <v>3</v>
      </c>
      <c r="G617" s="3">
        <f>IF((Master!CL300&gt;=13)-(Master!CL300&gt;38),1,0)</f>
        <v>1</v>
      </c>
      <c r="H617" s="11">
        <f>IF($G617=1,ROUND(Master!AL300,2),0)</f>
        <v>0.86</v>
      </c>
      <c r="I617" s="3">
        <f>IF((Master!CL300&gt;=18)-(Master!CL300&gt;42),1,0)</f>
        <v>1</v>
      </c>
      <c r="J617" s="11">
        <f>IF($I617=1,ROUND(Master!DF300,2),0)</f>
        <v>0</v>
      </c>
      <c r="K617" s="3">
        <f>BF617*BH617</f>
        <v>0</v>
      </c>
      <c r="L617" s="49" t="str">
        <f t="shared" ref="L617:M620" si="163">BB617</f>
        <v>Temp. suitable for Pathogen and Vector. Model says suitable for Pathogen or Vector but not both.</v>
      </c>
      <c r="M617" s="49" t="str">
        <f t="shared" si="163"/>
        <v>Preconditions somewhat suitable for Transmission</v>
      </c>
      <c r="N617" s="6" t="str">
        <f>Master!DM300</f>
        <v>Temp. suitable for vectors - surveillance may be needed. When temp. suitable, model suggests vectors likely - may need control, education, and policies minimizing exposure.</v>
      </c>
      <c r="AW617" s="2">
        <f>SUM(G617,I617)</f>
        <v>2</v>
      </c>
      <c r="AX617" s="2">
        <f>IF(H617&lt;0.5,2,IF(H617&gt;=0.5,3))</f>
        <v>3</v>
      </c>
      <c r="AY617" s="2">
        <f>IF(J617&lt;0.5,5,IF(J617&gt;=0.5,7))</f>
        <v>5</v>
      </c>
      <c r="AZ617" s="2">
        <f t="shared" ref="AZ617:AZ649" si="164">AW617*AX617*AY617</f>
        <v>30</v>
      </c>
      <c r="BA617" s="2">
        <f>IF(AZ617=0,BB$3,IF(AZ617=10,BB$4,IF(AZ617=14,BB$4,IF(AZ617=15,BB$5,IF(AZ617=20,BB$6,IF(AZ617=21,BB$5,IF(AZ617=28,BB$7,IF(AZ617=30,BB$7,IF(AZ617=42,BB$8,"")))))))))</f>
        <v>3</v>
      </c>
      <c r="BB617" s="2" t="str">
        <f>IF(AZ617=0,AW$3,IF(AZ617=10,AW$4,IF(AZ617=14,AW$4,IF(AZ617=15,AW$5,IF(AZ617=20,AW$6,IF(AZ617=21,AW$5,IF(AZ617=28,AW$7,IF(AZ617=30,AW$7,IF(AZ617=42,AW$8,"")))))))))</f>
        <v>Temp. suitable for Pathogen and Vector. Model says suitable for Pathogen or Vector but not both.</v>
      </c>
      <c r="BC617" s="2" t="str">
        <f>IF(AZ617=0,AY$3,IF(AZ617=10,AY$4,IF(AZ617=14,AY$4,IF(AZ617=15,AY$5,IF(AZ617=20,AY$6,IF(AZ617=21,AY$5,IF(AZ617=28,AY$7,IF(AZ617=30,AY$7,IF(AZ617=42,AY$8,"")))))))))</f>
        <v>Preconditions somewhat suitable for Transmission</v>
      </c>
      <c r="BF617" s="56">
        <f>Master!EN300</f>
        <v>34865</v>
      </c>
      <c r="BG617" s="56" t="s">
        <v>1250</v>
      </c>
      <c r="BH617" s="2">
        <f t="shared" si="161"/>
        <v>0</v>
      </c>
      <c r="BI617" s="2">
        <f t="shared" si="162"/>
        <v>0</v>
      </c>
    </row>
    <row r="618" spans="1:61" s="2" customFormat="1" ht="16.5" thickTop="1" thickBot="1" x14ac:dyDescent="0.3">
      <c r="A618" s="6"/>
      <c r="E618" s="8" t="s">
        <v>389</v>
      </c>
      <c r="F618" s="3">
        <f>BA618</f>
        <v>3</v>
      </c>
      <c r="G618" s="3">
        <f>IF((Master!CL301&gt;=13)-(Master!CL301&gt;38),1,0)</f>
        <v>1</v>
      </c>
      <c r="H618" s="11">
        <f>IF($G618=1,ROUND(Master!AL301,2),0)</f>
        <v>0.86</v>
      </c>
      <c r="I618" s="3">
        <f>IF((Master!CL301&gt;=18)-(Master!CL301&gt;42),1,0)</f>
        <v>1</v>
      </c>
      <c r="J618" s="11">
        <f>IF($I618=1,ROUND(Master!DF301,2),0)</f>
        <v>0</v>
      </c>
      <c r="K618" s="3">
        <f>BF618*BH618</f>
        <v>0</v>
      </c>
      <c r="L618" s="49" t="str">
        <f t="shared" si="163"/>
        <v>Temp. suitable for Pathogen and Vector. Model says suitable for Pathogen or Vector but not both.</v>
      </c>
      <c r="M618" s="49" t="str">
        <f t="shared" si="163"/>
        <v>Preconditions somewhat suitable for Transmission</v>
      </c>
      <c r="N618" s="6" t="str">
        <f>Master!DM301</f>
        <v>Temp. suitable for vectors - surveillance may be needed. When temp. suitable, model suggests vectors likely - may need control, education, and policies minimizing exposure.</v>
      </c>
      <c r="AW618" s="2">
        <f>SUM(G618,I618)</f>
        <v>2</v>
      </c>
      <c r="AX618" s="2">
        <f>IF(H618&lt;0.5,2,IF(H618&gt;=0.5,3))</f>
        <v>3</v>
      </c>
      <c r="AY618" s="2">
        <f>IF(J618&lt;0.5,5,IF(J618&gt;=0.5,7))</f>
        <v>5</v>
      </c>
      <c r="AZ618" s="2">
        <f t="shared" si="164"/>
        <v>30</v>
      </c>
      <c r="BA618" s="2">
        <f>IF(AZ618=0,BB$3,IF(AZ618=10,BB$4,IF(AZ618=14,BB$4,IF(AZ618=15,BB$5,IF(AZ618=20,BB$6,IF(AZ618=21,BB$5,IF(AZ618=28,BB$7,IF(AZ618=30,BB$7,IF(AZ618=42,BB$8,"")))))))))</f>
        <v>3</v>
      </c>
      <c r="BB618" s="2" t="str">
        <f>IF(AZ618=0,AW$3,IF(AZ618=10,AW$4,IF(AZ618=14,AW$4,IF(AZ618=15,AW$5,IF(AZ618=20,AW$6,IF(AZ618=21,AW$5,IF(AZ618=28,AW$7,IF(AZ618=30,AW$7,IF(AZ618=42,AW$8,"")))))))))</f>
        <v>Temp. suitable for Pathogen and Vector. Model says suitable for Pathogen or Vector but not both.</v>
      </c>
      <c r="BC618" s="2" t="str">
        <f>IF(AZ618=0,AY$3,IF(AZ618=10,AY$4,IF(AZ618=14,AY$4,IF(AZ618=15,AY$5,IF(AZ618=20,AY$6,IF(AZ618=21,AY$5,IF(AZ618=28,AY$7,IF(AZ618=30,AY$7,IF(AZ618=42,AY$8,"")))))))))</f>
        <v>Preconditions somewhat suitable for Transmission</v>
      </c>
      <c r="BF618" s="56">
        <f>Master!EN301</f>
        <v>47394</v>
      </c>
      <c r="BG618" s="56" t="s">
        <v>1251</v>
      </c>
      <c r="BH618" s="2">
        <f t="shared" si="161"/>
        <v>0</v>
      </c>
      <c r="BI618" s="2">
        <f t="shared" si="162"/>
        <v>0</v>
      </c>
    </row>
    <row r="619" spans="1:61" s="2" customFormat="1" ht="16.5" thickTop="1" thickBot="1" x14ac:dyDescent="0.3">
      <c r="A619" s="6"/>
      <c r="E619" s="8" t="s">
        <v>515</v>
      </c>
      <c r="F619" s="3">
        <f>BA619</f>
        <v>3</v>
      </c>
      <c r="G619" s="3">
        <f>IF((Master!CL302&gt;=13)-(Master!CL302&gt;38),1,0)</f>
        <v>1</v>
      </c>
      <c r="H619" s="11">
        <f>IF($G619=1,ROUND(Master!AL302,2),0)</f>
        <v>0.85</v>
      </c>
      <c r="I619" s="3">
        <f>IF((Master!CL302&gt;=18)-(Master!CL302&gt;42),1,0)</f>
        <v>1</v>
      </c>
      <c r="J619" s="11">
        <f>IF($I619=1,ROUND(Master!DF302,2),0)</f>
        <v>0</v>
      </c>
      <c r="K619" s="3">
        <f>BF619*BH619</f>
        <v>0</v>
      </c>
      <c r="L619" s="49" t="str">
        <f t="shared" si="163"/>
        <v>Temp. suitable for Pathogen and Vector. Model says suitable for Pathogen or Vector but not both.</v>
      </c>
      <c r="M619" s="49" t="str">
        <f t="shared" si="163"/>
        <v>Preconditions somewhat suitable for Transmission</v>
      </c>
      <c r="N619" s="6" t="str">
        <f>Master!DM302</f>
        <v>Temp. suitable for vectors - surveillance may be needed. When temp. suitable, model suggests vectors likely - may need control, education, and policies minimizing exposure.</v>
      </c>
      <c r="AW619" s="2">
        <f>SUM(G619,I619)</f>
        <v>2</v>
      </c>
      <c r="AX619" s="2">
        <f>IF(H619&lt;0.5,2,IF(H619&gt;=0.5,3))</f>
        <v>3</v>
      </c>
      <c r="AY619" s="2">
        <f>IF(J619&lt;0.5,5,IF(J619&gt;=0.5,7))</f>
        <v>5</v>
      </c>
      <c r="AZ619" s="2">
        <f t="shared" si="164"/>
        <v>30</v>
      </c>
      <c r="BA619" s="2">
        <f>IF(AZ619=0,BB$3,IF(AZ619=10,BB$4,IF(AZ619=14,BB$4,IF(AZ619=15,BB$5,IF(AZ619=20,BB$6,IF(AZ619=21,BB$5,IF(AZ619=28,BB$7,IF(AZ619=30,BB$7,IF(AZ619=42,BB$8,"")))))))))</f>
        <v>3</v>
      </c>
      <c r="BB619" s="2" t="str">
        <f>IF(AZ619=0,AW$3,IF(AZ619=10,AW$4,IF(AZ619=14,AW$4,IF(AZ619=15,AW$5,IF(AZ619=20,AW$6,IF(AZ619=21,AW$5,IF(AZ619=28,AW$7,IF(AZ619=30,AW$7,IF(AZ619=42,AW$8,"")))))))))</f>
        <v>Temp. suitable for Pathogen and Vector. Model says suitable for Pathogen or Vector but not both.</v>
      </c>
      <c r="BC619" s="2" t="str">
        <f>IF(AZ619=0,AY$3,IF(AZ619=10,AY$4,IF(AZ619=14,AY$4,IF(AZ619=15,AY$5,IF(AZ619=20,AY$6,IF(AZ619=21,AY$5,IF(AZ619=28,AY$7,IF(AZ619=30,AY$7,IF(AZ619=42,AY$8,"")))))))))</f>
        <v>Preconditions somewhat suitable for Transmission</v>
      </c>
      <c r="BF619" s="56">
        <f>Master!EN302</f>
        <v>100498</v>
      </c>
      <c r="BG619" s="56" t="s">
        <v>1252</v>
      </c>
      <c r="BH619" s="2">
        <f t="shared" si="161"/>
        <v>0</v>
      </c>
      <c r="BI619" s="2">
        <f t="shared" si="162"/>
        <v>0</v>
      </c>
    </row>
    <row r="620" spans="1:61" s="2" customFormat="1" ht="16.5" thickTop="1" thickBot="1" x14ac:dyDescent="0.3">
      <c r="A620" s="6"/>
      <c r="E620" s="8" t="s">
        <v>779</v>
      </c>
      <c r="F620" s="3">
        <f>BA620</f>
        <v>3</v>
      </c>
      <c r="G620" s="3">
        <f>IF((Master!CL303&gt;=13)-(Master!CL303&gt;38),1,0)</f>
        <v>1</v>
      </c>
      <c r="H620" s="11">
        <f>IF($G620=1,ROUND(Master!AL303,2),0)</f>
        <v>0.83</v>
      </c>
      <c r="I620" s="3">
        <f>IF((Master!CL303&gt;=18)-(Master!CL303&gt;42),1,0)</f>
        <v>1</v>
      </c>
      <c r="J620" s="11">
        <f>IF($I620=1,ROUND(Master!DF303,2),0)</f>
        <v>0</v>
      </c>
      <c r="K620" s="3">
        <f>BF620*BH620</f>
        <v>0</v>
      </c>
      <c r="L620" s="49" t="str">
        <f t="shared" si="163"/>
        <v>Temp. suitable for Pathogen and Vector. Model says suitable for Pathogen or Vector but not both.</v>
      </c>
      <c r="M620" s="49" t="str">
        <f t="shared" si="163"/>
        <v>Preconditions somewhat suitable for Transmission</v>
      </c>
      <c r="N620" s="6" t="str">
        <f>Master!DM303</f>
        <v>Temp. suitable for vectors - surveillance may be needed. When temp. suitable, model suggests vectors likely - may need control, education, and policies minimizing exposure.</v>
      </c>
      <c r="AW620" s="2">
        <f>SUM(G620,I620)</f>
        <v>2</v>
      </c>
      <c r="AX620" s="2">
        <f>IF(H620&lt;0.5,2,IF(H620&gt;=0.5,3))</f>
        <v>3</v>
      </c>
      <c r="AY620" s="2">
        <f>IF(J620&lt;0.5,5,IF(J620&gt;=0.5,7))</f>
        <v>5</v>
      </c>
      <c r="AZ620" s="2">
        <f t="shared" si="164"/>
        <v>30</v>
      </c>
      <c r="BA620" s="2">
        <f>IF(AZ620=0,BB$3,IF(AZ620=10,BB$4,IF(AZ620=14,BB$4,IF(AZ620=15,BB$5,IF(AZ620=20,BB$6,IF(AZ620=21,BB$5,IF(AZ620=28,BB$7,IF(AZ620=30,BB$7,IF(AZ620=42,BB$8,"")))))))))</f>
        <v>3</v>
      </c>
      <c r="BB620" s="2" t="str">
        <f>IF(AZ620=0,AW$3,IF(AZ620=10,AW$4,IF(AZ620=14,AW$4,IF(AZ620=15,AW$5,IF(AZ620=20,AW$6,IF(AZ620=21,AW$5,IF(AZ620=28,AW$7,IF(AZ620=30,AW$7,IF(AZ620=42,AW$8,"")))))))))</f>
        <v>Temp. suitable for Pathogen and Vector. Model says suitable for Pathogen or Vector but not both.</v>
      </c>
      <c r="BC620" s="2" t="str">
        <f>IF(AZ620=0,AY$3,IF(AZ620=10,AY$4,IF(AZ620=14,AY$4,IF(AZ620=15,AY$5,IF(AZ620=20,AY$6,IF(AZ620=21,AY$5,IF(AZ620=28,AY$7,IF(AZ620=30,AY$7,IF(AZ620=42,AY$8,"")))))))))</f>
        <v>Preconditions somewhat suitable for Transmission</v>
      </c>
      <c r="BF620" s="56">
        <f>Master!EN303</f>
        <v>1296</v>
      </c>
      <c r="BG620" s="56" t="s">
        <v>1253</v>
      </c>
      <c r="BH620" s="2">
        <f t="shared" si="161"/>
        <v>0</v>
      </c>
      <c r="BI620" s="2">
        <f t="shared" si="162"/>
        <v>0</v>
      </c>
    </row>
    <row r="621" spans="1:61" s="2" customFormat="1" ht="15.75" thickTop="1" x14ac:dyDescent="0.25">
      <c r="A621" s="6"/>
      <c r="E621" s="9" t="s">
        <v>867</v>
      </c>
      <c r="F621" s="3"/>
      <c r="G621" s="3"/>
      <c r="H621" s="14"/>
      <c r="I621" s="3"/>
      <c r="J621" s="14"/>
      <c r="K621" s="3"/>
      <c r="L621" s="49"/>
      <c r="M621" s="49"/>
      <c r="N621" s="6"/>
      <c r="BF621" s="56"/>
      <c r="BG621" s="56"/>
      <c r="BH621" s="2">
        <f t="shared" si="161"/>
        <v>0</v>
      </c>
      <c r="BI621" s="2">
        <f t="shared" si="162"/>
        <v>0</v>
      </c>
    </row>
    <row r="622" spans="1:61" s="2" customFormat="1" x14ac:dyDescent="0.25">
      <c r="A622" s="6"/>
      <c r="E622" s="9"/>
      <c r="F622" s="3"/>
      <c r="G622" s="3"/>
      <c r="H622" s="14"/>
      <c r="I622" s="3"/>
      <c r="J622" s="14"/>
      <c r="K622" s="3"/>
      <c r="L622" s="49"/>
      <c r="M622" s="49"/>
      <c r="N622" s="6"/>
      <c r="BF622" s="56"/>
      <c r="BG622" s="56"/>
      <c r="BH622" s="2">
        <f t="shared" si="161"/>
        <v>0</v>
      </c>
      <c r="BI622" s="2">
        <f t="shared" si="162"/>
        <v>0</v>
      </c>
    </row>
    <row r="623" spans="1:61" s="2" customFormat="1" x14ac:dyDescent="0.25">
      <c r="A623" s="6"/>
      <c r="E623" s="9"/>
      <c r="F623" s="3"/>
      <c r="G623" s="3"/>
      <c r="H623" s="14"/>
      <c r="I623" s="3"/>
      <c r="J623" s="14"/>
      <c r="K623" s="3"/>
      <c r="L623" s="49"/>
      <c r="M623" s="49"/>
      <c r="N623" s="6"/>
      <c r="BF623" s="56"/>
      <c r="BG623" s="56"/>
      <c r="BH623" s="2">
        <f t="shared" si="161"/>
        <v>0</v>
      </c>
      <c r="BI623" s="2">
        <f t="shared" si="162"/>
        <v>0</v>
      </c>
    </row>
    <row r="624" spans="1:61" s="2" customFormat="1" x14ac:dyDescent="0.25">
      <c r="A624" s="6"/>
      <c r="E624" s="9"/>
      <c r="F624" s="3"/>
      <c r="G624" s="3"/>
      <c r="H624" s="14"/>
      <c r="I624" s="3"/>
      <c r="J624" s="14"/>
      <c r="K624" s="3"/>
      <c r="L624" s="49"/>
      <c r="M624" s="49"/>
      <c r="N624" s="6"/>
      <c r="BF624" s="56"/>
      <c r="BG624" s="56"/>
      <c r="BH624" s="2">
        <f t="shared" si="161"/>
        <v>0</v>
      </c>
      <c r="BI624" s="2">
        <f t="shared" si="162"/>
        <v>0</v>
      </c>
    </row>
    <row r="625" spans="1:61" s="2" customFormat="1" x14ac:dyDescent="0.25">
      <c r="A625" s="6"/>
      <c r="E625" s="9"/>
      <c r="F625" s="3"/>
      <c r="G625" s="3"/>
      <c r="H625" s="14"/>
      <c r="I625" s="3"/>
      <c r="J625" s="14"/>
      <c r="K625" s="3"/>
      <c r="L625" s="49"/>
      <c r="M625" s="49"/>
      <c r="N625" s="6"/>
      <c r="BF625" s="56"/>
      <c r="BG625" s="56"/>
      <c r="BH625" s="2">
        <f t="shared" si="161"/>
        <v>0</v>
      </c>
      <c r="BI625" s="2">
        <f t="shared" si="162"/>
        <v>0</v>
      </c>
    </row>
    <row r="626" spans="1:61" s="2" customFormat="1" x14ac:dyDescent="0.25">
      <c r="A626" s="6"/>
      <c r="E626" s="9"/>
      <c r="F626" s="3"/>
      <c r="G626" s="3"/>
      <c r="H626" s="14"/>
      <c r="I626" s="3"/>
      <c r="J626" s="14"/>
      <c r="K626" s="3"/>
      <c r="L626" s="49"/>
      <c r="M626" s="49"/>
      <c r="N626" s="6"/>
      <c r="BF626" s="56"/>
      <c r="BG626" s="56"/>
      <c r="BH626" s="2">
        <f t="shared" si="161"/>
        <v>0</v>
      </c>
      <c r="BI626" s="2">
        <f t="shared" si="162"/>
        <v>0</v>
      </c>
    </row>
    <row r="627" spans="1:61" s="2" customFormat="1" x14ac:dyDescent="0.25">
      <c r="A627" s="6"/>
      <c r="E627" s="9"/>
      <c r="F627" s="3"/>
      <c r="G627" s="3"/>
      <c r="H627" s="14"/>
      <c r="I627" s="3"/>
      <c r="J627" s="14"/>
      <c r="K627" s="3"/>
      <c r="L627" s="49"/>
      <c r="M627" s="49"/>
      <c r="N627" s="6"/>
      <c r="BF627" s="56"/>
      <c r="BG627" s="56"/>
      <c r="BH627" s="2">
        <f t="shared" si="161"/>
        <v>0</v>
      </c>
      <c r="BI627" s="2">
        <f t="shared" si="162"/>
        <v>0</v>
      </c>
    </row>
    <row r="628" spans="1:61" s="2" customFormat="1" x14ac:dyDescent="0.25">
      <c r="A628" s="6"/>
      <c r="E628" s="9"/>
      <c r="F628" s="3"/>
      <c r="G628" s="3"/>
      <c r="H628" s="14"/>
      <c r="I628" s="3"/>
      <c r="J628" s="14"/>
      <c r="K628" s="3"/>
      <c r="L628" s="49"/>
      <c r="M628" s="49"/>
      <c r="N628" s="6"/>
      <c r="BF628" s="56"/>
      <c r="BG628" s="56"/>
      <c r="BH628" s="2">
        <f t="shared" si="161"/>
        <v>0</v>
      </c>
      <c r="BI628" s="2">
        <f t="shared" si="162"/>
        <v>0</v>
      </c>
    </row>
    <row r="629" spans="1:61" s="2" customFormat="1" x14ac:dyDescent="0.25">
      <c r="A629" s="6"/>
      <c r="E629" s="9"/>
      <c r="F629" s="3"/>
      <c r="G629" s="3"/>
      <c r="H629" s="14"/>
      <c r="I629" s="3"/>
      <c r="J629" s="14"/>
      <c r="K629" s="3"/>
      <c r="L629" s="49"/>
      <c r="M629" s="49"/>
      <c r="N629" s="6"/>
      <c r="BF629" s="56"/>
      <c r="BG629" s="56"/>
      <c r="BH629" s="2">
        <f t="shared" si="161"/>
        <v>0</v>
      </c>
      <c r="BI629" s="2">
        <f t="shared" si="162"/>
        <v>0</v>
      </c>
    </row>
    <row r="630" spans="1:61" s="2" customFormat="1" x14ac:dyDescent="0.25">
      <c r="A630" s="6"/>
      <c r="E630" s="9"/>
      <c r="F630" s="3"/>
      <c r="G630" s="3"/>
      <c r="H630" s="14"/>
      <c r="I630" s="3"/>
      <c r="J630" s="14"/>
      <c r="K630" s="3"/>
      <c r="L630" s="49"/>
      <c r="M630" s="49"/>
      <c r="N630" s="6"/>
      <c r="BF630" s="56"/>
      <c r="BG630" s="56"/>
      <c r="BH630" s="2">
        <f t="shared" si="161"/>
        <v>0</v>
      </c>
      <c r="BI630" s="2">
        <f t="shared" si="162"/>
        <v>0</v>
      </c>
    </row>
    <row r="631" spans="1:61" s="2" customFormat="1" x14ac:dyDescent="0.25">
      <c r="A631" s="6"/>
      <c r="E631" s="9"/>
      <c r="F631" s="3"/>
      <c r="G631" s="3"/>
      <c r="H631" s="14"/>
      <c r="I631" s="3"/>
      <c r="J631" s="14"/>
      <c r="K631" s="3"/>
      <c r="L631" s="49"/>
      <c r="M631" s="49"/>
      <c r="N631" s="6"/>
      <c r="BF631" s="56"/>
      <c r="BG631" s="56"/>
      <c r="BH631" s="2">
        <f t="shared" si="161"/>
        <v>0</v>
      </c>
      <c r="BI631" s="2">
        <f t="shared" si="162"/>
        <v>0</v>
      </c>
    </row>
    <row r="632" spans="1:61" s="2" customFormat="1" x14ac:dyDescent="0.25">
      <c r="A632" s="6"/>
      <c r="E632" s="9"/>
      <c r="F632" s="3"/>
      <c r="G632" s="3"/>
      <c r="H632" s="14"/>
      <c r="I632" s="3"/>
      <c r="J632" s="14"/>
      <c r="K632" s="3"/>
      <c r="L632" s="49"/>
      <c r="M632" s="49"/>
      <c r="N632" s="6"/>
      <c r="BF632" s="56"/>
      <c r="BG632" s="56"/>
      <c r="BH632" s="2">
        <f t="shared" si="161"/>
        <v>0</v>
      </c>
      <c r="BI632" s="2">
        <f t="shared" si="162"/>
        <v>0</v>
      </c>
    </row>
    <row r="633" spans="1:61" s="2" customFormat="1" x14ac:dyDescent="0.25">
      <c r="A633" s="6"/>
      <c r="E633" s="9"/>
      <c r="F633" s="3"/>
      <c r="G633" s="3"/>
      <c r="H633" s="14"/>
      <c r="I633" s="3"/>
      <c r="J633" s="14"/>
      <c r="K633" s="3"/>
      <c r="L633" s="49"/>
      <c r="M633" s="49"/>
      <c r="N633" s="6"/>
      <c r="BF633" s="56"/>
      <c r="BG633" s="56"/>
      <c r="BH633" s="2">
        <f t="shared" si="161"/>
        <v>0</v>
      </c>
      <c r="BI633" s="2">
        <f t="shared" si="162"/>
        <v>0</v>
      </c>
    </row>
    <row r="634" spans="1:61" s="2" customFormat="1" x14ac:dyDescent="0.25">
      <c r="A634" s="6"/>
      <c r="E634" s="9"/>
      <c r="F634" s="3"/>
      <c r="G634" s="3"/>
      <c r="H634" s="14"/>
      <c r="I634" s="3"/>
      <c r="J634" s="14"/>
      <c r="K634" s="3"/>
      <c r="L634" s="49"/>
      <c r="M634" s="49"/>
      <c r="N634" s="6"/>
      <c r="BF634" s="56"/>
      <c r="BG634" s="56"/>
      <c r="BH634" s="2">
        <f t="shared" si="161"/>
        <v>0</v>
      </c>
      <c r="BI634" s="2">
        <f t="shared" si="162"/>
        <v>0</v>
      </c>
    </row>
    <row r="635" spans="1:61" s="2" customFormat="1" x14ac:dyDescent="0.25">
      <c r="A635" s="6"/>
      <c r="E635" s="9"/>
      <c r="F635" s="3"/>
      <c r="G635" s="3"/>
      <c r="H635" s="14"/>
      <c r="I635" s="3"/>
      <c r="J635" s="14"/>
      <c r="K635" s="3"/>
      <c r="L635" s="49"/>
      <c r="M635" s="49"/>
      <c r="N635" s="6"/>
      <c r="BF635" s="56"/>
      <c r="BG635" s="56"/>
      <c r="BH635" s="2">
        <f t="shared" si="161"/>
        <v>0</v>
      </c>
      <c r="BI635" s="2">
        <f t="shared" si="162"/>
        <v>0</v>
      </c>
    </row>
    <row r="636" spans="1:61" s="2" customFormat="1" x14ac:dyDescent="0.25">
      <c r="A636" s="6"/>
      <c r="E636" s="9"/>
      <c r="F636" s="3"/>
      <c r="G636" s="3"/>
      <c r="H636" s="14"/>
      <c r="I636" s="3"/>
      <c r="J636" s="14"/>
      <c r="K636" s="3"/>
      <c r="L636" s="49"/>
      <c r="M636" s="49"/>
      <c r="N636" s="6"/>
      <c r="BF636" s="56"/>
      <c r="BG636" s="56"/>
      <c r="BH636" s="2">
        <f t="shared" si="161"/>
        <v>0</v>
      </c>
      <c r="BI636" s="2">
        <f t="shared" si="162"/>
        <v>0</v>
      </c>
    </row>
    <row r="637" spans="1:61" s="2" customFormat="1" x14ac:dyDescent="0.25">
      <c r="A637" s="6"/>
      <c r="E637" s="9"/>
      <c r="F637" s="3"/>
      <c r="G637" s="3"/>
      <c r="H637" s="14"/>
      <c r="I637" s="3"/>
      <c r="J637" s="14"/>
      <c r="K637" s="3"/>
      <c r="L637" s="49"/>
      <c r="M637" s="49"/>
      <c r="N637" s="6"/>
      <c r="BF637" s="56"/>
      <c r="BG637" s="56"/>
      <c r="BH637" s="2">
        <f t="shared" si="161"/>
        <v>0</v>
      </c>
      <c r="BI637" s="2">
        <f t="shared" si="162"/>
        <v>0</v>
      </c>
    </row>
    <row r="638" spans="1:61" s="2" customFormat="1" x14ac:dyDescent="0.25">
      <c r="A638" s="6"/>
      <c r="E638" s="9"/>
      <c r="F638" s="3"/>
      <c r="G638" s="3"/>
      <c r="H638" s="14"/>
      <c r="I638" s="3"/>
      <c r="J638" s="14"/>
      <c r="K638" s="3"/>
      <c r="L638" s="49"/>
      <c r="M638" s="49"/>
      <c r="N638" s="6"/>
      <c r="BF638" s="56"/>
      <c r="BG638" s="56"/>
      <c r="BH638" s="2">
        <f t="shared" si="161"/>
        <v>0</v>
      </c>
      <c r="BI638" s="2">
        <f t="shared" si="162"/>
        <v>0</v>
      </c>
    </row>
    <row r="639" spans="1:61" s="2" customFormat="1" x14ac:dyDescent="0.25">
      <c r="A639" s="6"/>
      <c r="E639" s="9"/>
      <c r="F639" s="3"/>
      <c r="G639" s="3"/>
      <c r="H639" s="14"/>
      <c r="I639" s="3"/>
      <c r="J639" s="14"/>
      <c r="K639" s="3"/>
      <c r="L639" s="49"/>
      <c r="M639" s="49"/>
      <c r="N639" s="6"/>
      <c r="BF639" s="56"/>
      <c r="BG639" s="56"/>
      <c r="BH639" s="2">
        <f t="shared" si="161"/>
        <v>0</v>
      </c>
      <c r="BI639" s="2">
        <f t="shared" si="162"/>
        <v>0</v>
      </c>
    </row>
    <row r="640" spans="1:61" s="2" customFormat="1" x14ac:dyDescent="0.25">
      <c r="A640" s="6"/>
      <c r="E640" s="9"/>
      <c r="F640" s="3"/>
      <c r="G640" s="3"/>
      <c r="H640" s="14"/>
      <c r="I640" s="3"/>
      <c r="J640" s="14"/>
      <c r="K640" s="3"/>
      <c r="L640" s="49"/>
      <c r="M640" s="49"/>
      <c r="N640" s="6"/>
      <c r="BF640" s="56"/>
      <c r="BG640" s="56"/>
      <c r="BH640" s="2">
        <f t="shared" si="161"/>
        <v>0</v>
      </c>
      <c r="BI640" s="2">
        <f t="shared" si="162"/>
        <v>0</v>
      </c>
    </row>
    <row r="641" spans="1:61" s="2" customFormat="1" x14ac:dyDescent="0.25">
      <c r="A641" s="6"/>
      <c r="E641" s="9"/>
      <c r="F641" s="3"/>
      <c r="G641" s="3"/>
      <c r="H641" s="14"/>
      <c r="I641" s="3"/>
      <c r="J641" s="14"/>
      <c r="K641" s="3"/>
      <c r="L641" s="49"/>
      <c r="M641" s="49"/>
      <c r="N641" s="6"/>
      <c r="BF641" s="56"/>
      <c r="BG641" s="56"/>
      <c r="BH641" s="2">
        <f t="shared" si="161"/>
        <v>0</v>
      </c>
      <c r="BI641" s="2">
        <f t="shared" si="162"/>
        <v>0</v>
      </c>
    </row>
    <row r="642" spans="1:61" s="2" customFormat="1" x14ac:dyDescent="0.25">
      <c r="A642" s="6"/>
      <c r="E642" s="9"/>
      <c r="F642" s="3"/>
      <c r="G642" s="3"/>
      <c r="H642" s="14"/>
      <c r="I642" s="3"/>
      <c r="J642" s="14"/>
      <c r="K642" s="3"/>
      <c r="L642" s="49"/>
      <c r="M642" s="49"/>
      <c r="N642" s="6"/>
      <c r="BF642" s="56"/>
      <c r="BG642" s="56"/>
      <c r="BH642" s="2">
        <f t="shared" si="161"/>
        <v>0</v>
      </c>
      <c r="BI642" s="2">
        <f t="shared" si="162"/>
        <v>0</v>
      </c>
    </row>
    <row r="643" spans="1:61" s="2" customFormat="1" x14ac:dyDescent="0.25">
      <c r="A643" s="6"/>
      <c r="E643" s="9"/>
      <c r="F643" s="3"/>
      <c r="G643" s="3"/>
      <c r="H643" s="14"/>
      <c r="I643" s="3"/>
      <c r="J643" s="14"/>
      <c r="K643" s="3"/>
      <c r="L643" s="49"/>
      <c r="M643" s="49"/>
      <c r="N643" s="6"/>
      <c r="BF643" s="56"/>
      <c r="BG643" s="56"/>
      <c r="BH643" s="2">
        <f t="shared" si="161"/>
        <v>0</v>
      </c>
      <c r="BI643" s="2">
        <f t="shared" si="162"/>
        <v>0</v>
      </c>
    </row>
    <row r="644" spans="1:61" s="2" customFormat="1" ht="15.75" thickBot="1" x14ac:dyDescent="0.3">
      <c r="A644" s="6"/>
      <c r="E644" s="9"/>
      <c r="F644" s="3"/>
      <c r="G644" s="3"/>
      <c r="H644" s="13"/>
      <c r="I644" s="3"/>
      <c r="J644" s="13"/>
      <c r="K644" s="3"/>
      <c r="L644" s="49"/>
      <c r="M644" s="49"/>
      <c r="N644" s="6"/>
      <c r="BF644" s="56"/>
      <c r="BG644" s="56"/>
      <c r="BH644" s="2">
        <f t="shared" si="161"/>
        <v>0</v>
      </c>
      <c r="BI644" s="2">
        <f t="shared" si="162"/>
        <v>0</v>
      </c>
    </row>
    <row r="645" spans="1:61" s="2" customFormat="1" ht="61.5" thickTop="1" thickBot="1" x14ac:dyDescent="0.3">
      <c r="A645" s="17" t="s">
        <v>80</v>
      </c>
      <c r="E645" s="8"/>
      <c r="F645" s="16" t="str">
        <f>Master!A$746</f>
        <v>Forecast Overall Zika Risk Code - "1" (Blue) = low risk, "4" (Red) = high risk</v>
      </c>
      <c r="G645" s="16" t="str">
        <f>Master!B$745</f>
        <v>Was temp. suitable during period for Aedes aegypti/albopictus? (Red Yes, Green No)</v>
      </c>
      <c r="H645" s="16" t="str">
        <f>Master!C$745</f>
        <v>If suitable temp.  what is annual % suitability for Aedes aegypti or albopictus? (More red more suitable)</v>
      </c>
      <c r="I645" s="16" t="str">
        <f>Master!B$744</f>
        <v>Was temp. suitable during period for Zika replication in mosquito? (Red Yes, Green No)</v>
      </c>
      <c r="J645" s="16" t="str">
        <f>Master!C$744</f>
        <v>If suitable temp. what is annual % suitability for Zika? (More red more suitable)</v>
      </c>
      <c r="K645" s="47" t="str">
        <f>Master!A$749</f>
        <v># people within 5km with Code 4 Zika level</v>
      </c>
      <c r="L645" s="47" t="str">
        <f>Master!A$748</f>
        <v>Description of conditions</v>
      </c>
      <c r="M645" s="47" t="str">
        <f>Master!B$748</f>
        <v>What it means for transmission</v>
      </c>
      <c r="N645" s="47" t="str">
        <f>Master!C$748</f>
        <v>What it means for entomologists</v>
      </c>
      <c r="BF645" s="47" t="s">
        <v>949</v>
      </c>
      <c r="BG645" s="47" t="s">
        <v>949</v>
      </c>
      <c r="BH645" s="2">
        <f t="shared" si="161"/>
        <v>0</v>
      </c>
      <c r="BI645" s="2" t="e">
        <f t="shared" si="162"/>
        <v>#VALUE!</v>
      </c>
    </row>
    <row r="646" spans="1:61" s="2" customFormat="1" ht="16.5" thickTop="1" thickBot="1" x14ac:dyDescent="0.3">
      <c r="A646" s="6"/>
      <c r="E646" s="8" t="s">
        <v>79</v>
      </c>
      <c r="F646" s="3">
        <f>BA646</f>
        <v>3</v>
      </c>
      <c r="G646" s="3">
        <f>IF((Master!CL304&gt;=13)-(Master!CL304&gt;38),1,0)</f>
        <v>1</v>
      </c>
      <c r="H646" s="11">
        <f>IF($G646=1,ROUND(Master!AL304,2),0)</f>
        <v>0.98</v>
      </c>
      <c r="I646" s="3">
        <f>IF((Master!CL304&gt;=18)-(Master!CL304&gt;42),1,0)</f>
        <v>1</v>
      </c>
      <c r="J646" s="11">
        <f>IF($I646=1,ROUND(Master!DF304,2),0)</f>
        <v>0</v>
      </c>
      <c r="K646" s="3">
        <f>BF646*BH646</f>
        <v>0</v>
      </c>
      <c r="L646" s="49" t="str">
        <f t="shared" ref="L646:M649" si="165">BB646</f>
        <v>Temp. suitable for Pathogen and Vector. Model says suitable for Pathogen or Vector but not both.</v>
      </c>
      <c r="M646" s="49" t="str">
        <f t="shared" si="165"/>
        <v>Preconditions somewhat suitable for Transmission</v>
      </c>
      <c r="N646" s="6" t="str">
        <f>Master!DM304</f>
        <v>Temp. suitable for vectors - surveillance may be needed. When temp. suitable, model suggests vectors likely - may need control, education, and policies minimizing exposure.</v>
      </c>
      <c r="AW646" s="2">
        <f>SUM(G646,I646)</f>
        <v>2</v>
      </c>
      <c r="AX646" s="2">
        <f>IF(H646&lt;0.5,2,IF(H646&gt;=0.5,3))</f>
        <v>3</v>
      </c>
      <c r="AY646" s="2">
        <f>IF(J646&lt;0.5,5,IF(J646&gt;=0.5,7))</f>
        <v>5</v>
      </c>
      <c r="AZ646" s="2">
        <f t="shared" si="164"/>
        <v>30</v>
      </c>
      <c r="BA646" s="2">
        <f>IF(AZ646=0,BB$3,IF(AZ646=10,BB$4,IF(AZ646=14,BB$4,IF(AZ646=15,BB$5,IF(AZ646=20,BB$6,IF(AZ646=21,BB$5,IF(AZ646=28,BB$7,IF(AZ646=30,BB$7,IF(AZ646=42,BB$8,"")))))))))</f>
        <v>3</v>
      </c>
      <c r="BB646" s="2" t="str">
        <f>IF(AZ646=0,AW$3,IF(AZ646=10,AW$4,IF(AZ646=14,AW$4,IF(AZ646=15,AW$5,IF(AZ646=20,AW$6,IF(AZ646=21,AW$5,IF(AZ646=28,AW$7,IF(AZ646=30,AW$7,IF(AZ646=42,AW$8,"")))))))))</f>
        <v>Temp. suitable for Pathogen and Vector. Model says suitable for Pathogen or Vector but not both.</v>
      </c>
      <c r="BC646" s="2" t="str">
        <f>IF(AZ646=0,AY$3,IF(AZ646=10,AY$4,IF(AZ646=14,AY$4,IF(AZ646=15,AY$5,IF(AZ646=20,AY$6,IF(AZ646=21,AY$5,IF(AZ646=28,AY$7,IF(AZ646=30,AY$7,IF(AZ646=42,AY$8,"")))))))))</f>
        <v>Preconditions somewhat suitable for Transmission</v>
      </c>
      <c r="BF646" s="56">
        <f>Master!EN304</f>
        <v>38585</v>
      </c>
      <c r="BG646" s="56" t="s">
        <v>1254</v>
      </c>
      <c r="BH646" s="2">
        <f t="shared" si="161"/>
        <v>0</v>
      </c>
      <c r="BI646" s="2">
        <f t="shared" si="162"/>
        <v>0</v>
      </c>
    </row>
    <row r="647" spans="1:61" s="2" customFormat="1" ht="16.5" thickTop="1" thickBot="1" x14ac:dyDescent="0.3">
      <c r="A647" s="6"/>
      <c r="E647" s="8" t="s">
        <v>371</v>
      </c>
      <c r="F647" s="3">
        <f>BA647</f>
        <v>3</v>
      </c>
      <c r="G647" s="3">
        <f>IF((Master!CL305&gt;=13)-(Master!CL305&gt;38),1,0)</f>
        <v>1</v>
      </c>
      <c r="H647" s="11">
        <f>IF($G647=1,ROUND(Master!AL305,2),0)</f>
        <v>0.97</v>
      </c>
      <c r="I647" s="3">
        <f>IF((Master!CL305&gt;=18)-(Master!CL305&gt;42),1,0)</f>
        <v>1</v>
      </c>
      <c r="J647" s="11">
        <f>IF($I647=1,ROUND(Master!DF305,2),0)</f>
        <v>0</v>
      </c>
      <c r="K647" s="3">
        <f>BF647*BH647</f>
        <v>0</v>
      </c>
      <c r="L647" s="49" t="str">
        <f t="shared" si="165"/>
        <v>Temp. suitable for Pathogen and Vector. Model says suitable for Pathogen or Vector but not both.</v>
      </c>
      <c r="M647" s="49" t="str">
        <f t="shared" si="165"/>
        <v>Preconditions somewhat suitable for Transmission</v>
      </c>
      <c r="N647" s="6" t="str">
        <f>Master!DM305</f>
        <v>Temp. suitable for vectors - surveillance may be needed. When temp. suitable, model suggests vectors likely - may need control, education, and policies minimizing exposure.</v>
      </c>
      <c r="AW647" s="2">
        <f>SUM(G647,I647)</f>
        <v>2</v>
      </c>
      <c r="AX647" s="2">
        <f>IF(H647&lt;0.5,2,IF(H647&gt;=0.5,3))</f>
        <v>3</v>
      </c>
      <c r="AY647" s="2">
        <f>IF(J647&lt;0.5,5,IF(J647&gt;=0.5,7))</f>
        <v>5</v>
      </c>
      <c r="AZ647" s="2">
        <f t="shared" si="164"/>
        <v>30</v>
      </c>
      <c r="BA647" s="2">
        <f>IF(AZ647=0,BB$3,IF(AZ647=10,BB$4,IF(AZ647=14,BB$4,IF(AZ647=15,BB$5,IF(AZ647=20,BB$6,IF(AZ647=21,BB$5,IF(AZ647=28,BB$7,IF(AZ647=30,BB$7,IF(AZ647=42,BB$8,"")))))))))</f>
        <v>3</v>
      </c>
      <c r="BB647" s="2" t="str">
        <f>IF(AZ647=0,AW$3,IF(AZ647=10,AW$4,IF(AZ647=14,AW$4,IF(AZ647=15,AW$5,IF(AZ647=20,AW$6,IF(AZ647=21,AW$5,IF(AZ647=28,AW$7,IF(AZ647=30,AW$7,IF(AZ647=42,AW$8,"")))))))))</f>
        <v>Temp. suitable for Pathogen and Vector. Model says suitable for Pathogen or Vector but not both.</v>
      </c>
      <c r="BC647" s="2" t="str">
        <f>IF(AZ647=0,AY$3,IF(AZ647=10,AY$4,IF(AZ647=14,AY$4,IF(AZ647=15,AY$5,IF(AZ647=20,AY$6,IF(AZ647=21,AY$5,IF(AZ647=28,AY$7,IF(AZ647=30,AY$7,IF(AZ647=42,AY$8,"")))))))))</f>
        <v>Preconditions somewhat suitable for Transmission</v>
      </c>
      <c r="BF647" s="56">
        <f>Master!EN305</f>
        <v>63974</v>
      </c>
      <c r="BG647" s="56" t="s">
        <v>1255</v>
      </c>
      <c r="BH647" s="2">
        <f t="shared" si="161"/>
        <v>0</v>
      </c>
      <c r="BI647" s="2">
        <f t="shared" si="162"/>
        <v>0</v>
      </c>
    </row>
    <row r="648" spans="1:61" s="2" customFormat="1" ht="16.5" thickTop="1" thickBot="1" x14ac:dyDescent="0.3">
      <c r="A648" s="6"/>
      <c r="E648" s="8" t="s">
        <v>529</v>
      </c>
      <c r="F648" s="3">
        <f>BA648</f>
        <v>3</v>
      </c>
      <c r="G648" s="3">
        <f>IF((Master!CL306&gt;=13)-(Master!CL306&gt;38),1,0)</f>
        <v>1</v>
      </c>
      <c r="H648" s="11">
        <f>IF($G648=1,ROUND(Master!AL306,2),0)</f>
        <v>0.98</v>
      </c>
      <c r="I648" s="3">
        <f>IF((Master!CL306&gt;=18)-(Master!CL306&gt;42),1,0)</f>
        <v>1</v>
      </c>
      <c r="J648" s="11">
        <f>IF($I648=1,ROUND(Master!DF306,2),0)</f>
        <v>0</v>
      </c>
      <c r="K648" s="3">
        <f>BF648*BH648</f>
        <v>0</v>
      </c>
      <c r="L648" s="49" t="str">
        <f t="shared" si="165"/>
        <v>Temp. suitable for Pathogen and Vector. Model says suitable for Pathogen or Vector but not both.</v>
      </c>
      <c r="M648" s="49" t="str">
        <f t="shared" si="165"/>
        <v>Preconditions somewhat suitable for Transmission</v>
      </c>
      <c r="N648" s="6" t="str">
        <f>Master!DM306</f>
        <v>Temp. suitable for vectors - surveillance may be needed. When temp. suitable, model suggests vectors likely - may need control, education, and policies minimizing exposure.</v>
      </c>
      <c r="AW648" s="2">
        <f>SUM(G648,I648)</f>
        <v>2</v>
      </c>
      <c r="AX648" s="2">
        <f>IF(H648&lt;0.5,2,IF(H648&gt;=0.5,3))</f>
        <v>3</v>
      </c>
      <c r="AY648" s="2">
        <f>IF(J648&lt;0.5,5,IF(J648&gt;=0.5,7))</f>
        <v>5</v>
      </c>
      <c r="AZ648" s="2">
        <f t="shared" si="164"/>
        <v>30</v>
      </c>
      <c r="BA648" s="2">
        <f>IF(AZ648=0,BB$3,IF(AZ648=10,BB$4,IF(AZ648=14,BB$4,IF(AZ648=15,BB$5,IF(AZ648=20,BB$6,IF(AZ648=21,BB$5,IF(AZ648=28,BB$7,IF(AZ648=30,BB$7,IF(AZ648=42,BB$8,"")))))))))</f>
        <v>3</v>
      </c>
      <c r="BB648" s="2" t="str">
        <f>IF(AZ648=0,AW$3,IF(AZ648=10,AW$4,IF(AZ648=14,AW$4,IF(AZ648=15,AW$5,IF(AZ648=20,AW$6,IF(AZ648=21,AW$5,IF(AZ648=28,AW$7,IF(AZ648=30,AW$7,IF(AZ648=42,AW$8,"")))))))))</f>
        <v>Temp. suitable for Pathogen and Vector. Model says suitable for Pathogen or Vector but not both.</v>
      </c>
      <c r="BC648" s="2" t="str">
        <f>IF(AZ648=0,AY$3,IF(AZ648=10,AY$4,IF(AZ648=14,AY$4,IF(AZ648=15,AY$5,IF(AZ648=20,AY$6,IF(AZ648=21,AY$5,IF(AZ648=28,AY$7,IF(AZ648=30,AY$7,IF(AZ648=42,AY$8,"")))))))))</f>
        <v>Preconditions somewhat suitable for Transmission</v>
      </c>
      <c r="BF648" s="56">
        <f>Master!EN306</f>
        <v>11628</v>
      </c>
      <c r="BG648" s="56" t="s">
        <v>1256</v>
      </c>
      <c r="BH648" s="2">
        <f t="shared" si="161"/>
        <v>0</v>
      </c>
      <c r="BI648" s="2">
        <f t="shared" si="162"/>
        <v>0</v>
      </c>
    </row>
    <row r="649" spans="1:61" s="2" customFormat="1" ht="16.5" thickTop="1" thickBot="1" x14ac:dyDescent="0.3">
      <c r="A649" s="6"/>
      <c r="E649" s="8" t="s">
        <v>834</v>
      </c>
      <c r="F649" s="3">
        <f>BA649</f>
        <v>3</v>
      </c>
      <c r="G649" s="3">
        <f>IF((Master!CL307&gt;=13)-(Master!CL307&gt;38),1,0)</f>
        <v>1</v>
      </c>
      <c r="H649" s="11">
        <f>IF($G649=1,ROUND(Master!AL307,2),0)</f>
        <v>0.98</v>
      </c>
      <c r="I649" s="3">
        <f>IF((Master!CL307&gt;=18)-(Master!CL307&gt;42),1,0)</f>
        <v>1</v>
      </c>
      <c r="J649" s="11">
        <f>IF($I649=1,ROUND(Master!DF307,2),0)</f>
        <v>0</v>
      </c>
      <c r="K649" s="3">
        <f>BF649*BH649</f>
        <v>0</v>
      </c>
      <c r="L649" s="49" t="str">
        <f t="shared" si="165"/>
        <v>Temp. suitable for Pathogen and Vector. Model says suitable for Pathogen or Vector but not both.</v>
      </c>
      <c r="M649" s="49" t="str">
        <f t="shared" si="165"/>
        <v>Preconditions somewhat suitable for Transmission</v>
      </c>
      <c r="N649" s="6" t="str">
        <f>Master!DM307</f>
        <v>Temp. suitable for vectors - surveillance may be needed. When temp. suitable, model suggests vectors likely - may need control, education, and policies minimizing exposure.</v>
      </c>
      <c r="AW649" s="2">
        <f>SUM(G649,I649)</f>
        <v>2</v>
      </c>
      <c r="AX649" s="2">
        <f>IF(H649&lt;0.5,2,IF(H649&gt;=0.5,3))</f>
        <v>3</v>
      </c>
      <c r="AY649" s="2">
        <f>IF(J649&lt;0.5,5,IF(J649&gt;=0.5,7))</f>
        <v>5</v>
      </c>
      <c r="AZ649" s="2">
        <f t="shared" si="164"/>
        <v>30</v>
      </c>
      <c r="BA649" s="2">
        <f>IF(AZ649=0,BB$3,IF(AZ649=10,BB$4,IF(AZ649=14,BB$4,IF(AZ649=15,BB$5,IF(AZ649=20,BB$6,IF(AZ649=21,BB$5,IF(AZ649=28,BB$7,IF(AZ649=30,BB$7,IF(AZ649=42,BB$8,"")))))))))</f>
        <v>3</v>
      </c>
      <c r="BB649" s="2" t="str">
        <f>IF(AZ649=0,AW$3,IF(AZ649=10,AW$4,IF(AZ649=14,AW$4,IF(AZ649=15,AW$5,IF(AZ649=20,AW$6,IF(AZ649=21,AW$5,IF(AZ649=28,AW$7,IF(AZ649=30,AW$7,IF(AZ649=42,AW$8,"")))))))))</f>
        <v>Temp. suitable for Pathogen and Vector. Model says suitable for Pathogen or Vector but not both.</v>
      </c>
      <c r="BC649" s="2" t="str">
        <f>IF(AZ649=0,AY$3,IF(AZ649=10,AY$4,IF(AZ649=14,AY$4,IF(AZ649=15,AY$5,IF(AZ649=20,AY$6,IF(AZ649=21,AY$5,IF(AZ649=28,AY$7,IF(AZ649=30,AY$7,IF(AZ649=42,AY$8,"")))))))))</f>
        <v>Preconditions somewhat suitable for Transmission</v>
      </c>
      <c r="BF649" s="56">
        <f>Master!EN307</f>
        <v>17197</v>
      </c>
      <c r="BG649" s="56" t="s">
        <v>1257</v>
      </c>
      <c r="BH649" s="2">
        <f t="shared" si="161"/>
        <v>0</v>
      </c>
      <c r="BI649" s="2">
        <f t="shared" si="162"/>
        <v>0</v>
      </c>
    </row>
    <row r="650" spans="1:61" s="2" customFormat="1" ht="15.75" thickTop="1" x14ac:dyDescent="0.25">
      <c r="A650" s="6"/>
      <c r="E650" s="9" t="s">
        <v>867</v>
      </c>
      <c r="F650" s="3"/>
      <c r="G650" s="3"/>
      <c r="H650" s="14"/>
      <c r="I650" s="3"/>
      <c r="J650" s="14"/>
      <c r="K650" s="3"/>
      <c r="L650" s="49"/>
      <c r="M650" s="49"/>
      <c r="N650" s="6"/>
      <c r="BF650" s="56"/>
      <c r="BG650" s="56"/>
      <c r="BH650" s="2">
        <f t="shared" si="161"/>
        <v>0</v>
      </c>
      <c r="BI650" s="2">
        <f t="shared" si="162"/>
        <v>0</v>
      </c>
    </row>
    <row r="651" spans="1:61" s="2" customFormat="1" x14ac:dyDescent="0.25">
      <c r="A651" s="6"/>
      <c r="E651" s="9"/>
      <c r="F651" s="3"/>
      <c r="G651" s="3"/>
      <c r="H651" s="14"/>
      <c r="I651" s="3"/>
      <c r="J651" s="14"/>
      <c r="K651" s="3"/>
      <c r="L651" s="49"/>
      <c r="M651" s="49"/>
      <c r="N651" s="6"/>
      <c r="BF651" s="56"/>
      <c r="BG651" s="56"/>
      <c r="BH651" s="2">
        <f t="shared" si="161"/>
        <v>0</v>
      </c>
      <c r="BI651" s="2">
        <f t="shared" si="162"/>
        <v>0</v>
      </c>
    </row>
    <row r="652" spans="1:61" s="2" customFormat="1" x14ac:dyDescent="0.25">
      <c r="A652" s="6"/>
      <c r="E652" s="9"/>
      <c r="F652" s="3"/>
      <c r="G652" s="3"/>
      <c r="H652" s="14"/>
      <c r="I652" s="3"/>
      <c r="J652" s="14"/>
      <c r="K652" s="3"/>
      <c r="L652" s="49"/>
      <c r="M652" s="49"/>
      <c r="N652" s="6"/>
      <c r="BF652" s="56"/>
      <c r="BG652" s="56"/>
      <c r="BH652" s="2">
        <f t="shared" si="161"/>
        <v>0</v>
      </c>
      <c r="BI652" s="2">
        <f t="shared" si="162"/>
        <v>0</v>
      </c>
    </row>
    <row r="653" spans="1:61" s="2" customFormat="1" x14ac:dyDescent="0.25">
      <c r="A653" s="6"/>
      <c r="E653" s="9"/>
      <c r="F653" s="3"/>
      <c r="G653" s="3"/>
      <c r="H653" s="14"/>
      <c r="I653" s="3"/>
      <c r="J653" s="14"/>
      <c r="K653" s="3"/>
      <c r="L653" s="49"/>
      <c r="M653" s="49"/>
      <c r="N653" s="6"/>
      <c r="BF653" s="56"/>
      <c r="BG653" s="56"/>
      <c r="BH653" s="2">
        <f t="shared" si="161"/>
        <v>0</v>
      </c>
      <c r="BI653" s="2">
        <f t="shared" si="162"/>
        <v>0</v>
      </c>
    </row>
    <row r="654" spans="1:61" s="2" customFormat="1" x14ac:dyDescent="0.25">
      <c r="A654" s="6"/>
      <c r="E654" s="9"/>
      <c r="F654" s="3"/>
      <c r="G654" s="3"/>
      <c r="H654" s="14"/>
      <c r="I654" s="3"/>
      <c r="J654" s="14"/>
      <c r="K654" s="3"/>
      <c r="L654" s="49"/>
      <c r="M654" s="49"/>
      <c r="N654" s="6"/>
      <c r="BF654" s="56"/>
      <c r="BG654" s="56"/>
      <c r="BH654" s="2">
        <f t="shared" si="161"/>
        <v>0</v>
      </c>
      <c r="BI654" s="2">
        <f t="shared" si="162"/>
        <v>0</v>
      </c>
    </row>
    <row r="655" spans="1:61" s="2" customFormat="1" x14ac:dyDescent="0.25">
      <c r="A655" s="6"/>
      <c r="E655" s="9"/>
      <c r="F655" s="3"/>
      <c r="G655" s="3"/>
      <c r="H655" s="14"/>
      <c r="I655" s="3"/>
      <c r="J655" s="14"/>
      <c r="K655" s="3"/>
      <c r="L655" s="49"/>
      <c r="M655" s="49"/>
      <c r="N655" s="6"/>
      <c r="BF655" s="56"/>
      <c r="BG655" s="56"/>
      <c r="BH655" s="2">
        <f t="shared" si="161"/>
        <v>0</v>
      </c>
      <c r="BI655" s="2">
        <f t="shared" si="162"/>
        <v>0</v>
      </c>
    </row>
    <row r="656" spans="1:61" s="2" customFormat="1" x14ac:dyDescent="0.25">
      <c r="A656" s="6"/>
      <c r="E656" s="9"/>
      <c r="F656" s="3"/>
      <c r="G656" s="3"/>
      <c r="H656" s="14"/>
      <c r="I656" s="3"/>
      <c r="J656" s="14"/>
      <c r="K656" s="3"/>
      <c r="L656" s="49"/>
      <c r="M656" s="49"/>
      <c r="N656" s="6"/>
      <c r="BF656" s="56"/>
      <c r="BG656" s="56"/>
      <c r="BH656" s="2">
        <f t="shared" si="161"/>
        <v>0</v>
      </c>
      <c r="BI656" s="2">
        <f t="shared" si="162"/>
        <v>0</v>
      </c>
    </row>
    <row r="657" spans="1:61" s="2" customFormat="1" x14ac:dyDescent="0.25">
      <c r="A657" s="6"/>
      <c r="E657" s="9"/>
      <c r="F657" s="3"/>
      <c r="G657" s="3"/>
      <c r="H657" s="14"/>
      <c r="I657" s="3"/>
      <c r="J657" s="14"/>
      <c r="K657" s="3"/>
      <c r="L657" s="49"/>
      <c r="M657" s="49"/>
      <c r="N657" s="6"/>
      <c r="BF657" s="56"/>
      <c r="BG657" s="56"/>
      <c r="BH657" s="2">
        <f t="shared" si="161"/>
        <v>0</v>
      </c>
      <c r="BI657" s="2">
        <f t="shared" si="162"/>
        <v>0</v>
      </c>
    </row>
    <row r="658" spans="1:61" s="2" customFormat="1" x14ac:dyDescent="0.25">
      <c r="A658" s="6"/>
      <c r="E658" s="9"/>
      <c r="F658" s="3"/>
      <c r="G658" s="3"/>
      <c r="H658" s="14"/>
      <c r="I658" s="3"/>
      <c r="J658" s="14"/>
      <c r="K658" s="3"/>
      <c r="L658" s="49"/>
      <c r="M658" s="49"/>
      <c r="N658" s="6"/>
      <c r="BF658" s="56"/>
      <c r="BG658" s="56"/>
      <c r="BH658" s="2">
        <f t="shared" si="161"/>
        <v>0</v>
      </c>
      <c r="BI658" s="2">
        <f t="shared" si="162"/>
        <v>0</v>
      </c>
    </row>
    <row r="659" spans="1:61" s="2" customFormat="1" x14ac:dyDescent="0.25">
      <c r="A659" s="6"/>
      <c r="E659" s="9"/>
      <c r="F659" s="3"/>
      <c r="G659" s="3"/>
      <c r="H659" s="14"/>
      <c r="I659" s="3"/>
      <c r="J659" s="14"/>
      <c r="K659" s="3"/>
      <c r="L659" s="49"/>
      <c r="M659" s="49"/>
      <c r="N659" s="6"/>
      <c r="BF659" s="56"/>
      <c r="BG659" s="56"/>
      <c r="BH659" s="2">
        <f t="shared" si="161"/>
        <v>0</v>
      </c>
      <c r="BI659" s="2">
        <f t="shared" si="162"/>
        <v>0</v>
      </c>
    </row>
    <row r="660" spans="1:61" s="2" customFormat="1" x14ac:dyDescent="0.25">
      <c r="A660" s="6"/>
      <c r="E660" s="9"/>
      <c r="F660" s="3"/>
      <c r="G660" s="3"/>
      <c r="H660" s="14"/>
      <c r="I660" s="3"/>
      <c r="J660" s="14"/>
      <c r="K660" s="3"/>
      <c r="L660" s="49"/>
      <c r="M660" s="49"/>
      <c r="N660" s="6"/>
      <c r="BF660" s="56"/>
      <c r="BG660" s="56"/>
      <c r="BH660" s="2">
        <f t="shared" si="161"/>
        <v>0</v>
      </c>
      <c r="BI660" s="2">
        <f t="shared" si="162"/>
        <v>0</v>
      </c>
    </row>
    <row r="661" spans="1:61" s="2" customFormat="1" x14ac:dyDescent="0.25">
      <c r="A661" s="6"/>
      <c r="E661" s="9"/>
      <c r="F661" s="3"/>
      <c r="G661" s="3"/>
      <c r="H661" s="14"/>
      <c r="I661" s="3"/>
      <c r="J661" s="14"/>
      <c r="K661" s="3"/>
      <c r="L661" s="49"/>
      <c r="M661" s="49"/>
      <c r="N661" s="6"/>
      <c r="BF661" s="56"/>
      <c r="BG661" s="56"/>
      <c r="BH661" s="2">
        <f t="shared" si="161"/>
        <v>0</v>
      </c>
      <c r="BI661" s="2">
        <f t="shared" si="162"/>
        <v>0</v>
      </c>
    </row>
    <row r="662" spans="1:61" s="2" customFormat="1" x14ac:dyDescent="0.25">
      <c r="A662" s="6"/>
      <c r="E662" s="9"/>
      <c r="F662" s="3"/>
      <c r="G662" s="3"/>
      <c r="H662" s="14"/>
      <c r="I662" s="3"/>
      <c r="J662" s="14"/>
      <c r="K662" s="3"/>
      <c r="L662" s="49"/>
      <c r="M662" s="49"/>
      <c r="N662" s="6"/>
      <c r="BF662" s="56"/>
      <c r="BG662" s="56"/>
      <c r="BH662" s="2">
        <f t="shared" si="161"/>
        <v>0</v>
      </c>
      <c r="BI662" s="2">
        <f t="shared" si="162"/>
        <v>0</v>
      </c>
    </row>
    <row r="663" spans="1:61" s="2" customFormat="1" x14ac:dyDescent="0.25">
      <c r="A663" s="6"/>
      <c r="E663" s="9"/>
      <c r="F663" s="3"/>
      <c r="G663" s="3"/>
      <c r="H663" s="14"/>
      <c r="I663" s="3"/>
      <c r="J663" s="14"/>
      <c r="K663" s="3"/>
      <c r="L663" s="49"/>
      <c r="M663" s="49"/>
      <c r="N663" s="6"/>
      <c r="BF663" s="56"/>
      <c r="BG663" s="56"/>
      <c r="BH663" s="2">
        <f t="shared" si="161"/>
        <v>0</v>
      </c>
      <c r="BI663" s="2">
        <f t="shared" si="162"/>
        <v>0</v>
      </c>
    </row>
    <row r="664" spans="1:61" s="2" customFormat="1" x14ac:dyDescent="0.25">
      <c r="A664" s="6"/>
      <c r="E664" s="9"/>
      <c r="F664" s="3"/>
      <c r="G664" s="3"/>
      <c r="H664" s="14"/>
      <c r="I664" s="3"/>
      <c r="J664" s="14"/>
      <c r="K664" s="3"/>
      <c r="L664" s="49"/>
      <c r="M664" s="49"/>
      <c r="N664" s="6"/>
      <c r="BF664" s="56"/>
      <c r="BG664" s="56"/>
      <c r="BH664" s="2">
        <f t="shared" si="161"/>
        <v>0</v>
      </c>
      <c r="BI664" s="2">
        <f t="shared" si="162"/>
        <v>0</v>
      </c>
    </row>
    <row r="665" spans="1:61" s="2" customFormat="1" x14ac:dyDescent="0.25">
      <c r="A665" s="6"/>
      <c r="E665" s="9"/>
      <c r="F665" s="3"/>
      <c r="G665" s="3"/>
      <c r="H665" s="14"/>
      <c r="I665" s="3"/>
      <c r="J665" s="14"/>
      <c r="K665" s="3"/>
      <c r="L665" s="49"/>
      <c r="M665" s="49"/>
      <c r="N665" s="6"/>
      <c r="BF665" s="56"/>
      <c r="BG665" s="56"/>
      <c r="BH665" s="2">
        <f t="shared" si="161"/>
        <v>0</v>
      </c>
      <c r="BI665" s="2">
        <f t="shared" si="162"/>
        <v>0</v>
      </c>
    </row>
    <row r="666" spans="1:61" s="2" customFormat="1" x14ac:dyDescent="0.25">
      <c r="A666" s="6"/>
      <c r="E666" s="9"/>
      <c r="F666" s="3"/>
      <c r="G666" s="3"/>
      <c r="H666" s="14"/>
      <c r="I666" s="3"/>
      <c r="J666" s="14"/>
      <c r="K666" s="3"/>
      <c r="L666" s="49"/>
      <c r="M666" s="49"/>
      <c r="N666" s="6"/>
      <c r="BF666" s="56"/>
      <c r="BG666" s="56"/>
      <c r="BH666" s="2">
        <f t="shared" si="161"/>
        <v>0</v>
      </c>
      <c r="BI666" s="2">
        <f t="shared" si="162"/>
        <v>0</v>
      </c>
    </row>
    <row r="667" spans="1:61" s="2" customFormat="1" x14ac:dyDescent="0.25">
      <c r="A667" s="6"/>
      <c r="E667" s="9"/>
      <c r="F667" s="3"/>
      <c r="G667" s="3"/>
      <c r="H667" s="14"/>
      <c r="I667" s="3"/>
      <c r="J667" s="14"/>
      <c r="K667" s="3"/>
      <c r="L667" s="49"/>
      <c r="M667" s="49"/>
      <c r="N667" s="6"/>
      <c r="BF667" s="56"/>
      <c r="BG667" s="56"/>
      <c r="BH667" s="2">
        <f t="shared" si="161"/>
        <v>0</v>
      </c>
      <c r="BI667" s="2">
        <f t="shared" si="162"/>
        <v>0</v>
      </c>
    </row>
    <row r="668" spans="1:61" s="2" customFormat="1" x14ac:dyDescent="0.25">
      <c r="A668" s="6"/>
      <c r="E668" s="9"/>
      <c r="F668" s="3"/>
      <c r="G668" s="3"/>
      <c r="H668" s="14"/>
      <c r="I668" s="3"/>
      <c r="J668" s="14"/>
      <c r="K668" s="3"/>
      <c r="L668" s="49"/>
      <c r="M668" s="49"/>
      <c r="N668" s="6"/>
      <c r="BF668" s="56"/>
      <c r="BG668" s="56"/>
      <c r="BH668" s="2">
        <f t="shared" si="161"/>
        <v>0</v>
      </c>
      <c r="BI668" s="2">
        <f t="shared" si="162"/>
        <v>0</v>
      </c>
    </row>
    <row r="669" spans="1:61" s="2" customFormat="1" x14ac:dyDescent="0.25">
      <c r="A669" s="6"/>
      <c r="E669" s="9"/>
      <c r="F669" s="3"/>
      <c r="G669" s="3"/>
      <c r="H669" s="14"/>
      <c r="I669" s="3"/>
      <c r="J669" s="14"/>
      <c r="K669" s="3"/>
      <c r="L669" s="49"/>
      <c r="M669" s="49"/>
      <c r="N669" s="6"/>
      <c r="BF669" s="56"/>
      <c r="BG669" s="56"/>
      <c r="BH669" s="2">
        <f t="shared" si="161"/>
        <v>0</v>
      </c>
      <c r="BI669" s="2">
        <f t="shared" si="162"/>
        <v>0</v>
      </c>
    </row>
    <row r="670" spans="1:61" s="2" customFormat="1" x14ac:dyDescent="0.25">
      <c r="A670" s="6"/>
      <c r="E670" s="9"/>
      <c r="F670" s="3"/>
      <c r="G670" s="3"/>
      <c r="H670" s="14"/>
      <c r="I670" s="3"/>
      <c r="J670" s="14"/>
      <c r="K670" s="3"/>
      <c r="L670" s="49"/>
      <c r="M670" s="49"/>
      <c r="N670" s="6"/>
      <c r="BF670" s="56"/>
      <c r="BG670" s="56"/>
      <c r="BH670" s="2">
        <f t="shared" si="161"/>
        <v>0</v>
      </c>
      <c r="BI670" s="2">
        <f t="shared" si="162"/>
        <v>0</v>
      </c>
    </row>
    <row r="671" spans="1:61" s="2" customFormat="1" x14ac:dyDescent="0.25">
      <c r="A671" s="6"/>
      <c r="E671" s="9"/>
      <c r="F671" s="3"/>
      <c r="G671" s="3"/>
      <c r="H671" s="14"/>
      <c r="I671" s="3"/>
      <c r="J671" s="14"/>
      <c r="K671" s="3"/>
      <c r="L671" s="49"/>
      <c r="M671" s="49"/>
      <c r="N671" s="6"/>
      <c r="BF671" s="56"/>
      <c r="BG671" s="56"/>
      <c r="BH671" s="2">
        <f t="shared" si="161"/>
        <v>0</v>
      </c>
      <c r="BI671" s="2">
        <f t="shared" si="162"/>
        <v>0</v>
      </c>
    </row>
    <row r="672" spans="1:61" s="2" customFormat="1" x14ac:dyDescent="0.25">
      <c r="A672" s="6"/>
      <c r="E672" s="9"/>
      <c r="F672" s="3"/>
      <c r="G672" s="3"/>
      <c r="H672" s="14"/>
      <c r="I672" s="3"/>
      <c r="J672" s="14"/>
      <c r="K672" s="3"/>
      <c r="L672" s="49"/>
      <c r="M672" s="49"/>
      <c r="N672" s="6"/>
      <c r="BF672" s="56"/>
      <c r="BG672" s="56"/>
      <c r="BH672" s="2">
        <f t="shared" si="161"/>
        <v>0</v>
      </c>
      <c r="BI672" s="2">
        <f t="shared" si="162"/>
        <v>0</v>
      </c>
    </row>
    <row r="673" spans="1:61" s="2" customFormat="1" ht="15.75" thickBot="1" x14ac:dyDescent="0.3">
      <c r="A673" s="6"/>
      <c r="E673" s="9"/>
      <c r="F673" s="3"/>
      <c r="G673" s="3"/>
      <c r="H673" s="13"/>
      <c r="I673" s="3"/>
      <c r="J673" s="13"/>
      <c r="K673" s="3"/>
      <c r="L673" s="49"/>
      <c r="M673" s="49"/>
      <c r="N673" s="6"/>
      <c r="BF673" s="56"/>
      <c r="BG673" s="56"/>
      <c r="BH673" s="2">
        <f t="shared" ref="BH673:BH736" si="166">IF(BA673=4,1,0)</f>
        <v>0</v>
      </c>
      <c r="BI673" s="2">
        <f t="shared" ref="BI673:BI736" si="167">BF673*BH673</f>
        <v>0</v>
      </c>
    </row>
    <row r="674" spans="1:61" s="2" customFormat="1" ht="61.5" thickTop="1" thickBot="1" x14ac:dyDescent="0.3">
      <c r="A674" s="17" t="s">
        <v>60</v>
      </c>
      <c r="E674" s="8"/>
      <c r="F674" s="16" t="str">
        <f>Master!A$746</f>
        <v>Forecast Overall Zika Risk Code - "1" (Blue) = low risk, "4" (Red) = high risk</v>
      </c>
      <c r="G674" s="16" t="str">
        <f>Master!B$745</f>
        <v>Was temp. suitable during period for Aedes aegypti/albopictus? (Red Yes, Green No)</v>
      </c>
      <c r="H674" s="16" t="str">
        <f>Master!C$745</f>
        <v>If suitable temp.  what is annual % suitability for Aedes aegypti or albopictus? (More red more suitable)</v>
      </c>
      <c r="I674" s="16" t="str">
        <f>Master!B$744</f>
        <v>Was temp. suitable during period for Zika replication in mosquito? (Red Yes, Green No)</v>
      </c>
      <c r="J674" s="16" t="str">
        <f>Master!C$744</f>
        <v>If suitable temp. what is annual % suitability for Zika? (More red more suitable)</v>
      </c>
      <c r="K674" s="47" t="str">
        <f>Master!A$749</f>
        <v># people within 5km with Code 4 Zika level</v>
      </c>
      <c r="L674" s="47" t="str">
        <f>Master!A$748</f>
        <v>Description of conditions</v>
      </c>
      <c r="M674" s="47" t="str">
        <f>Master!B$748</f>
        <v>What it means for transmission</v>
      </c>
      <c r="N674" s="47" t="str">
        <f>Master!C$748</f>
        <v>What it means for entomologists</v>
      </c>
      <c r="BF674" s="47" t="s">
        <v>949</v>
      </c>
      <c r="BG674" s="47" t="s">
        <v>949</v>
      </c>
      <c r="BH674" s="2">
        <f t="shared" si="166"/>
        <v>0</v>
      </c>
      <c r="BI674" s="2" t="e">
        <f t="shared" si="167"/>
        <v>#VALUE!</v>
      </c>
    </row>
    <row r="675" spans="1:61" s="2" customFormat="1" ht="16.5" thickTop="1" thickBot="1" x14ac:dyDescent="0.3">
      <c r="A675" s="6"/>
      <c r="E675" s="8" t="s">
        <v>59</v>
      </c>
      <c r="F675" s="3">
        <f t="shared" ref="F675:F687" si="168">BA675</f>
        <v>4</v>
      </c>
      <c r="G675" s="3">
        <f>IF((Master!CL308&gt;=13)-(Master!CL308&gt;38),1,0)</f>
        <v>1</v>
      </c>
      <c r="H675" s="11">
        <f>IF($G675=1,ROUND(Master!AL308,2),0)</f>
        <v>0.95</v>
      </c>
      <c r="I675" s="3">
        <f>IF((Master!CL308&gt;=18)-(Master!CL308&gt;42),1,0)</f>
        <v>1</v>
      </c>
      <c r="J675" s="11">
        <f>IF($I675=1,ROUND(Master!DF308,2),0)</f>
        <v>0.98</v>
      </c>
      <c r="K675" s="3">
        <f t="shared" ref="K675:K687" si="169">BF675*BH675</f>
        <v>104588</v>
      </c>
      <c r="L675" s="49" t="str">
        <f t="shared" ref="L675:L687" si="170">BB675</f>
        <v>Temp. suitable for Pathogen and Vector. Model says suitable for Pathogen and Vector.</v>
      </c>
      <c r="M675" s="49" t="str">
        <f t="shared" ref="M675:M687" si="171">BC675</f>
        <v>Preconditions suitable for Transmission</v>
      </c>
      <c r="N675" s="6" t="str">
        <f>Master!DM308</f>
        <v>Temp. suitable for vectors - surveillance may be needed. When temp. suitable, model suggests vectors likely - may need control, education, and policies minimizing exposure.</v>
      </c>
      <c r="AW675" s="2">
        <f t="shared" ref="AW675:AW687" si="172">SUM(G675,I675)</f>
        <v>2</v>
      </c>
      <c r="AX675" s="2">
        <f t="shared" ref="AX675:AX687" si="173">IF(H675&lt;0.5,2,IF(H675&gt;=0.5,3))</f>
        <v>3</v>
      </c>
      <c r="AY675" s="2">
        <f t="shared" ref="AY675:AY687" si="174">IF(J675&lt;0.5,5,IF(J675&gt;=0.5,7))</f>
        <v>7</v>
      </c>
      <c r="AZ675" s="2">
        <f t="shared" ref="AZ675:AZ736" si="175">AW675*AX675*AY675</f>
        <v>42</v>
      </c>
      <c r="BA675" s="2">
        <f t="shared" ref="BA675:BA687" si="176">IF(AZ675=0,BB$3,IF(AZ675=10,BB$4,IF(AZ675=14,BB$4,IF(AZ675=15,BB$5,IF(AZ675=20,BB$6,IF(AZ675=21,BB$5,IF(AZ675=28,BB$7,IF(AZ675=30,BB$7,IF(AZ675=42,BB$8,"")))))))))</f>
        <v>4</v>
      </c>
      <c r="BB675" s="2" t="str">
        <f t="shared" ref="BB675:BB687" si="177">IF(AZ675=0,AW$3,IF(AZ675=10,AW$4,IF(AZ675=14,AW$4,IF(AZ675=15,AW$5,IF(AZ675=20,AW$6,IF(AZ675=21,AW$5,IF(AZ675=28,AW$7,IF(AZ675=30,AW$7,IF(AZ675=42,AW$8,"")))))))))</f>
        <v>Temp. suitable for Pathogen and Vector. Model says suitable for Pathogen and Vector.</v>
      </c>
      <c r="BC675" s="2" t="str">
        <f t="shared" ref="BC675:BC687" si="178">IF(AZ675=0,AY$3,IF(AZ675=10,AY$4,IF(AZ675=14,AY$4,IF(AZ675=15,AY$5,IF(AZ675=20,AY$6,IF(AZ675=21,AY$5,IF(AZ675=28,AY$7,IF(AZ675=30,AY$7,IF(AZ675=42,AY$8,"")))))))))</f>
        <v>Preconditions suitable for Transmission</v>
      </c>
      <c r="BF675" s="56">
        <f>Master!EN308</f>
        <v>104588</v>
      </c>
      <c r="BG675" s="56" t="s">
        <v>1258</v>
      </c>
      <c r="BH675" s="2">
        <f t="shared" si="166"/>
        <v>1</v>
      </c>
      <c r="BI675" s="2">
        <f t="shared" si="167"/>
        <v>104588</v>
      </c>
    </row>
    <row r="676" spans="1:61" s="2" customFormat="1" ht="16.5" thickTop="1" thickBot="1" x14ac:dyDescent="0.3">
      <c r="A676" s="6"/>
      <c r="E676" s="8" t="s">
        <v>120</v>
      </c>
      <c r="F676" s="3">
        <f t="shared" si="168"/>
        <v>4</v>
      </c>
      <c r="G676" s="3">
        <f>IF((Master!CL309&gt;=13)-(Master!CL309&gt;38),1,0)</f>
        <v>1</v>
      </c>
      <c r="H676" s="11">
        <f>IF($G676=1,ROUND(Master!AL309,2),0)</f>
        <v>0.98</v>
      </c>
      <c r="I676" s="3">
        <f>IF((Master!CL309&gt;=18)-(Master!CL309&gt;42),1,0)</f>
        <v>1</v>
      </c>
      <c r="J676" s="11">
        <f>IF($I676=1,ROUND(Master!DF309,2),0)</f>
        <v>0.84</v>
      </c>
      <c r="K676" s="3">
        <f t="shared" si="169"/>
        <v>229</v>
      </c>
      <c r="L676" s="49" t="str">
        <f t="shared" si="170"/>
        <v>Temp. suitable for Pathogen and Vector. Model says suitable for Pathogen and Vector.</v>
      </c>
      <c r="M676" s="49" t="str">
        <f t="shared" si="171"/>
        <v>Preconditions suitable for Transmission</v>
      </c>
      <c r="N676" s="6" t="str">
        <f>Master!DM309</f>
        <v>Temp. suitable for vectors - surveillance may be needed. When temp. suitable, model suggests vectors likely - may need control, education, and policies minimizing exposure.</v>
      </c>
      <c r="AW676" s="2">
        <f t="shared" si="172"/>
        <v>2</v>
      </c>
      <c r="AX676" s="2">
        <f t="shared" si="173"/>
        <v>3</v>
      </c>
      <c r="AY676" s="2">
        <f t="shared" si="174"/>
        <v>7</v>
      </c>
      <c r="AZ676" s="2">
        <f t="shared" si="175"/>
        <v>42</v>
      </c>
      <c r="BA676" s="2">
        <f t="shared" si="176"/>
        <v>4</v>
      </c>
      <c r="BB676" s="2" t="str">
        <f t="shared" si="177"/>
        <v>Temp. suitable for Pathogen and Vector. Model says suitable for Pathogen and Vector.</v>
      </c>
      <c r="BC676" s="2" t="str">
        <f t="shared" si="178"/>
        <v>Preconditions suitable for Transmission</v>
      </c>
      <c r="BF676" s="56">
        <f>Master!EN309</f>
        <v>229</v>
      </c>
      <c r="BG676" s="56" t="s">
        <v>1259</v>
      </c>
      <c r="BH676" s="2">
        <f t="shared" si="166"/>
        <v>1</v>
      </c>
      <c r="BI676" s="2">
        <f t="shared" si="167"/>
        <v>229</v>
      </c>
    </row>
    <row r="677" spans="1:61" s="2" customFormat="1" ht="16.5" thickTop="1" thickBot="1" x14ac:dyDescent="0.3">
      <c r="A677" s="6"/>
      <c r="E677" s="8" t="s">
        <v>166</v>
      </c>
      <c r="F677" s="3">
        <f t="shared" si="168"/>
        <v>2</v>
      </c>
      <c r="G677" s="3">
        <f>IF((Master!CL310&gt;=13)-(Master!CL310&gt;38),1,0)</f>
        <v>1</v>
      </c>
      <c r="H677" s="11">
        <f>IF($G677=1,ROUND(Master!AL310,2),0)</f>
        <v>0</v>
      </c>
      <c r="I677" s="3">
        <f>IF((Master!CL310&gt;=18)-(Master!CL310&gt;42),1,0)</f>
        <v>1</v>
      </c>
      <c r="J677" s="11">
        <f>IF($I677=1,ROUND(Master!DF310,2),0)</f>
        <v>0</v>
      </c>
      <c r="K677" s="3">
        <f t="shared" si="169"/>
        <v>0</v>
      </c>
      <c r="L677" s="49" t="str">
        <f t="shared" si="170"/>
        <v>Temp. suitable for Pathogen and Vector. Model says not very suitable for Pathogen and Vector.</v>
      </c>
      <c r="M677" s="49" t="str">
        <f t="shared" si="171"/>
        <v>Preconditions unsuitable for Transmission</v>
      </c>
      <c r="N677" s="6" t="str">
        <f>Master!DM310</f>
        <v>Temp. suitable for vectors - surveillance may be needed. When temp. suitable, model suggests vectors unlikely or low numbers.</v>
      </c>
      <c r="AW677" s="2">
        <f t="shared" si="172"/>
        <v>2</v>
      </c>
      <c r="AX677" s="2">
        <f t="shared" si="173"/>
        <v>2</v>
      </c>
      <c r="AY677" s="2">
        <f t="shared" si="174"/>
        <v>5</v>
      </c>
      <c r="AZ677" s="2">
        <f t="shared" si="175"/>
        <v>20</v>
      </c>
      <c r="BA677" s="2">
        <f t="shared" si="176"/>
        <v>2</v>
      </c>
      <c r="BB677" s="2" t="str">
        <f t="shared" si="177"/>
        <v>Temp. suitable for Pathogen and Vector. Model says not very suitable for Pathogen and Vector.</v>
      </c>
      <c r="BC677" s="2" t="str">
        <f t="shared" si="178"/>
        <v>Preconditions unsuitable for Transmission</v>
      </c>
      <c r="BF677" s="56">
        <f>Master!EN310</f>
        <v>415</v>
      </c>
      <c r="BG677" s="56" t="s">
        <v>1260</v>
      </c>
      <c r="BH677" s="2">
        <f t="shared" si="166"/>
        <v>0</v>
      </c>
      <c r="BI677" s="2">
        <f t="shared" si="167"/>
        <v>0</v>
      </c>
    </row>
    <row r="678" spans="1:61" s="2" customFormat="1" ht="16.5" thickTop="1" thickBot="1" x14ac:dyDescent="0.3">
      <c r="A678" s="6"/>
      <c r="E678" s="8" t="s">
        <v>167</v>
      </c>
      <c r="F678" s="3">
        <f t="shared" si="168"/>
        <v>4</v>
      </c>
      <c r="G678" s="3">
        <f>IF((Master!CL311&gt;=13)-(Master!CL311&gt;38),1,0)</f>
        <v>1</v>
      </c>
      <c r="H678" s="11">
        <f>IF($G678=1,ROUND(Master!AL311,2),0)</f>
        <v>0.98</v>
      </c>
      <c r="I678" s="3">
        <f>IF((Master!CL311&gt;=18)-(Master!CL311&gt;42),1,0)</f>
        <v>1</v>
      </c>
      <c r="J678" s="11">
        <f>IF($I678=1,ROUND(Master!DF311,2),0)</f>
        <v>0.82</v>
      </c>
      <c r="K678" s="3">
        <f t="shared" si="169"/>
        <v>674</v>
      </c>
      <c r="L678" s="49" t="str">
        <f t="shared" si="170"/>
        <v>Temp. suitable for Pathogen and Vector. Model says suitable for Pathogen and Vector.</v>
      </c>
      <c r="M678" s="49" t="str">
        <f t="shared" si="171"/>
        <v>Preconditions suitable for Transmission</v>
      </c>
      <c r="N678" s="6" t="str">
        <f>Master!DM311</f>
        <v>Temp. suitable for vectors - surveillance may be needed. When temp. suitable, model suggests vectors likely - may need control, education, and policies minimizing exposure.</v>
      </c>
      <c r="AW678" s="2">
        <f t="shared" si="172"/>
        <v>2</v>
      </c>
      <c r="AX678" s="2">
        <f t="shared" si="173"/>
        <v>3</v>
      </c>
      <c r="AY678" s="2">
        <f t="shared" si="174"/>
        <v>7</v>
      </c>
      <c r="AZ678" s="2">
        <f t="shared" si="175"/>
        <v>42</v>
      </c>
      <c r="BA678" s="2">
        <f t="shared" si="176"/>
        <v>4</v>
      </c>
      <c r="BB678" s="2" t="str">
        <f t="shared" si="177"/>
        <v>Temp. suitable for Pathogen and Vector. Model says suitable for Pathogen and Vector.</v>
      </c>
      <c r="BC678" s="2" t="str">
        <f t="shared" si="178"/>
        <v>Preconditions suitable for Transmission</v>
      </c>
      <c r="BF678" s="56">
        <f>Master!EN311</f>
        <v>674</v>
      </c>
      <c r="BG678" s="56" t="s">
        <v>1261</v>
      </c>
      <c r="BH678" s="2">
        <f t="shared" si="166"/>
        <v>1</v>
      </c>
      <c r="BI678" s="2">
        <f t="shared" si="167"/>
        <v>674</v>
      </c>
    </row>
    <row r="679" spans="1:61" s="2" customFormat="1" ht="16.5" thickTop="1" thickBot="1" x14ac:dyDescent="0.3">
      <c r="A679" s="6"/>
      <c r="E679" s="8" t="s">
        <v>202</v>
      </c>
      <c r="F679" s="3">
        <f t="shared" si="168"/>
        <v>4</v>
      </c>
      <c r="G679" s="3">
        <f>IF((Master!CL312&gt;=13)-(Master!CL312&gt;38),1,0)</f>
        <v>1</v>
      </c>
      <c r="H679" s="11">
        <f>IF($G679=1,ROUND(Master!AL312,2),0)</f>
        <v>0.97</v>
      </c>
      <c r="I679" s="3">
        <f>IF((Master!CL312&gt;=18)-(Master!CL312&gt;42),1,0)</f>
        <v>1</v>
      </c>
      <c r="J679" s="11">
        <f>IF($I679=1,ROUND(Master!DF312,2),0)</f>
        <v>0.98</v>
      </c>
      <c r="K679" s="3">
        <f t="shared" si="169"/>
        <v>116686</v>
      </c>
      <c r="L679" s="49" t="str">
        <f t="shared" si="170"/>
        <v>Temp. suitable for Pathogen and Vector. Model says suitable for Pathogen and Vector.</v>
      </c>
      <c r="M679" s="49" t="str">
        <f t="shared" si="171"/>
        <v>Preconditions suitable for Transmission</v>
      </c>
      <c r="N679" s="6" t="str">
        <f>Master!DM312</f>
        <v>Temp. suitable for vectors - surveillance may be needed. When temp. suitable, model suggests vectors likely - may need control, education, and policies minimizing exposure.</v>
      </c>
      <c r="AW679" s="2">
        <f t="shared" si="172"/>
        <v>2</v>
      </c>
      <c r="AX679" s="2">
        <f t="shared" si="173"/>
        <v>3</v>
      </c>
      <c r="AY679" s="2">
        <f t="shared" si="174"/>
        <v>7</v>
      </c>
      <c r="AZ679" s="2">
        <f t="shared" si="175"/>
        <v>42</v>
      </c>
      <c r="BA679" s="2">
        <f t="shared" si="176"/>
        <v>4</v>
      </c>
      <c r="BB679" s="2" t="str">
        <f t="shared" si="177"/>
        <v>Temp. suitable for Pathogen and Vector. Model says suitable for Pathogen and Vector.</v>
      </c>
      <c r="BC679" s="2" t="str">
        <f t="shared" si="178"/>
        <v>Preconditions suitable for Transmission</v>
      </c>
      <c r="BF679" s="56">
        <f>Master!EN312</f>
        <v>116686</v>
      </c>
      <c r="BG679" s="56" t="s">
        <v>1262</v>
      </c>
      <c r="BH679" s="2">
        <f t="shared" si="166"/>
        <v>1</v>
      </c>
      <c r="BI679" s="2">
        <f t="shared" si="167"/>
        <v>116686</v>
      </c>
    </row>
    <row r="680" spans="1:61" s="2" customFormat="1" ht="16.5" thickTop="1" thickBot="1" x14ac:dyDescent="0.3">
      <c r="A680" s="6"/>
      <c r="E680" s="8" t="s">
        <v>236</v>
      </c>
      <c r="F680" s="3">
        <f t="shared" si="168"/>
        <v>4</v>
      </c>
      <c r="G680" s="3">
        <f>IF((Master!CL313&gt;=13)-(Master!CL313&gt;38),1,0)</f>
        <v>1</v>
      </c>
      <c r="H680" s="11">
        <f>IF($G680=1,ROUND(Master!AL313,2),0)</f>
        <v>0.98</v>
      </c>
      <c r="I680" s="3">
        <f>IF((Master!CL313&gt;=18)-(Master!CL313&gt;42),1,0)</f>
        <v>1</v>
      </c>
      <c r="J680" s="11">
        <f>IF($I680=1,ROUND(Master!DF313,2),0)</f>
        <v>0.85</v>
      </c>
      <c r="K680" s="3">
        <f t="shared" si="169"/>
        <v>4078</v>
      </c>
      <c r="L680" s="49" t="str">
        <f t="shared" si="170"/>
        <v>Temp. suitable for Pathogen and Vector. Model says suitable for Pathogen and Vector.</v>
      </c>
      <c r="M680" s="49" t="str">
        <f t="shared" si="171"/>
        <v>Preconditions suitable for Transmission</v>
      </c>
      <c r="N680" s="6" t="str">
        <f>Master!DM313</f>
        <v>Temp. suitable for vectors - surveillance may be needed. When temp. suitable, model suggests vectors likely - may need control, education, and policies minimizing exposure.</v>
      </c>
      <c r="AW680" s="2">
        <f t="shared" si="172"/>
        <v>2</v>
      </c>
      <c r="AX680" s="2">
        <f t="shared" si="173"/>
        <v>3</v>
      </c>
      <c r="AY680" s="2">
        <f t="shared" si="174"/>
        <v>7</v>
      </c>
      <c r="AZ680" s="2">
        <f t="shared" si="175"/>
        <v>42</v>
      </c>
      <c r="BA680" s="2">
        <f t="shared" si="176"/>
        <v>4</v>
      </c>
      <c r="BB680" s="2" t="str">
        <f t="shared" si="177"/>
        <v>Temp. suitable for Pathogen and Vector. Model says suitable for Pathogen and Vector.</v>
      </c>
      <c r="BC680" s="2" t="str">
        <f t="shared" si="178"/>
        <v>Preconditions suitable for Transmission</v>
      </c>
      <c r="BF680" s="56">
        <f>Master!EN313</f>
        <v>4078</v>
      </c>
      <c r="BG680" s="56" t="s">
        <v>1263</v>
      </c>
      <c r="BH680" s="2">
        <f t="shared" si="166"/>
        <v>1</v>
      </c>
      <c r="BI680" s="2">
        <f t="shared" si="167"/>
        <v>4078</v>
      </c>
    </row>
    <row r="681" spans="1:61" s="2" customFormat="1" ht="16.5" thickTop="1" thickBot="1" x14ac:dyDescent="0.3">
      <c r="A681" s="6"/>
      <c r="E681" s="8" t="s">
        <v>242</v>
      </c>
      <c r="F681" s="3">
        <f t="shared" si="168"/>
        <v>4</v>
      </c>
      <c r="G681" s="3">
        <f>IF((Master!CL314&gt;=13)-(Master!CL314&gt;38),1,0)</f>
        <v>1</v>
      </c>
      <c r="H681" s="11">
        <f>IF($G681=1,ROUND(Master!AL314,2),0)</f>
        <v>0.98</v>
      </c>
      <c r="I681" s="3">
        <f>IF((Master!CL314&gt;=18)-(Master!CL314&gt;42),1,0)</f>
        <v>1</v>
      </c>
      <c r="J681" s="11">
        <f>IF($I681=1,ROUND(Master!DF314,2),0)</f>
        <v>0.84</v>
      </c>
      <c r="K681" s="3">
        <f t="shared" si="169"/>
        <v>12872</v>
      </c>
      <c r="L681" s="49" t="str">
        <f t="shared" si="170"/>
        <v>Temp. suitable for Pathogen and Vector. Model says suitable for Pathogen and Vector.</v>
      </c>
      <c r="M681" s="49" t="str">
        <f t="shared" si="171"/>
        <v>Preconditions suitable for Transmission</v>
      </c>
      <c r="N681" s="6" t="str">
        <f>Master!DM314</f>
        <v>Temp. suitable for vectors - surveillance may be needed. When temp. suitable, model suggests vectors likely - may need control, education, and policies minimizing exposure.</v>
      </c>
      <c r="AW681" s="2">
        <f t="shared" si="172"/>
        <v>2</v>
      </c>
      <c r="AX681" s="2">
        <f t="shared" si="173"/>
        <v>3</v>
      </c>
      <c r="AY681" s="2">
        <f t="shared" si="174"/>
        <v>7</v>
      </c>
      <c r="AZ681" s="2">
        <f t="shared" si="175"/>
        <v>42</v>
      </c>
      <c r="BA681" s="2">
        <f t="shared" si="176"/>
        <v>4</v>
      </c>
      <c r="BB681" s="2" t="str">
        <f t="shared" si="177"/>
        <v>Temp. suitable for Pathogen and Vector. Model says suitable for Pathogen and Vector.</v>
      </c>
      <c r="BC681" s="2" t="str">
        <f t="shared" si="178"/>
        <v>Preconditions suitable for Transmission</v>
      </c>
      <c r="BF681" s="56">
        <f>Master!EN314</f>
        <v>12872</v>
      </c>
      <c r="BG681" s="56" t="s">
        <v>1264</v>
      </c>
      <c r="BH681" s="2">
        <f t="shared" si="166"/>
        <v>1</v>
      </c>
      <c r="BI681" s="2">
        <f t="shared" si="167"/>
        <v>12872</v>
      </c>
    </row>
    <row r="682" spans="1:61" s="2" customFormat="1" ht="16.5" thickTop="1" thickBot="1" x14ac:dyDescent="0.3">
      <c r="A682" s="6"/>
      <c r="E682" s="8" t="s">
        <v>270</v>
      </c>
      <c r="F682" s="3">
        <f t="shared" si="168"/>
        <v>4</v>
      </c>
      <c r="G682" s="3">
        <f>IF((Master!CL315&gt;=13)-(Master!CL315&gt;38),1,0)</f>
        <v>1</v>
      </c>
      <c r="H682" s="11">
        <f>IF($G682=1,ROUND(Master!AL315,2),0)</f>
        <v>0.98</v>
      </c>
      <c r="I682" s="3">
        <f>IF((Master!CL315&gt;=18)-(Master!CL315&gt;42),1,0)</f>
        <v>1</v>
      </c>
      <c r="J682" s="11">
        <f>IF($I682=1,ROUND(Master!DF315,2),0)</f>
        <v>0.82</v>
      </c>
      <c r="K682" s="3">
        <f t="shared" si="169"/>
        <v>12054</v>
      </c>
      <c r="L682" s="49" t="str">
        <f t="shared" si="170"/>
        <v>Temp. suitable for Pathogen and Vector. Model says suitable for Pathogen and Vector.</v>
      </c>
      <c r="M682" s="49" t="str">
        <f t="shared" si="171"/>
        <v>Preconditions suitable for Transmission</v>
      </c>
      <c r="N682" s="6" t="str">
        <f>Master!DM315</f>
        <v>Temp. suitable for vectors - surveillance may be needed. When temp. suitable, model suggests vectors likely - may need control, education, and policies minimizing exposure.</v>
      </c>
      <c r="AW682" s="2">
        <f t="shared" si="172"/>
        <v>2</v>
      </c>
      <c r="AX682" s="2">
        <f t="shared" si="173"/>
        <v>3</v>
      </c>
      <c r="AY682" s="2">
        <f t="shared" si="174"/>
        <v>7</v>
      </c>
      <c r="AZ682" s="2">
        <f t="shared" si="175"/>
        <v>42</v>
      </c>
      <c r="BA682" s="2">
        <f t="shared" si="176"/>
        <v>4</v>
      </c>
      <c r="BB682" s="2" t="str">
        <f t="shared" si="177"/>
        <v>Temp. suitable for Pathogen and Vector. Model says suitable for Pathogen and Vector.</v>
      </c>
      <c r="BC682" s="2" t="str">
        <f t="shared" si="178"/>
        <v>Preconditions suitable for Transmission</v>
      </c>
      <c r="BF682" s="56">
        <f>Master!EN315</f>
        <v>12054</v>
      </c>
      <c r="BG682" s="56" t="s">
        <v>1265</v>
      </c>
      <c r="BH682" s="2">
        <f t="shared" si="166"/>
        <v>1</v>
      </c>
      <c r="BI682" s="2">
        <f t="shared" si="167"/>
        <v>12054</v>
      </c>
    </row>
    <row r="683" spans="1:61" s="2" customFormat="1" ht="16.5" thickTop="1" thickBot="1" x14ac:dyDescent="0.3">
      <c r="A683" s="6"/>
      <c r="E683" s="8" t="s">
        <v>288</v>
      </c>
      <c r="F683" s="3">
        <f t="shared" si="168"/>
        <v>4</v>
      </c>
      <c r="G683" s="3">
        <f>IF((Master!CL316&gt;=13)-(Master!CL316&gt;38),1,0)</f>
        <v>1</v>
      </c>
      <c r="H683" s="11">
        <f>IF($G683=1,ROUND(Master!AL316,2),0)</f>
        <v>0.96</v>
      </c>
      <c r="I683" s="3">
        <f>IF((Master!CL316&gt;=18)-(Master!CL316&gt;42),1,0)</f>
        <v>1</v>
      </c>
      <c r="J683" s="11">
        <f>IF($I683=1,ROUND(Master!DF316,2),0)</f>
        <v>0.9</v>
      </c>
      <c r="K683" s="3">
        <f t="shared" si="169"/>
        <v>43783</v>
      </c>
      <c r="L683" s="49" t="str">
        <f t="shared" si="170"/>
        <v>Temp. suitable for Pathogen and Vector. Model says suitable for Pathogen and Vector.</v>
      </c>
      <c r="M683" s="49" t="str">
        <f t="shared" si="171"/>
        <v>Preconditions suitable for Transmission</v>
      </c>
      <c r="N683" s="6" t="str">
        <f>Master!DM316</f>
        <v>Temp. suitable for vectors - surveillance may be needed. When temp. suitable, model suggests vectors likely - may need control, education, and policies minimizing exposure.</v>
      </c>
      <c r="AW683" s="2">
        <f t="shared" si="172"/>
        <v>2</v>
      </c>
      <c r="AX683" s="2">
        <f t="shared" si="173"/>
        <v>3</v>
      </c>
      <c r="AY683" s="2">
        <f t="shared" si="174"/>
        <v>7</v>
      </c>
      <c r="AZ683" s="2">
        <f t="shared" si="175"/>
        <v>42</v>
      </c>
      <c r="BA683" s="2">
        <f t="shared" si="176"/>
        <v>4</v>
      </c>
      <c r="BB683" s="2" t="str">
        <f t="shared" si="177"/>
        <v>Temp. suitable for Pathogen and Vector. Model says suitable for Pathogen and Vector.</v>
      </c>
      <c r="BC683" s="2" t="str">
        <f t="shared" si="178"/>
        <v>Preconditions suitable for Transmission</v>
      </c>
      <c r="BF683" s="56">
        <f>Master!EN316</f>
        <v>43783</v>
      </c>
      <c r="BG683" s="56" t="s">
        <v>1266</v>
      </c>
      <c r="BH683" s="2">
        <f t="shared" si="166"/>
        <v>1</v>
      </c>
      <c r="BI683" s="2">
        <f t="shared" si="167"/>
        <v>43783</v>
      </c>
    </row>
    <row r="684" spans="1:61" s="2" customFormat="1" ht="16.5" thickTop="1" thickBot="1" x14ac:dyDescent="0.3">
      <c r="A684" s="6"/>
      <c r="E684" s="8" t="s">
        <v>387</v>
      </c>
      <c r="F684" s="3">
        <f t="shared" si="168"/>
        <v>4</v>
      </c>
      <c r="G684" s="3">
        <f>IF((Master!CL317&gt;=13)-(Master!CL317&gt;38),1,0)</f>
        <v>1</v>
      </c>
      <c r="H684" s="11">
        <f>IF($G684=1,ROUND(Master!AL317,2),0)</f>
        <v>0.99</v>
      </c>
      <c r="I684" s="3">
        <f>IF((Master!CL317&gt;=18)-(Master!CL317&gt;42),1,0)</f>
        <v>1</v>
      </c>
      <c r="J684" s="11">
        <f>IF($I684=1,ROUND(Master!DF317,2),0)</f>
        <v>0.85</v>
      </c>
      <c r="K684" s="3">
        <f t="shared" si="169"/>
        <v>28297</v>
      </c>
      <c r="L684" s="49" t="str">
        <f t="shared" si="170"/>
        <v>Temp. suitable for Pathogen and Vector. Model says suitable for Pathogen and Vector.</v>
      </c>
      <c r="M684" s="49" t="str">
        <f t="shared" si="171"/>
        <v>Preconditions suitable for Transmission</v>
      </c>
      <c r="N684" s="6" t="str">
        <f>Master!DM317</f>
        <v>Temp. suitable for vectors - surveillance may be needed. When temp. suitable, model suggests vectors likely - may need control, education, and policies minimizing exposure.</v>
      </c>
      <c r="AW684" s="2">
        <f t="shared" si="172"/>
        <v>2</v>
      </c>
      <c r="AX684" s="2">
        <f t="shared" si="173"/>
        <v>3</v>
      </c>
      <c r="AY684" s="2">
        <f t="shared" si="174"/>
        <v>7</v>
      </c>
      <c r="AZ684" s="2">
        <f t="shared" si="175"/>
        <v>42</v>
      </c>
      <c r="BA684" s="2">
        <f t="shared" si="176"/>
        <v>4</v>
      </c>
      <c r="BB684" s="2" t="str">
        <f t="shared" si="177"/>
        <v>Temp. suitable for Pathogen and Vector. Model says suitable for Pathogen and Vector.</v>
      </c>
      <c r="BC684" s="2" t="str">
        <f t="shared" si="178"/>
        <v>Preconditions suitable for Transmission</v>
      </c>
      <c r="BF684" s="56">
        <f>Master!EN317</f>
        <v>28297</v>
      </c>
      <c r="BG684" s="56" t="s">
        <v>1267</v>
      </c>
      <c r="BH684" s="2">
        <f t="shared" si="166"/>
        <v>1</v>
      </c>
      <c r="BI684" s="2">
        <f t="shared" si="167"/>
        <v>28297</v>
      </c>
    </row>
    <row r="685" spans="1:61" s="2" customFormat="1" ht="16.5" thickTop="1" thickBot="1" x14ac:dyDescent="0.3">
      <c r="A685" s="6"/>
      <c r="E685" s="8" t="s">
        <v>462</v>
      </c>
      <c r="F685" s="3">
        <f t="shared" si="168"/>
        <v>4</v>
      </c>
      <c r="G685" s="3">
        <f>IF((Master!CL318&gt;=13)-(Master!CL318&gt;38),1,0)</f>
        <v>1</v>
      </c>
      <c r="H685" s="11">
        <f>IF($G685=1,ROUND(Master!AL318,2),0)</f>
        <v>0.87</v>
      </c>
      <c r="I685" s="3">
        <f>IF((Master!CL318&gt;=18)-(Master!CL318&gt;42),1,0)</f>
        <v>1</v>
      </c>
      <c r="J685" s="11">
        <f>IF($I685=1,ROUND(Master!DF318,2),0)</f>
        <v>0.82</v>
      </c>
      <c r="K685" s="3">
        <f t="shared" si="169"/>
        <v>4285</v>
      </c>
      <c r="L685" s="49" t="str">
        <f t="shared" si="170"/>
        <v>Temp. suitable for Pathogen and Vector. Model says suitable for Pathogen and Vector.</v>
      </c>
      <c r="M685" s="49" t="str">
        <f t="shared" si="171"/>
        <v>Preconditions suitable for Transmission</v>
      </c>
      <c r="N685" s="6" t="str">
        <f>Master!DM318</f>
        <v>Temp. suitable for vectors - surveillance may be needed. When temp. suitable, model suggests vectors likely - may need control, education, and policies minimizing exposure.</v>
      </c>
      <c r="AW685" s="2">
        <f t="shared" si="172"/>
        <v>2</v>
      </c>
      <c r="AX685" s="2">
        <f t="shared" si="173"/>
        <v>3</v>
      </c>
      <c r="AY685" s="2">
        <f t="shared" si="174"/>
        <v>7</v>
      </c>
      <c r="AZ685" s="2">
        <f t="shared" si="175"/>
        <v>42</v>
      </c>
      <c r="BA685" s="2">
        <f t="shared" si="176"/>
        <v>4</v>
      </c>
      <c r="BB685" s="2" t="str">
        <f t="shared" si="177"/>
        <v>Temp. suitable for Pathogen and Vector. Model says suitable for Pathogen and Vector.</v>
      </c>
      <c r="BC685" s="2" t="str">
        <f t="shared" si="178"/>
        <v>Preconditions suitable for Transmission</v>
      </c>
      <c r="BF685" s="56">
        <f>Master!EN318</f>
        <v>4285</v>
      </c>
      <c r="BG685" s="56" t="s">
        <v>1268</v>
      </c>
      <c r="BH685" s="2">
        <f t="shared" si="166"/>
        <v>1</v>
      </c>
      <c r="BI685" s="2">
        <f t="shared" si="167"/>
        <v>4285</v>
      </c>
    </row>
    <row r="686" spans="1:61" s="2" customFormat="1" ht="16.5" thickTop="1" thickBot="1" x14ac:dyDescent="0.3">
      <c r="A686" s="6"/>
      <c r="E686" s="8" t="s">
        <v>554</v>
      </c>
      <c r="F686" s="3">
        <f t="shared" si="168"/>
        <v>4</v>
      </c>
      <c r="G686" s="3">
        <f>IF((Master!CL319&gt;=13)-(Master!CL319&gt;38),1,0)</f>
        <v>1</v>
      </c>
      <c r="H686" s="11">
        <f>IF($G686=1,ROUND(Master!AL319,2),0)</f>
        <v>0.98</v>
      </c>
      <c r="I686" s="3">
        <f>IF((Master!CL319&gt;=18)-(Master!CL319&gt;42),1,0)</f>
        <v>1</v>
      </c>
      <c r="J686" s="11">
        <f>IF($I686=1,ROUND(Master!DF319,2),0)</f>
        <v>0.99</v>
      </c>
      <c r="K686" s="3">
        <f t="shared" si="169"/>
        <v>57349</v>
      </c>
      <c r="L686" s="49" t="str">
        <f t="shared" si="170"/>
        <v>Temp. suitable for Pathogen and Vector. Model says suitable for Pathogen and Vector.</v>
      </c>
      <c r="M686" s="49" t="str">
        <f t="shared" si="171"/>
        <v>Preconditions suitable for Transmission</v>
      </c>
      <c r="N686" s="6" t="str">
        <f>Master!DM319</f>
        <v>Temp. suitable for vectors - surveillance may be needed. When temp. suitable, model suggests vectors likely - may need control, education, and policies minimizing exposure.</v>
      </c>
      <c r="AW686" s="2">
        <f t="shared" si="172"/>
        <v>2</v>
      </c>
      <c r="AX686" s="2">
        <f t="shared" si="173"/>
        <v>3</v>
      </c>
      <c r="AY686" s="2">
        <f t="shared" si="174"/>
        <v>7</v>
      </c>
      <c r="AZ686" s="2">
        <f t="shared" si="175"/>
        <v>42</v>
      </c>
      <c r="BA686" s="2">
        <f t="shared" si="176"/>
        <v>4</v>
      </c>
      <c r="BB686" s="2" t="str">
        <f t="shared" si="177"/>
        <v>Temp. suitable for Pathogen and Vector. Model says suitable for Pathogen and Vector.</v>
      </c>
      <c r="BC686" s="2" t="str">
        <f t="shared" si="178"/>
        <v>Preconditions suitable for Transmission</v>
      </c>
      <c r="BF686" s="56">
        <f>Master!EN319</f>
        <v>57349</v>
      </c>
      <c r="BG686" s="56" t="s">
        <v>1269</v>
      </c>
      <c r="BH686" s="2">
        <f t="shared" si="166"/>
        <v>1</v>
      </c>
      <c r="BI686" s="2">
        <f t="shared" si="167"/>
        <v>57349</v>
      </c>
    </row>
    <row r="687" spans="1:61" s="2" customFormat="1" ht="16.5" thickTop="1" thickBot="1" x14ac:dyDescent="0.3">
      <c r="A687" s="6"/>
      <c r="E687" s="8" t="s">
        <v>667</v>
      </c>
      <c r="F687" s="3">
        <f t="shared" si="168"/>
        <v>4</v>
      </c>
      <c r="G687" s="3">
        <f>IF((Master!CL320&gt;=13)-(Master!CL320&gt;38),1,0)</f>
        <v>1</v>
      </c>
      <c r="H687" s="11">
        <f>IF($G687=1,ROUND(Master!AL320,2),0)</f>
        <v>0.95</v>
      </c>
      <c r="I687" s="3">
        <f>IF((Master!CL320&gt;=18)-(Master!CL320&gt;42),1,0)</f>
        <v>1</v>
      </c>
      <c r="J687" s="11">
        <f>IF($I687=1,ROUND(Master!DF320,2),0)</f>
        <v>0.98</v>
      </c>
      <c r="K687" s="3">
        <f t="shared" si="169"/>
        <v>77691</v>
      </c>
      <c r="L687" s="49" t="str">
        <f t="shared" si="170"/>
        <v>Temp. suitable for Pathogen and Vector. Model says suitable for Pathogen and Vector.</v>
      </c>
      <c r="M687" s="49" t="str">
        <f t="shared" si="171"/>
        <v>Preconditions suitable for Transmission</v>
      </c>
      <c r="N687" s="6" t="str">
        <f>Master!DM320</f>
        <v>Temp. suitable for vectors - surveillance may be needed. When temp. suitable, model suggests vectors likely - may need control, education, and policies minimizing exposure.</v>
      </c>
      <c r="AW687" s="2">
        <f t="shared" si="172"/>
        <v>2</v>
      </c>
      <c r="AX687" s="2">
        <f t="shared" si="173"/>
        <v>3</v>
      </c>
      <c r="AY687" s="2">
        <f t="shared" si="174"/>
        <v>7</v>
      </c>
      <c r="AZ687" s="2">
        <f t="shared" si="175"/>
        <v>42</v>
      </c>
      <c r="BA687" s="2">
        <f t="shared" si="176"/>
        <v>4</v>
      </c>
      <c r="BB687" s="2" t="str">
        <f t="shared" si="177"/>
        <v>Temp. suitable for Pathogen and Vector. Model says suitable for Pathogen and Vector.</v>
      </c>
      <c r="BC687" s="2" t="str">
        <f t="shared" si="178"/>
        <v>Preconditions suitable for Transmission</v>
      </c>
      <c r="BF687" s="56">
        <f>Master!EN320</f>
        <v>77691</v>
      </c>
      <c r="BG687" s="56" t="s">
        <v>1270</v>
      </c>
      <c r="BH687" s="2">
        <f t="shared" si="166"/>
        <v>1</v>
      </c>
      <c r="BI687" s="2">
        <f t="shared" si="167"/>
        <v>77691</v>
      </c>
    </row>
    <row r="688" spans="1:61" s="2" customFormat="1" ht="15.75" thickTop="1" x14ac:dyDescent="0.25">
      <c r="A688" s="6"/>
      <c r="E688" s="9" t="s">
        <v>867</v>
      </c>
      <c r="F688" s="3"/>
      <c r="G688" s="3"/>
      <c r="H688" s="14"/>
      <c r="I688" s="3"/>
      <c r="J688" s="14"/>
      <c r="K688" s="3"/>
      <c r="L688" s="49"/>
      <c r="M688" s="49"/>
      <c r="N688" s="6"/>
      <c r="BF688" s="56"/>
      <c r="BG688" s="56"/>
      <c r="BH688" s="2">
        <f t="shared" si="166"/>
        <v>0</v>
      </c>
      <c r="BI688" s="2">
        <f t="shared" si="167"/>
        <v>0</v>
      </c>
    </row>
    <row r="689" spans="1:61" s="2" customFormat="1" x14ac:dyDescent="0.25">
      <c r="A689" s="6"/>
      <c r="E689" s="9"/>
      <c r="F689" s="3"/>
      <c r="G689" s="3"/>
      <c r="H689" s="14"/>
      <c r="I689" s="3"/>
      <c r="J689" s="14"/>
      <c r="K689" s="3"/>
      <c r="L689" s="49"/>
      <c r="M689" s="49"/>
      <c r="N689" s="6"/>
      <c r="BF689" s="56"/>
      <c r="BG689" s="56"/>
      <c r="BH689" s="2">
        <f t="shared" si="166"/>
        <v>0</v>
      </c>
      <c r="BI689" s="2">
        <f t="shared" si="167"/>
        <v>0</v>
      </c>
    </row>
    <row r="690" spans="1:61" s="2" customFormat="1" x14ac:dyDescent="0.25">
      <c r="A690" s="6"/>
      <c r="E690" s="9"/>
      <c r="F690" s="3"/>
      <c r="G690" s="3"/>
      <c r="H690" s="14"/>
      <c r="I690" s="3"/>
      <c r="J690" s="14"/>
      <c r="K690" s="3"/>
      <c r="L690" s="49"/>
      <c r="M690" s="49"/>
      <c r="N690" s="6"/>
      <c r="BF690" s="56"/>
      <c r="BG690" s="56"/>
      <c r="BH690" s="2">
        <f t="shared" si="166"/>
        <v>0</v>
      </c>
      <c r="BI690" s="2">
        <f t="shared" si="167"/>
        <v>0</v>
      </c>
    </row>
    <row r="691" spans="1:61" s="2" customFormat="1" x14ac:dyDescent="0.25">
      <c r="A691" s="6"/>
      <c r="E691" s="9"/>
      <c r="F691" s="3"/>
      <c r="G691" s="3"/>
      <c r="H691" s="14"/>
      <c r="I691" s="3"/>
      <c r="J691" s="14"/>
      <c r="K691" s="3"/>
      <c r="L691" s="49"/>
      <c r="M691" s="49"/>
      <c r="N691" s="6"/>
      <c r="BF691" s="56"/>
      <c r="BG691" s="56"/>
      <c r="BH691" s="2">
        <f t="shared" si="166"/>
        <v>0</v>
      </c>
      <c r="BI691" s="2">
        <f t="shared" si="167"/>
        <v>0</v>
      </c>
    </row>
    <row r="692" spans="1:61" s="2" customFormat="1" x14ac:dyDescent="0.25">
      <c r="A692" s="6"/>
      <c r="E692" s="9"/>
      <c r="F692" s="3"/>
      <c r="G692" s="3"/>
      <c r="H692" s="14"/>
      <c r="I692" s="3"/>
      <c r="J692" s="14"/>
      <c r="K692" s="3"/>
      <c r="L692" s="49"/>
      <c r="M692" s="49"/>
      <c r="N692" s="6"/>
      <c r="BF692" s="56"/>
      <c r="BG692" s="56"/>
      <c r="BH692" s="2">
        <f t="shared" si="166"/>
        <v>0</v>
      </c>
      <c r="BI692" s="2">
        <f t="shared" si="167"/>
        <v>0</v>
      </c>
    </row>
    <row r="693" spans="1:61" s="2" customFormat="1" x14ac:dyDescent="0.25">
      <c r="A693" s="6"/>
      <c r="E693" s="9"/>
      <c r="F693" s="3"/>
      <c r="G693" s="3"/>
      <c r="H693" s="14"/>
      <c r="I693" s="3"/>
      <c r="J693" s="14"/>
      <c r="K693" s="3"/>
      <c r="L693" s="49"/>
      <c r="M693" s="49"/>
      <c r="N693" s="6"/>
      <c r="BF693" s="56"/>
      <c r="BG693" s="56"/>
      <c r="BH693" s="2">
        <f t="shared" si="166"/>
        <v>0</v>
      </c>
      <c r="BI693" s="2">
        <f t="shared" si="167"/>
        <v>0</v>
      </c>
    </row>
    <row r="694" spans="1:61" s="2" customFormat="1" x14ac:dyDescent="0.25">
      <c r="A694" s="6"/>
      <c r="E694" s="9"/>
      <c r="F694" s="3"/>
      <c r="G694" s="3"/>
      <c r="H694" s="14"/>
      <c r="I694" s="3"/>
      <c r="J694" s="14"/>
      <c r="K694" s="3"/>
      <c r="L694" s="49"/>
      <c r="M694" s="49"/>
      <c r="N694" s="6"/>
      <c r="BF694" s="56"/>
      <c r="BG694" s="56"/>
      <c r="BH694" s="2">
        <f t="shared" si="166"/>
        <v>0</v>
      </c>
      <c r="BI694" s="2">
        <f t="shared" si="167"/>
        <v>0</v>
      </c>
    </row>
    <row r="695" spans="1:61" s="2" customFormat="1" x14ac:dyDescent="0.25">
      <c r="A695" s="6"/>
      <c r="E695" s="9"/>
      <c r="F695" s="3"/>
      <c r="G695" s="3"/>
      <c r="H695" s="14"/>
      <c r="I695" s="3"/>
      <c r="J695" s="14"/>
      <c r="K695" s="3"/>
      <c r="L695" s="49"/>
      <c r="M695" s="49"/>
      <c r="N695" s="6"/>
      <c r="BF695" s="56"/>
      <c r="BG695" s="56"/>
      <c r="BH695" s="2">
        <f t="shared" si="166"/>
        <v>0</v>
      </c>
      <c r="BI695" s="2">
        <f t="shared" si="167"/>
        <v>0</v>
      </c>
    </row>
    <row r="696" spans="1:61" s="2" customFormat="1" x14ac:dyDescent="0.25">
      <c r="A696" s="6"/>
      <c r="E696" s="9"/>
      <c r="F696" s="3"/>
      <c r="G696" s="3"/>
      <c r="H696" s="14"/>
      <c r="I696" s="3"/>
      <c r="J696" s="14"/>
      <c r="K696" s="3"/>
      <c r="L696" s="49"/>
      <c r="M696" s="49"/>
      <c r="N696" s="6"/>
      <c r="BF696" s="56"/>
      <c r="BG696" s="56"/>
      <c r="BH696" s="2">
        <f t="shared" si="166"/>
        <v>0</v>
      </c>
      <c r="BI696" s="2">
        <f t="shared" si="167"/>
        <v>0</v>
      </c>
    </row>
    <row r="697" spans="1:61" s="2" customFormat="1" x14ac:dyDescent="0.25">
      <c r="A697" s="6"/>
      <c r="E697" s="9"/>
      <c r="F697" s="3"/>
      <c r="G697" s="3"/>
      <c r="H697" s="14"/>
      <c r="I697" s="3"/>
      <c r="J697" s="14"/>
      <c r="K697" s="3"/>
      <c r="L697" s="49"/>
      <c r="M697" s="49"/>
      <c r="N697" s="6"/>
      <c r="BF697" s="56"/>
      <c r="BG697" s="56"/>
      <c r="BH697" s="2">
        <f t="shared" si="166"/>
        <v>0</v>
      </c>
      <c r="BI697" s="2">
        <f t="shared" si="167"/>
        <v>0</v>
      </c>
    </row>
    <row r="698" spans="1:61" s="2" customFormat="1" x14ac:dyDescent="0.25">
      <c r="A698" s="6"/>
      <c r="E698" s="9"/>
      <c r="F698" s="3"/>
      <c r="G698" s="3"/>
      <c r="H698" s="14"/>
      <c r="I698" s="3"/>
      <c r="J698" s="14"/>
      <c r="K698" s="3"/>
      <c r="L698" s="49"/>
      <c r="M698" s="49"/>
      <c r="N698" s="6"/>
      <c r="BF698" s="56"/>
      <c r="BG698" s="56"/>
      <c r="BH698" s="2">
        <f t="shared" si="166"/>
        <v>0</v>
      </c>
      <c r="BI698" s="2">
        <f t="shared" si="167"/>
        <v>0</v>
      </c>
    </row>
    <row r="699" spans="1:61" s="2" customFormat="1" x14ac:dyDescent="0.25">
      <c r="A699" s="6"/>
      <c r="E699" s="9"/>
      <c r="F699" s="3"/>
      <c r="G699" s="3"/>
      <c r="H699" s="14"/>
      <c r="I699" s="3"/>
      <c r="J699" s="14"/>
      <c r="K699" s="3"/>
      <c r="L699" s="49"/>
      <c r="M699" s="49"/>
      <c r="N699" s="6"/>
      <c r="BF699" s="56"/>
      <c r="BG699" s="56"/>
      <c r="BH699" s="2">
        <f t="shared" si="166"/>
        <v>0</v>
      </c>
      <c r="BI699" s="2">
        <f t="shared" si="167"/>
        <v>0</v>
      </c>
    </row>
    <row r="700" spans="1:61" s="2" customFormat="1" x14ac:dyDescent="0.25">
      <c r="A700" s="6"/>
      <c r="E700" s="9"/>
      <c r="F700" s="3"/>
      <c r="G700" s="3"/>
      <c r="H700" s="14"/>
      <c r="I700" s="3"/>
      <c r="J700" s="14"/>
      <c r="K700" s="3"/>
      <c r="L700" s="49"/>
      <c r="M700" s="49"/>
      <c r="N700" s="6"/>
      <c r="BF700" s="56"/>
      <c r="BG700" s="56"/>
      <c r="BH700" s="2">
        <f t="shared" si="166"/>
        <v>0</v>
      </c>
      <c r="BI700" s="2">
        <f t="shared" si="167"/>
        <v>0</v>
      </c>
    </row>
    <row r="701" spans="1:61" s="2" customFormat="1" ht="15.75" thickBot="1" x14ac:dyDescent="0.3">
      <c r="A701" s="6"/>
      <c r="E701" s="9"/>
      <c r="F701" s="3"/>
      <c r="G701" s="3"/>
      <c r="H701" s="13"/>
      <c r="I701" s="3"/>
      <c r="J701" s="13"/>
      <c r="K701" s="3"/>
      <c r="L701" s="49"/>
      <c r="M701" s="49"/>
      <c r="N701" s="6"/>
      <c r="BF701" s="56"/>
      <c r="BG701" s="56"/>
      <c r="BH701" s="2">
        <f t="shared" si="166"/>
        <v>0</v>
      </c>
      <c r="BI701" s="2">
        <f t="shared" si="167"/>
        <v>0</v>
      </c>
    </row>
    <row r="702" spans="1:61" s="2" customFormat="1" ht="61.5" thickTop="1" thickBot="1" x14ac:dyDescent="0.3">
      <c r="A702" s="17" t="s">
        <v>142</v>
      </c>
      <c r="E702" s="8"/>
      <c r="F702" s="16" t="str">
        <f>Master!A$746</f>
        <v>Forecast Overall Zika Risk Code - "1" (Blue) = low risk, "4" (Red) = high risk</v>
      </c>
      <c r="G702" s="16" t="str">
        <f>Master!B$745</f>
        <v>Was temp. suitable during period for Aedes aegypti/albopictus? (Red Yes, Green No)</v>
      </c>
      <c r="H702" s="16" t="str">
        <f>Master!C$745</f>
        <v>If suitable temp.  what is annual % suitability for Aedes aegypti or albopictus? (More red more suitable)</v>
      </c>
      <c r="I702" s="16" t="str">
        <f>Master!B$744</f>
        <v>Was temp. suitable during period for Zika replication in mosquito? (Red Yes, Green No)</v>
      </c>
      <c r="J702" s="16" t="str">
        <f>Master!C$744</f>
        <v>If suitable temp. what is annual % suitability for Zika? (More red more suitable)</v>
      </c>
      <c r="K702" s="47" t="str">
        <f>Master!A$749</f>
        <v># people within 5km with Code 4 Zika level</v>
      </c>
      <c r="L702" s="47" t="str">
        <f>Master!A$748</f>
        <v>Description of conditions</v>
      </c>
      <c r="M702" s="47" t="str">
        <f>Master!B$748</f>
        <v>What it means for transmission</v>
      </c>
      <c r="N702" s="47" t="str">
        <f>Master!C$748</f>
        <v>What it means for entomologists</v>
      </c>
      <c r="BF702" s="47" t="s">
        <v>949</v>
      </c>
      <c r="BG702" s="47" t="s">
        <v>949</v>
      </c>
      <c r="BH702" s="2">
        <f t="shared" si="166"/>
        <v>0</v>
      </c>
      <c r="BI702" s="2" t="e">
        <f t="shared" si="167"/>
        <v>#VALUE!</v>
      </c>
    </row>
    <row r="703" spans="1:61" s="2" customFormat="1" ht="16.5" thickTop="1" thickBot="1" x14ac:dyDescent="0.3">
      <c r="A703" s="6"/>
      <c r="E703" s="8" t="s">
        <v>141</v>
      </c>
      <c r="F703" s="3">
        <f>BA703</f>
        <v>3</v>
      </c>
      <c r="G703" s="3">
        <f>IF((Master!CL321&gt;=13)-(Master!CL321&gt;38),1,0)</f>
        <v>1</v>
      </c>
      <c r="H703" s="11">
        <f>IF($G703=1,ROUND(Master!AL321,2),0)</f>
        <v>0.81</v>
      </c>
      <c r="I703" s="3">
        <f>IF((Master!CL321&gt;=18)-(Master!CL321&gt;42),1,0)</f>
        <v>1</v>
      </c>
      <c r="J703" s="11">
        <f>IF($I703=1,ROUND(Master!DF321,2),0)</f>
        <v>0</v>
      </c>
      <c r="K703" s="3">
        <f>BF703*BH703</f>
        <v>0</v>
      </c>
      <c r="L703" s="49" t="str">
        <f t="shared" ref="L703:M707" si="179">BB703</f>
        <v>Temp. suitable for Pathogen and Vector. Model says suitable for Pathogen or Vector but not both.</v>
      </c>
      <c r="M703" s="49" t="str">
        <f t="shared" si="179"/>
        <v>Preconditions somewhat suitable for Transmission</v>
      </c>
      <c r="N703" s="6" t="str">
        <f>Master!DM321</f>
        <v>Temp. suitable for vectors - surveillance may be needed. When temp. suitable, model suggests vectors likely - may need control, education, and policies minimizing exposure.</v>
      </c>
      <c r="AW703" s="2">
        <f>SUM(G703,I703)</f>
        <v>2</v>
      </c>
      <c r="AX703" s="2">
        <f>IF(H703&lt;0.5,2,IF(H703&gt;=0.5,3))</f>
        <v>3</v>
      </c>
      <c r="AY703" s="2">
        <f>IF(J703&lt;0.5,5,IF(J703&gt;=0.5,7))</f>
        <v>5</v>
      </c>
      <c r="AZ703" s="2">
        <f t="shared" si="175"/>
        <v>30</v>
      </c>
      <c r="BA703" s="2">
        <f>IF(AZ703=0,BB$3,IF(AZ703=10,BB$4,IF(AZ703=14,BB$4,IF(AZ703=15,BB$5,IF(AZ703=20,BB$6,IF(AZ703=21,BB$5,IF(AZ703=28,BB$7,IF(AZ703=30,BB$7,IF(AZ703=42,BB$8,"")))))))))</f>
        <v>3</v>
      </c>
      <c r="BB703" s="2" t="str">
        <f>IF(AZ703=0,AW$3,IF(AZ703=10,AW$4,IF(AZ703=14,AW$4,IF(AZ703=15,AW$5,IF(AZ703=20,AW$6,IF(AZ703=21,AW$5,IF(AZ703=28,AW$7,IF(AZ703=30,AW$7,IF(AZ703=42,AW$8,"")))))))))</f>
        <v>Temp. suitable for Pathogen and Vector. Model says suitable for Pathogen or Vector but not both.</v>
      </c>
      <c r="BC703" s="2" t="str">
        <f>IF(AZ703=0,AY$3,IF(AZ703=10,AY$4,IF(AZ703=14,AY$4,IF(AZ703=15,AY$5,IF(AZ703=20,AY$6,IF(AZ703=21,AY$5,IF(AZ703=28,AY$7,IF(AZ703=30,AY$7,IF(AZ703=42,AY$8,"")))))))))</f>
        <v>Preconditions somewhat suitable for Transmission</v>
      </c>
      <c r="BF703" s="56">
        <f>Master!EN321</f>
        <v>592979</v>
      </c>
      <c r="BG703" s="56" t="s">
        <v>1271</v>
      </c>
      <c r="BH703" s="2">
        <f t="shared" si="166"/>
        <v>0</v>
      </c>
      <c r="BI703" s="2">
        <f t="shared" si="167"/>
        <v>0</v>
      </c>
    </row>
    <row r="704" spans="1:61" s="2" customFormat="1" ht="16.5" thickTop="1" thickBot="1" x14ac:dyDescent="0.3">
      <c r="A704" s="6"/>
      <c r="E704" s="8" t="s">
        <v>414</v>
      </c>
      <c r="F704" s="3">
        <f>BA704</f>
        <v>3</v>
      </c>
      <c r="G704" s="3">
        <f>IF((Master!CL322&gt;=13)-(Master!CL322&gt;38),1,0)</f>
        <v>1</v>
      </c>
      <c r="H704" s="11">
        <f>IF($G704=1,ROUND(Master!AL322,2),0)</f>
        <v>0.82</v>
      </c>
      <c r="I704" s="3">
        <f>IF((Master!CL322&gt;=18)-(Master!CL322&gt;42),1,0)</f>
        <v>1</v>
      </c>
      <c r="J704" s="11">
        <f>IF($I704=1,ROUND(Master!DF322,2),0)</f>
        <v>0</v>
      </c>
      <c r="K704" s="3">
        <f>BF704*BH704</f>
        <v>0</v>
      </c>
      <c r="L704" s="49" t="str">
        <f t="shared" si="179"/>
        <v>Temp. suitable for Pathogen and Vector. Model says suitable for Pathogen or Vector but not both.</v>
      </c>
      <c r="M704" s="49" t="str">
        <f t="shared" si="179"/>
        <v>Preconditions somewhat suitable for Transmission</v>
      </c>
      <c r="N704" s="6" t="str">
        <f>Master!DM322</f>
        <v>Temp. suitable for vectors - surveillance may be needed. When temp. suitable, model suggests vectors likely - may need control, education, and policies minimizing exposure.</v>
      </c>
      <c r="AW704" s="2">
        <f>SUM(G704,I704)</f>
        <v>2</v>
      </c>
      <c r="AX704" s="2">
        <f>IF(H704&lt;0.5,2,IF(H704&gt;=0.5,3))</f>
        <v>3</v>
      </c>
      <c r="AY704" s="2">
        <f>IF(J704&lt;0.5,5,IF(J704&gt;=0.5,7))</f>
        <v>5</v>
      </c>
      <c r="AZ704" s="2">
        <f t="shared" si="175"/>
        <v>30</v>
      </c>
      <c r="BA704" s="2">
        <f>IF(AZ704=0,BB$3,IF(AZ704=10,BB$4,IF(AZ704=14,BB$4,IF(AZ704=15,BB$5,IF(AZ704=20,BB$6,IF(AZ704=21,BB$5,IF(AZ704=28,BB$7,IF(AZ704=30,BB$7,IF(AZ704=42,BB$8,"")))))))))</f>
        <v>3</v>
      </c>
      <c r="BB704" s="2" t="str">
        <f>IF(AZ704=0,AW$3,IF(AZ704=10,AW$4,IF(AZ704=14,AW$4,IF(AZ704=15,AW$5,IF(AZ704=20,AW$6,IF(AZ704=21,AW$5,IF(AZ704=28,AW$7,IF(AZ704=30,AW$7,IF(AZ704=42,AW$8,"")))))))))</f>
        <v>Temp. suitable for Pathogen and Vector. Model says suitable for Pathogen or Vector but not both.</v>
      </c>
      <c r="BC704" s="2" t="str">
        <f>IF(AZ704=0,AY$3,IF(AZ704=10,AY$4,IF(AZ704=14,AY$4,IF(AZ704=15,AY$5,IF(AZ704=20,AY$6,IF(AZ704=21,AY$5,IF(AZ704=28,AY$7,IF(AZ704=30,AY$7,IF(AZ704=42,AY$8,"")))))))))</f>
        <v>Preconditions somewhat suitable for Transmission</v>
      </c>
      <c r="BF704" s="56">
        <f>Master!EN322</f>
        <v>75041</v>
      </c>
      <c r="BG704" s="56" t="s">
        <v>1272</v>
      </c>
      <c r="BH704" s="2">
        <f t="shared" si="166"/>
        <v>0</v>
      </c>
      <c r="BI704" s="2">
        <f t="shared" si="167"/>
        <v>0</v>
      </c>
    </row>
    <row r="705" spans="1:61" s="2" customFormat="1" ht="16.5" thickTop="1" thickBot="1" x14ac:dyDescent="0.3">
      <c r="A705" s="6"/>
      <c r="E705" s="8" t="s">
        <v>521</v>
      </c>
      <c r="F705" s="3">
        <f>BA705</f>
        <v>3</v>
      </c>
      <c r="G705" s="3">
        <f>IF((Master!CL323&gt;=13)-(Master!CL323&gt;38),1,0)</f>
        <v>1</v>
      </c>
      <c r="H705" s="11">
        <f>IF($G705=1,ROUND(Master!AL323,2),0)</f>
        <v>0.72</v>
      </c>
      <c r="I705" s="3">
        <f>IF((Master!CL323&gt;=18)-(Master!CL323&gt;42),1,0)</f>
        <v>1</v>
      </c>
      <c r="J705" s="11">
        <f>IF($I705=1,ROUND(Master!DF323,2),0)</f>
        <v>0</v>
      </c>
      <c r="K705" s="3">
        <f>BF705*BH705</f>
        <v>0</v>
      </c>
      <c r="L705" s="49" t="str">
        <f t="shared" si="179"/>
        <v>Temp. suitable for Pathogen and Vector. Model says suitable for Pathogen or Vector but not both.</v>
      </c>
      <c r="M705" s="49" t="str">
        <f t="shared" si="179"/>
        <v>Preconditions somewhat suitable for Transmission</v>
      </c>
      <c r="N705" s="6" t="str">
        <f>Master!DM323</f>
        <v>Temp. suitable for vectors - surveillance may be needed. When temp. suitable, model suggests vectors likely - may need control, education, and policies minimizing exposure.</v>
      </c>
      <c r="AW705" s="2">
        <f>SUM(G705,I705)</f>
        <v>2</v>
      </c>
      <c r="AX705" s="2">
        <f>IF(H705&lt;0.5,2,IF(H705&gt;=0.5,3))</f>
        <v>3</v>
      </c>
      <c r="AY705" s="2">
        <f>IF(J705&lt;0.5,5,IF(J705&gt;=0.5,7))</f>
        <v>5</v>
      </c>
      <c r="AZ705" s="2">
        <f t="shared" si="175"/>
        <v>30</v>
      </c>
      <c r="BA705" s="2">
        <f>IF(AZ705=0,BB$3,IF(AZ705=10,BB$4,IF(AZ705=14,BB$4,IF(AZ705=15,BB$5,IF(AZ705=20,BB$6,IF(AZ705=21,BB$5,IF(AZ705=28,BB$7,IF(AZ705=30,BB$7,IF(AZ705=42,BB$8,"")))))))))</f>
        <v>3</v>
      </c>
      <c r="BB705" s="2" t="str">
        <f>IF(AZ705=0,AW$3,IF(AZ705=10,AW$4,IF(AZ705=14,AW$4,IF(AZ705=15,AW$5,IF(AZ705=20,AW$6,IF(AZ705=21,AW$5,IF(AZ705=28,AW$7,IF(AZ705=30,AW$7,IF(AZ705=42,AW$8,"")))))))))</f>
        <v>Temp. suitable for Pathogen and Vector. Model says suitable for Pathogen or Vector but not both.</v>
      </c>
      <c r="BC705" s="2" t="str">
        <f>IF(AZ705=0,AY$3,IF(AZ705=10,AY$4,IF(AZ705=14,AY$4,IF(AZ705=15,AY$5,IF(AZ705=20,AY$6,IF(AZ705=21,AY$5,IF(AZ705=28,AY$7,IF(AZ705=30,AY$7,IF(AZ705=42,AY$8,"")))))))))</f>
        <v>Preconditions somewhat suitable for Transmission</v>
      </c>
      <c r="BF705" s="56">
        <f>Master!EN323</f>
        <v>57826</v>
      </c>
      <c r="BG705" s="56" t="s">
        <v>1273</v>
      </c>
      <c r="BH705" s="2">
        <f t="shared" si="166"/>
        <v>0</v>
      </c>
      <c r="BI705" s="2">
        <f t="shared" si="167"/>
        <v>0</v>
      </c>
    </row>
    <row r="706" spans="1:61" s="2" customFormat="1" ht="16.5" thickTop="1" thickBot="1" x14ac:dyDescent="0.3">
      <c r="A706" s="6"/>
      <c r="E706" s="8" t="s">
        <v>780</v>
      </c>
      <c r="F706" s="3">
        <f>BA706</f>
        <v>3</v>
      </c>
      <c r="G706" s="3">
        <f>IF((Master!CL324&gt;=13)-(Master!CL324&gt;38),1,0)</f>
        <v>1</v>
      </c>
      <c r="H706" s="11">
        <f>IF($G706=1,ROUND(Master!AL324,2),0)</f>
        <v>0.77</v>
      </c>
      <c r="I706" s="3">
        <f>IF((Master!CL324&gt;=18)-(Master!CL324&gt;42),1,0)</f>
        <v>1</v>
      </c>
      <c r="J706" s="11">
        <f>IF($I706=1,ROUND(Master!DF324,2),0)</f>
        <v>0</v>
      </c>
      <c r="K706" s="3">
        <f>BF706*BH706</f>
        <v>0</v>
      </c>
      <c r="L706" s="49" t="str">
        <f t="shared" si="179"/>
        <v>Temp. suitable for Pathogen and Vector. Model says suitable for Pathogen or Vector but not both.</v>
      </c>
      <c r="M706" s="49" t="str">
        <f t="shared" si="179"/>
        <v>Preconditions somewhat suitable for Transmission</v>
      </c>
      <c r="N706" s="6" t="str">
        <f>Master!DM324</f>
        <v>Temp. suitable for vectors - surveillance may be needed. When temp. suitable, model suggests vectors likely - may need control, education, and policies minimizing exposure.</v>
      </c>
      <c r="AW706" s="2">
        <f>SUM(G706,I706)</f>
        <v>2</v>
      </c>
      <c r="AX706" s="2">
        <f>IF(H706&lt;0.5,2,IF(H706&gt;=0.5,3))</f>
        <v>3</v>
      </c>
      <c r="AY706" s="2">
        <f>IF(J706&lt;0.5,5,IF(J706&gt;=0.5,7))</f>
        <v>5</v>
      </c>
      <c r="AZ706" s="2">
        <f t="shared" si="175"/>
        <v>30</v>
      </c>
      <c r="BA706" s="2">
        <f>IF(AZ706=0,BB$3,IF(AZ706=10,BB$4,IF(AZ706=14,BB$4,IF(AZ706=15,BB$5,IF(AZ706=20,BB$6,IF(AZ706=21,BB$5,IF(AZ706=28,BB$7,IF(AZ706=30,BB$7,IF(AZ706=42,BB$8,"")))))))))</f>
        <v>3</v>
      </c>
      <c r="BB706" s="2" t="str">
        <f>IF(AZ706=0,AW$3,IF(AZ706=10,AW$4,IF(AZ706=14,AW$4,IF(AZ706=15,AW$5,IF(AZ706=20,AW$6,IF(AZ706=21,AW$5,IF(AZ706=28,AW$7,IF(AZ706=30,AW$7,IF(AZ706=42,AW$8,"")))))))))</f>
        <v>Temp. suitable for Pathogen and Vector. Model says suitable for Pathogen or Vector but not both.</v>
      </c>
      <c r="BC706" s="2" t="str">
        <f>IF(AZ706=0,AY$3,IF(AZ706=10,AY$4,IF(AZ706=14,AY$4,IF(AZ706=15,AY$5,IF(AZ706=20,AY$6,IF(AZ706=21,AY$5,IF(AZ706=28,AY$7,IF(AZ706=30,AY$7,IF(AZ706=42,AY$8,"")))))))))</f>
        <v>Preconditions somewhat suitable for Transmission</v>
      </c>
      <c r="BF706" s="56">
        <f>Master!EN324</f>
        <v>93856</v>
      </c>
      <c r="BG706" s="56" t="s">
        <v>1274</v>
      </c>
      <c r="BH706" s="2">
        <f t="shared" si="166"/>
        <v>0</v>
      </c>
      <c r="BI706" s="2">
        <f t="shared" si="167"/>
        <v>0</v>
      </c>
    </row>
    <row r="707" spans="1:61" s="2" customFormat="1" ht="16.5" thickTop="1" thickBot="1" x14ac:dyDescent="0.3">
      <c r="A707" s="6"/>
      <c r="E707" s="8" t="s">
        <v>836</v>
      </c>
      <c r="F707" s="3">
        <f>BA707</f>
        <v>3</v>
      </c>
      <c r="G707" s="3">
        <f>IF((Master!CL325&gt;=13)-(Master!CL325&gt;38),1,0)</f>
        <v>1</v>
      </c>
      <c r="H707" s="11">
        <f>IF($G707=1,ROUND(Master!AL325,2),0)</f>
        <v>0.89</v>
      </c>
      <c r="I707" s="3">
        <f>IF((Master!CL325&gt;=18)-(Master!CL325&gt;42),1,0)</f>
        <v>1</v>
      </c>
      <c r="J707" s="11">
        <f>IF($I707=1,ROUND(Master!DF325,2),0)</f>
        <v>0</v>
      </c>
      <c r="K707" s="3">
        <f>BF707*BH707</f>
        <v>0</v>
      </c>
      <c r="L707" s="49" t="str">
        <f t="shared" si="179"/>
        <v>Temp. suitable for Pathogen and Vector. Model says suitable for Pathogen or Vector but not both.</v>
      </c>
      <c r="M707" s="49" t="str">
        <f t="shared" si="179"/>
        <v>Preconditions somewhat suitable for Transmission</v>
      </c>
      <c r="N707" s="6" t="str">
        <f>Master!DM325</f>
        <v>Temp. suitable for vectors - surveillance may be needed. When temp. suitable, model suggests vectors likely - may need control, education, and policies minimizing exposure.</v>
      </c>
      <c r="AW707" s="2">
        <f>SUM(G707,I707)</f>
        <v>2</v>
      </c>
      <c r="AX707" s="2">
        <f>IF(H707&lt;0.5,2,IF(H707&gt;=0.5,3))</f>
        <v>3</v>
      </c>
      <c r="AY707" s="2">
        <f>IF(J707&lt;0.5,5,IF(J707&gt;=0.5,7))</f>
        <v>5</v>
      </c>
      <c r="AZ707" s="2">
        <f t="shared" si="175"/>
        <v>30</v>
      </c>
      <c r="BA707" s="2">
        <f>IF(AZ707=0,BB$3,IF(AZ707=10,BB$4,IF(AZ707=14,BB$4,IF(AZ707=15,BB$5,IF(AZ707=20,BB$6,IF(AZ707=21,BB$5,IF(AZ707=28,BB$7,IF(AZ707=30,BB$7,IF(AZ707=42,BB$8,"")))))))))</f>
        <v>3</v>
      </c>
      <c r="BB707" s="2" t="str">
        <f>IF(AZ707=0,AW$3,IF(AZ707=10,AW$4,IF(AZ707=14,AW$4,IF(AZ707=15,AW$5,IF(AZ707=20,AW$6,IF(AZ707=21,AW$5,IF(AZ707=28,AW$7,IF(AZ707=30,AW$7,IF(AZ707=42,AW$8,"")))))))))</f>
        <v>Temp. suitable for Pathogen and Vector. Model says suitable for Pathogen or Vector but not both.</v>
      </c>
      <c r="BC707" s="2" t="str">
        <f>IF(AZ707=0,AY$3,IF(AZ707=10,AY$4,IF(AZ707=14,AY$4,IF(AZ707=15,AY$5,IF(AZ707=20,AY$6,IF(AZ707=21,AY$5,IF(AZ707=28,AY$7,IF(AZ707=30,AY$7,IF(AZ707=42,AY$8,"")))))))))</f>
        <v>Preconditions somewhat suitable for Transmission</v>
      </c>
      <c r="BF707" s="56">
        <f>Master!EN325</f>
        <v>114498</v>
      </c>
      <c r="BG707" s="56" t="s">
        <v>1275</v>
      </c>
      <c r="BH707" s="2">
        <f t="shared" si="166"/>
        <v>0</v>
      </c>
      <c r="BI707" s="2">
        <f t="shared" si="167"/>
        <v>0</v>
      </c>
    </row>
    <row r="708" spans="1:61" s="2" customFormat="1" ht="15.75" thickTop="1" x14ac:dyDescent="0.25">
      <c r="A708" s="6"/>
      <c r="E708" s="9" t="s">
        <v>867</v>
      </c>
      <c r="F708" s="3"/>
      <c r="G708" s="3"/>
      <c r="H708" s="14"/>
      <c r="I708" s="3"/>
      <c r="J708" s="14"/>
      <c r="K708" s="3"/>
      <c r="L708" s="49"/>
      <c r="M708" s="49"/>
      <c r="N708" s="6"/>
      <c r="BF708" s="56"/>
      <c r="BG708" s="56"/>
      <c r="BH708" s="2">
        <f t="shared" si="166"/>
        <v>0</v>
      </c>
      <c r="BI708" s="2">
        <f t="shared" si="167"/>
        <v>0</v>
      </c>
    </row>
    <row r="709" spans="1:61" s="2" customFormat="1" x14ac:dyDescent="0.25">
      <c r="A709" s="6"/>
      <c r="E709" s="9"/>
      <c r="F709" s="3"/>
      <c r="G709" s="3"/>
      <c r="H709" s="14"/>
      <c r="I709" s="3"/>
      <c r="J709" s="14"/>
      <c r="K709" s="3"/>
      <c r="L709" s="49"/>
      <c r="M709" s="49"/>
      <c r="N709" s="6"/>
      <c r="BF709" s="56"/>
      <c r="BG709" s="56"/>
      <c r="BH709" s="2">
        <f t="shared" si="166"/>
        <v>0</v>
      </c>
      <c r="BI709" s="2">
        <f t="shared" si="167"/>
        <v>0</v>
      </c>
    </row>
    <row r="710" spans="1:61" s="2" customFormat="1" x14ac:dyDescent="0.25">
      <c r="A710" s="6"/>
      <c r="E710" s="9"/>
      <c r="F710" s="3"/>
      <c r="G710" s="3"/>
      <c r="H710" s="14"/>
      <c r="I710" s="3"/>
      <c r="J710" s="14"/>
      <c r="K710" s="3"/>
      <c r="L710" s="49"/>
      <c r="M710" s="49"/>
      <c r="N710" s="6"/>
      <c r="BF710" s="56"/>
      <c r="BG710" s="56"/>
      <c r="BH710" s="2">
        <f t="shared" si="166"/>
        <v>0</v>
      </c>
      <c r="BI710" s="2">
        <f t="shared" si="167"/>
        <v>0</v>
      </c>
    </row>
    <row r="711" spans="1:61" s="2" customFormat="1" x14ac:dyDescent="0.25">
      <c r="A711" s="6"/>
      <c r="E711" s="9"/>
      <c r="F711" s="3"/>
      <c r="G711" s="3"/>
      <c r="H711" s="14"/>
      <c r="I711" s="3"/>
      <c r="J711" s="14"/>
      <c r="K711" s="3"/>
      <c r="L711" s="49"/>
      <c r="M711" s="49"/>
      <c r="N711" s="6"/>
      <c r="BF711" s="56"/>
      <c r="BG711" s="56"/>
      <c r="BH711" s="2">
        <f t="shared" si="166"/>
        <v>0</v>
      </c>
      <c r="BI711" s="2">
        <f t="shared" si="167"/>
        <v>0</v>
      </c>
    </row>
    <row r="712" spans="1:61" s="2" customFormat="1" x14ac:dyDescent="0.25">
      <c r="A712" s="6"/>
      <c r="E712" s="9"/>
      <c r="F712" s="3"/>
      <c r="G712" s="3"/>
      <c r="H712" s="14"/>
      <c r="I712" s="3"/>
      <c r="J712" s="14"/>
      <c r="K712" s="3"/>
      <c r="L712" s="49"/>
      <c r="M712" s="49"/>
      <c r="N712" s="6"/>
      <c r="BF712" s="56"/>
      <c r="BG712" s="56"/>
      <c r="BH712" s="2">
        <f t="shared" si="166"/>
        <v>0</v>
      </c>
      <c r="BI712" s="2">
        <f t="shared" si="167"/>
        <v>0</v>
      </c>
    </row>
    <row r="713" spans="1:61" s="2" customFormat="1" x14ac:dyDescent="0.25">
      <c r="A713" s="6"/>
      <c r="E713" s="9"/>
      <c r="F713" s="3"/>
      <c r="G713" s="3"/>
      <c r="H713" s="14"/>
      <c r="I713" s="3"/>
      <c r="J713" s="14"/>
      <c r="K713" s="3"/>
      <c r="L713" s="49"/>
      <c r="M713" s="49"/>
      <c r="N713" s="6"/>
      <c r="BF713" s="56"/>
      <c r="BG713" s="56"/>
      <c r="BH713" s="2">
        <f t="shared" si="166"/>
        <v>0</v>
      </c>
      <c r="BI713" s="2">
        <f t="shared" si="167"/>
        <v>0</v>
      </c>
    </row>
    <row r="714" spans="1:61" s="2" customFormat="1" x14ac:dyDescent="0.25">
      <c r="A714" s="6"/>
      <c r="E714" s="9"/>
      <c r="F714" s="3"/>
      <c r="G714" s="3"/>
      <c r="H714" s="14"/>
      <c r="I714" s="3"/>
      <c r="J714" s="14"/>
      <c r="K714" s="3"/>
      <c r="L714" s="49"/>
      <c r="M714" s="49"/>
      <c r="N714" s="6"/>
      <c r="BF714" s="56"/>
      <c r="BG714" s="56"/>
      <c r="BH714" s="2">
        <f t="shared" si="166"/>
        <v>0</v>
      </c>
      <c r="BI714" s="2">
        <f t="shared" si="167"/>
        <v>0</v>
      </c>
    </row>
    <row r="715" spans="1:61" s="2" customFormat="1" x14ac:dyDescent="0.25">
      <c r="A715" s="6"/>
      <c r="E715" s="9"/>
      <c r="F715" s="3"/>
      <c r="G715" s="3"/>
      <c r="H715" s="14"/>
      <c r="I715" s="3"/>
      <c r="J715" s="14"/>
      <c r="K715" s="3"/>
      <c r="L715" s="49"/>
      <c r="M715" s="49"/>
      <c r="N715" s="6"/>
      <c r="BF715" s="56"/>
      <c r="BG715" s="56"/>
      <c r="BH715" s="2">
        <f t="shared" si="166"/>
        <v>0</v>
      </c>
      <c r="BI715" s="2">
        <f t="shared" si="167"/>
        <v>0</v>
      </c>
    </row>
    <row r="716" spans="1:61" s="2" customFormat="1" x14ac:dyDescent="0.25">
      <c r="A716" s="6"/>
      <c r="E716" s="9"/>
      <c r="F716" s="3"/>
      <c r="G716" s="3"/>
      <c r="H716" s="14"/>
      <c r="I716" s="3"/>
      <c r="J716" s="14"/>
      <c r="K716" s="3"/>
      <c r="L716" s="49"/>
      <c r="M716" s="49"/>
      <c r="N716" s="6"/>
      <c r="BF716" s="56"/>
      <c r="BG716" s="56"/>
      <c r="BH716" s="2">
        <f t="shared" si="166"/>
        <v>0</v>
      </c>
      <c r="BI716" s="2">
        <f t="shared" si="167"/>
        <v>0</v>
      </c>
    </row>
    <row r="717" spans="1:61" s="2" customFormat="1" x14ac:dyDescent="0.25">
      <c r="A717" s="6"/>
      <c r="E717" s="9"/>
      <c r="F717" s="3"/>
      <c r="G717" s="3"/>
      <c r="H717" s="14"/>
      <c r="I717" s="3"/>
      <c r="J717" s="14"/>
      <c r="K717" s="3"/>
      <c r="L717" s="49"/>
      <c r="M717" s="49"/>
      <c r="N717" s="6"/>
      <c r="BF717" s="56"/>
      <c r="BG717" s="56"/>
      <c r="BH717" s="2">
        <f t="shared" si="166"/>
        <v>0</v>
      </c>
      <c r="BI717" s="2">
        <f t="shared" si="167"/>
        <v>0</v>
      </c>
    </row>
    <row r="718" spans="1:61" s="2" customFormat="1" x14ac:dyDescent="0.25">
      <c r="A718" s="6"/>
      <c r="E718" s="9"/>
      <c r="F718" s="3"/>
      <c r="G718" s="3"/>
      <c r="H718" s="14"/>
      <c r="I718" s="3"/>
      <c r="J718" s="14"/>
      <c r="K718" s="3"/>
      <c r="L718" s="49"/>
      <c r="M718" s="49"/>
      <c r="N718" s="6"/>
      <c r="BF718" s="56"/>
      <c r="BG718" s="56"/>
      <c r="BH718" s="2">
        <f t="shared" si="166"/>
        <v>0</v>
      </c>
      <c r="BI718" s="2">
        <f t="shared" si="167"/>
        <v>0</v>
      </c>
    </row>
    <row r="719" spans="1:61" s="2" customFormat="1" x14ac:dyDescent="0.25">
      <c r="A719" s="6"/>
      <c r="E719" s="9"/>
      <c r="F719" s="3"/>
      <c r="G719" s="3"/>
      <c r="H719" s="14"/>
      <c r="I719" s="3"/>
      <c r="J719" s="14"/>
      <c r="K719" s="3"/>
      <c r="L719" s="49"/>
      <c r="M719" s="49"/>
      <c r="N719" s="6"/>
      <c r="BF719" s="56"/>
      <c r="BG719" s="56"/>
      <c r="BH719" s="2">
        <f t="shared" si="166"/>
        <v>0</v>
      </c>
      <c r="BI719" s="2">
        <f t="shared" si="167"/>
        <v>0</v>
      </c>
    </row>
    <row r="720" spans="1:61" s="2" customFormat="1" x14ac:dyDescent="0.25">
      <c r="A720" s="6"/>
      <c r="E720" s="9"/>
      <c r="F720" s="3"/>
      <c r="G720" s="3"/>
      <c r="H720" s="14"/>
      <c r="I720" s="3"/>
      <c r="J720" s="14"/>
      <c r="K720" s="3"/>
      <c r="L720" s="49"/>
      <c r="M720" s="49"/>
      <c r="N720" s="6"/>
      <c r="BF720" s="56"/>
      <c r="BG720" s="56"/>
      <c r="BH720" s="2">
        <f t="shared" si="166"/>
        <v>0</v>
      </c>
      <c r="BI720" s="2">
        <f t="shared" si="167"/>
        <v>0</v>
      </c>
    </row>
    <row r="721" spans="1:61" s="2" customFormat="1" x14ac:dyDescent="0.25">
      <c r="A721" s="6"/>
      <c r="E721" s="9"/>
      <c r="F721" s="3"/>
      <c r="G721" s="3"/>
      <c r="H721" s="14"/>
      <c r="I721" s="3"/>
      <c r="J721" s="14"/>
      <c r="K721" s="3"/>
      <c r="L721" s="49"/>
      <c r="M721" s="49"/>
      <c r="N721" s="6"/>
      <c r="BF721" s="56"/>
      <c r="BG721" s="56"/>
      <c r="BH721" s="2">
        <f t="shared" si="166"/>
        <v>0</v>
      </c>
      <c r="BI721" s="2">
        <f t="shared" si="167"/>
        <v>0</v>
      </c>
    </row>
    <row r="722" spans="1:61" s="2" customFormat="1" x14ac:dyDescent="0.25">
      <c r="A722" s="6"/>
      <c r="E722" s="9"/>
      <c r="F722" s="3"/>
      <c r="G722" s="3"/>
      <c r="H722" s="14"/>
      <c r="I722" s="3"/>
      <c r="J722" s="14"/>
      <c r="K722" s="3"/>
      <c r="L722" s="49"/>
      <c r="M722" s="49"/>
      <c r="N722" s="6"/>
      <c r="BF722" s="56"/>
      <c r="BG722" s="56"/>
      <c r="BH722" s="2">
        <f t="shared" si="166"/>
        <v>0</v>
      </c>
      <c r="BI722" s="2">
        <f t="shared" si="167"/>
        <v>0</v>
      </c>
    </row>
    <row r="723" spans="1:61" s="2" customFormat="1" x14ac:dyDescent="0.25">
      <c r="A723" s="6"/>
      <c r="E723" s="9"/>
      <c r="F723" s="3"/>
      <c r="G723" s="3"/>
      <c r="H723" s="14"/>
      <c r="I723" s="3"/>
      <c r="J723" s="14"/>
      <c r="K723" s="3"/>
      <c r="L723" s="49"/>
      <c r="M723" s="49"/>
      <c r="N723" s="6"/>
      <c r="BF723" s="56"/>
      <c r="BG723" s="56"/>
      <c r="BH723" s="2">
        <f t="shared" si="166"/>
        <v>0</v>
      </c>
      <c r="BI723" s="2">
        <f t="shared" si="167"/>
        <v>0</v>
      </c>
    </row>
    <row r="724" spans="1:61" s="2" customFormat="1" x14ac:dyDescent="0.25">
      <c r="A724" s="6"/>
      <c r="E724" s="9"/>
      <c r="F724" s="3"/>
      <c r="G724" s="3"/>
      <c r="H724" s="14"/>
      <c r="I724" s="3"/>
      <c r="J724" s="14"/>
      <c r="K724" s="3"/>
      <c r="L724" s="49"/>
      <c r="M724" s="49"/>
      <c r="N724" s="6"/>
      <c r="BF724" s="56"/>
      <c r="BG724" s="56"/>
      <c r="BH724" s="2">
        <f t="shared" si="166"/>
        <v>0</v>
      </c>
      <c r="BI724" s="2">
        <f t="shared" si="167"/>
        <v>0</v>
      </c>
    </row>
    <row r="725" spans="1:61" s="2" customFormat="1" x14ac:dyDescent="0.25">
      <c r="A725" s="6"/>
      <c r="E725" s="9"/>
      <c r="F725" s="3"/>
      <c r="G725" s="3"/>
      <c r="H725" s="14"/>
      <c r="I725" s="3"/>
      <c r="J725" s="14"/>
      <c r="K725" s="3"/>
      <c r="L725" s="49"/>
      <c r="M725" s="49"/>
      <c r="N725" s="6"/>
      <c r="BF725" s="56"/>
      <c r="BG725" s="56"/>
      <c r="BH725" s="2">
        <f t="shared" si="166"/>
        <v>0</v>
      </c>
      <c r="BI725" s="2">
        <f t="shared" si="167"/>
        <v>0</v>
      </c>
    </row>
    <row r="726" spans="1:61" s="2" customFormat="1" x14ac:dyDescent="0.25">
      <c r="A726" s="6"/>
      <c r="E726" s="9"/>
      <c r="F726" s="3"/>
      <c r="G726" s="3"/>
      <c r="H726" s="14"/>
      <c r="I726" s="3"/>
      <c r="J726" s="14"/>
      <c r="K726" s="3"/>
      <c r="L726" s="49"/>
      <c r="M726" s="49"/>
      <c r="N726" s="6"/>
      <c r="BF726" s="56"/>
      <c r="BG726" s="56"/>
      <c r="BH726" s="2">
        <f t="shared" si="166"/>
        <v>0</v>
      </c>
      <c r="BI726" s="2">
        <f t="shared" si="167"/>
        <v>0</v>
      </c>
    </row>
    <row r="727" spans="1:61" s="2" customFormat="1" x14ac:dyDescent="0.25">
      <c r="A727" s="6"/>
      <c r="E727" s="9"/>
      <c r="F727" s="3"/>
      <c r="G727" s="3"/>
      <c r="H727" s="14"/>
      <c r="I727" s="3"/>
      <c r="J727" s="14"/>
      <c r="K727" s="3"/>
      <c r="L727" s="49"/>
      <c r="M727" s="49"/>
      <c r="N727" s="6"/>
      <c r="BF727" s="56"/>
      <c r="BG727" s="56"/>
      <c r="BH727" s="2">
        <f t="shared" si="166"/>
        <v>0</v>
      </c>
      <c r="BI727" s="2">
        <f t="shared" si="167"/>
        <v>0</v>
      </c>
    </row>
    <row r="728" spans="1:61" s="2" customFormat="1" x14ac:dyDescent="0.25">
      <c r="A728" s="6"/>
      <c r="E728" s="9"/>
      <c r="F728" s="3"/>
      <c r="G728" s="3"/>
      <c r="H728" s="14"/>
      <c r="I728" s="3"/>
      <c r="J728" s="14"/>
      <c r="K728" s="3"/>
      <c r="L728" s="49"/>
      <c r="M728" s="49"/>
      <c r="N728" s="6"/>
      <c r="BF728" s="56"/>
      <c r="BG728" s="56"/>
      <c r="BH728" s="2">
        <f t="shared" si="166"/>
        <v>0</v>
      </c>
      <c r="BI728" s="2">
        <f t="shared" si="167"/>
        <v>0</v>
      </c>
    </row>
    <row r="729" spans="1:61" s="2" customFormat="1" x14ac:dyDescent="0.25">
      <c r="A729" s="6"/>
      <c r="E729" s="9"/>
      <c r="F729" s="3"/>
      <c r="G729" s="3"/>
      <c r="H729" s="14"/>
      <c r="I729" s="3"/>
      <c r="J729" s="14"/>
      <c r="K729" s="3"/>
      <c r="L729" s="49"/>
      <c r="M729" s="49"/>
      <c r="N729" s="6"/>
      <c r="BF729" s="56"/>
      <c r="BG729" s="56"/>
      <c r="BH729" s="2">
        <f t="shared" si="166"/>
        <v>0</v>
      </c>
      <c r="BI729" s="2">
        <f t="shared" si="167"/>
        <v>0</v>
      </c>
    </row>
    <row r="730" spans="1:61" s="2" customFormat="1" x14ac:dyDescent="0.25">
      <c r="A730" s="6"/>
      <c r="E730" s="9"/>
      <c r="F730" s="3"/>
      <c r="G730" s="3"/>
      <c r="H730" s="14"/>
      <c r="I730" s="3"/>
      <c r="J730" s="14"/>
      <c r="K730" s="3"/>
      <c r="L730" s="49"/>
      <c r="M730" s="49"/>
      <c r="N730" s="6"/>
      <c r="BF730" s="56"/>
      <c r="BG730" s="56"/>
      <c r="BH730" s="2">
        <f t="shared" si="166"/>
        <v>0</v>
      </c>
      <c r="BI730" s="2">
        <f t="shared" si="167"/>
        <v>0</v>
      </c>
    </row>
    <row r="731" spans="1:61" s="2" customFormat="1" x14ac:dyDescent="0.25">
      <c r="A731" s="6"/>
      <c r="E731" s="9"/>
      <c r="F731" s="3"/>
      <c r="G731" s="3"/>
      <c r="H731" s="14"/>
      <c r="I731" s="3"/>
      <c r="J731" s="14"/>
      <c r="K731" s="3"/>
      <c r="L731" s="49"/>
      <c r="M731" s="49"/>
      <c r="N731" s="6"/>
      <c r="BF731" s="56"/>
      <c r="BG731" s="56"/>
      <c r="BH731" s="2">
        <f t="shared" si="166"/>
        <v>0</v>
      </c>
      <c r="BI731" s="2">
        <f t="shared" si="167"/>
        <v>0</v>
      </c>
    </row>
    <row r="732" spans="1:61" s="2" customFormat="1" ht="15.75" thickBot="1" x14ac:dyDescent="0.3">
      <c r="A732" s="6"/>
      <c r="E732" s="9"/>
      <c r="F732" s="3"/>
      <c r="G732" s="3"/>
      <c r="H732" s="13"/>
      <c r="I732" s="3"/>
      <c r="J732" s="13"/>
      <c r="K732" s="3"/>
      <c r="L732" s="49"/>
      <c r="M732" s="49"/>
      <c r="N732" s="6"/>
      <c r="BF732" s="56"/>
      <c r="BG732" s="56"/>
      <c r="BH732" s="2">
        <f t="shared" si="166"/>
        <v>0</v>
      </c>
      <c r="BI732" s="2">
        <f t="shared" si="167"/>
        <v>0</v>
      </c>
    </row>
    <row r="733" spans="1:61" s="2" customFormat="1" ht="61.5" thickTop="1" thickBot="1" x14ac:dyDescent="0.3">
      <c r="A733" s="17" t="s">
        <v>6</v>
      </c>
      <c r="E733" s="8"/>
      <c r="F733" s="16" t="str">
        <f>Master!A$746</f>
        <v>Forecast Overall Zika Risk Code - "1" (Blue) = low risk, "4" (Red) = high risk</v>
      </c>
      <c r="G733" s="16" t="str">
        <f>Master!B$745</f>
        <v>Was temp. suitable during period for Aedes aegypti/albopictus? (Red Yes, Green No)</v>
      </c>
      <c r="H733" s="16" t="str">
        <f>Master!C$745</f>
        <v>If suitable temp.  what is annual % suitability for Aedes aegypti or albopictus? (More red more suitable)</v>
      </c>
      <c r="I733" s="16" t="str">
        <f>Master!B$744</f>
        <v>Was temp. suitable during period for Zika replication in mosquito? (Red Yes, Green No)</v>
      </c>
      <c r="J733" s="16" t="str">
        <f>Master!C$744</f>
        <v>If suitable temp. what is annual % suitability for Zika? (More red more suitable)</v>
      </c>
      <c r="K733" s="47" t="str">
        <f>Master!A$749</f>
        <v># people within 5km with Code 4 Zika level</v>
      </c>
      <c r="L733" s="47" t="str">
        <f>Master!A$748</f>
        <v>Description of conditions</v>
      </c>
      <c r="M733" s="47" t="str">
        <f>Master!B$748</f>
        <v>What it means for transmission</v>
      </c>
      <c r="N733" s="47" t="str">
        <f>Master!C$748</f>
        <v>What it means for entomologists</v>
      </c>
      <c r="BF733" s="47" t="s">
        <v>949</v>
      </c>
      <c r="BG733" s="47" t="s">
        <v>949</v>
      </c>
      <c r="BH733" s="2">
        <f t="shared" si="166"/>
        <v>0</v>
      </c>
      <c r="BI733" s="2" t="e">
        <f t="shared" si="167"/>
        <v>#VALUE!</v>
      </c>
    </row>
    <row r="734" spans="1:61" s="2" customFormat="1" ht="16.5" thickTop="1" thickBot="1" x14ac:dyDescent="0.3">
      <c r="A734" s="6"/>
      <c r="E734" s="8" t="s">
        <v>5</v>
      </c>
      <c r="F734" s="3">
        <f t="shared" ref="F734:F757" si="180">BA734</f>
        <v>3</v>
      </c>
      <c r="G734" s="3">
        <f>IF((Master!CL326&gt;=13)-(Master!CL326&gt;38),1,0)</f>
        <v>1</v>
      </c>
      <c r="H734" s="11">
        <f>IF($G734=1,ROUND(Master!AL326,2),0)</f>
        <v>0.98</v>
      </c>
      <c r="I734" s="3">
        <f>IF((Master!CL326&gt;=18)-(Master!CL326&gt;42),1,0)</f>
        <v>1</v>
      </c>
      <c r="J734" s="11">
        <f>IF($I734=1,ROUND(Master!DF326,2),0)</f>
        <v>0</v>
      </c>
      <c r="K734" s="3">
        <f t="shared" ref="K734:K757" si="181">BF734*BH734</f>
        <v>0</v>
      </c>
      <c r="L734" s="49" t="str">
        <f t="shared" ref="L734:L757" si="182">BB734</f>
        <v>Temp. suitable for Pathogen and Vector. Model says suitable for Pathogen or Vector but not both.</v>
      </c>
      <c r="M734" s="49" t="str">
        <f t="shared" ref="M734:M757" si="183">BC734</f>
        <v>Preconditions somewhat suitable for Transmission</v>
      </c>
      <c r="N734" s="6" t="str">
        <f>Master!DM326</f>
        <v>Temp. suitable for vectors - surveillance may be needed. When temp. suitable, model suggests vectors likely - may need control, education, and policies minimizing exposure.</v>
      </c>
      <c r="AW734" s="2">
        <f t="shared" ref="AW734:AW757" si="184">SUM(G734,I734)</f>
        <v>2</v>
      </c>
      <c r="AX734" s="2">
        <f t="shared" ref="AX734:AX757" si="185">IF(H734&lt;0.5,2,IF(H734&gt;=0.5,3))</f>
        <v>3</v>
      </c>
      <c r="AY734" s="2">
        <f t="shared" ref="AY734:AY757" si="186">IF(J734&lt;0.5,5,IF(J734&gt;=0.5,7))</f>
        <v>5</v>
      </c>
      <c r="AZ734" s="2">
        <f t="shared" si="175"/>
        <v>30</v>
      </c>
      <c r="BA734" s="2">
        <f t="shared" ref="BA734:BA757" si="187">IF(AZ734=0,BB$3,IF(AZ734=10,BB$4,IF(AZ734=14,BB$4,IF(AZ734=15,BB$5,IF(AZ734=20,BB$6,IF(AZ734=21,BB$5,IF(AZ734=28,BB$7,IF(AZ734=30,BB$7,IF(AZ734=42,BB$8,"")))))))))</f>
        <v>3</v>
      </c>
      <c r="BB734" s="2" t="str">
        <f t="shared" ref="BB734:BB757" si="188">IF(AZ734=0,AW$3,IF(AZ734=10,AW$4,IF(AZ734=14,AW$4,IF(AZ734=15,AW$5,IF(AZ734=20,AW$6,IF(AZ734=21,AW$5,IF(AZ734=28,AW$7,IF(AZ734=30,AW$7,IF(AZ734=42,AW$8,"")))))))))</f>
        <v>Temp. suitable for Pathogen and Vector. Model says suitable for Pathogen or Vector but not both.</v>
      </c>
      <c r="BC734" s="2" t="str">
        <f t="shared" ref="BC734:BC757" si="189">IF(AZ734=0,AY$3,IF(AZ734=10,AY$4,IF(AZ734=14,AY$4,IF(AZ734=15,AY$5,IF(AZ734=20,AY$6,IF(AZ734=21,AY$5,IF(AZ734=28,AY$7,IF(AZ734=30,AY$7,IF(AZ734=42,AY$8,"")))))))))</f>
        <v>Preconditions somewhat suitable for Transmission</v>
      </c>
      <c r="BF734" s="56">
        <f>Master!EN326</f>
        <v>91219</v>
      </c>
      <c r="BG734" s="56" t="s">
        <v>1276</v>
      </c>
      <c r="BH734" s="2">
        <f t="shared" si="166"/>
        <v>0</v>
      </c>
      <c r="BI734" s="2">
        <f t="shared" si="167"/>
        <v>0</v>
      </c>
    </row>
    <row r="735" spans="1:61" s="2" customFormat="1" ht="16.5" thickTop="1" thickBot="1" x14ac:dyDescent="0.3">
      <c r="A735" s="6"/>
      <c r="E735" s="8" t="s">
        <v>9</v>
      </c>
      <c r="F735" s="3">
        <f t="shared" si="180"/>
        <v>3</v>
      </c>
      <c r="G735" s="3">
        <f>IF((Master!CL327&gt;=13)-(Master!CL327&gt;38),1,0)</f>
        <v>1</v>
      </c>
      <c r="H735" s="11">
        <f>IF($G735=1,ROUND(Master!AL327,2),0)</f>
        <v>0.99</v>
      </c>
      <c r="I735" s="3">
        <f>IF((Master!CL327&gt;=18)-(Master!CL327&gt;42),1,0)</f>
        <v>1</v>
      </c>
      <c r="J735" s="11">
        <f>IF($I735=1,ROUND(Master!DF327,2),0)</f>
        <v>0</v>
      </c>
      <c r="K735" s="3">
        <f t="shared" si="181"/>
        <v>0</v>
      </c>
      <c r="L735" s="49" t="str">
        <f t="shared" si="182"/>
        <v>Temp. suitable for Pathogen and Vector. Model says suitable for Pathogen or Vector but not both.</v>
      </c>
      <c r="M735" s="49" t="str">
        <f t="shared" si="183"/>
        <v>Preconditions somewhat suitable for Transmission</v>
      </c>
      <c r="N735" s="6" t="str">
        <f>Master!DM327</f>
        <v>Temp. suitable for vectors - surveillance may be needed. When temp. suitable, model suggests vectors likely - may need control, education, and policies minimizing exposure.</v>
      </c>
      <c r="AW735" s="2">
        <f t="shared" si="184"/>
        <v>2</v>
      </c>
      <c r="AX735" s="2">
        <f t="shared" si="185"/>
        <v>3</v>
      </c>
      <c r="AY735" s="2">
        <f t="shared" si="186"/>
        <v>5</v>
      </c>
      <c r="AZ735" s="2">
        <f t="shared" si="175"/>
        <v>30</v>
      </c>
      <c r="BA735" s="2">
        <f t="shared" si="187"/>
        <v>3</v>
      </c>
      <c r="BB735" s="2" t="str">
        <f t="shared" si="188"/>
        <v>Temp. suitable for Pathogen and Vector. Model says suitable for Pathogen or Vector but not both.</v>
      </c>
      <c r="BC735" s="2" t="str">
        <f t="shared" si="189"/>
        <v>Preconditions somewhat suitable for Transmission</v>
      </c>
      <c r="BF735" s="56">
        <f>Master!EN327</f>
        <v>202230</v>
      </c>
      <c r="BG735" s="56" t="s">
        <v>1277</v>
      </c>
      <c r="BH735" s="2">
        <f t="shared" si="166"/>
        <v>0</v>
      </c>
      <c r="BI735" s="2">
        <f t="shared" si="167"/>
        <v>0</v>
      </c>
    </row>
    <row r="736" spans="1:61" s="2" customFormat="1" ht="16.5" thickTop="1" thickBot="1" x14ac:dyDescent="0.3">
      <c r="A736" s="6"/>
      <c r="E736" s="8" t="s">
        <v>35</v>
      </c>
      <c r="F736" s="3">
        <f t="shared" si="180"/>
        <v>3</v>
      </c>
      <c r="G736" s="3">
        <f>IF((Master!CL328&gt;=13)-(Master!CL328&gt;38),1,0)</f>
        <v>1</v>
      </c>
      <c r="H736" s="11">
        <f>IF($G736=1,ROUND(Master!AL328,2),0)</f>
        <v>0.98</v>
      </c>
      <c r="I736" s="3">
        <f>IF((Master!CL328&gt;=18)-(Master!CL328&gt;42),1,0)</f>
        <v>1</v>
      </c>
      <c r="J736" s="11">
        <f>IF($I736=1,ROUND(Master!DF328,2),0)</f>
        <v>0</v>
      </c>
      <c r="K736" s="3">
        <f t="shared" si="181"/>
        <v>0</v>
      </c>
      <c r="L736" s="49" t="str">
        <f t="shared" si="182"/>
        <v>Temp. suitable for Pathogen and Vector. Model says suitable for Pathogen or Vector but not both.</v>
      </c>
      <c r="M736" s="49" t="str">
        <f t="shared" si="183"/>
        <v>Preconditions somewhat suitable for Transmission</v>
      </c>
      <c r="N736" s="6" t="str">
        <f>Master!DM328</f>
        <v>Temp. suitable for vectors - surveillance may be needed. When temp. suitable, model suggests vectors likely - may need control, education, and policies minimizing exposure.</v>
      </c>
      <c r="AW736" s="2">
        <f t="shared" si="184"/>
        <v>2</v>
      </c>
      <c r="AX736" s="2">
        <f t="shared" si="185"/>
        <v>3</v>
      </c>
      <c r="AY736" s="2">
        <f t="shared" si="186"/>
        <v>5</v>
      </c>
      <c r="AZ736" s="2">
        <f t="shared" si="175"/>
        <v>30</v>
      </c>
      <c r="BA736" s="2">
        <f t="shared" si="187"/>
        <v>3</v>
      </c>
      <c r="BB736" s="2" t="str">
        <f t="shared" si="188"/>
        <v>Temp. suitable for Pathogen and Vector. Model says suitable for Pathogen or Vector but not both.</v>
      </c>
      <c r="BC736" s="2" t="str">
        <f t="shared" si="189"/>
        <v>Preconditions somewhat suitable for Transmission</v>
      </c>
      <c r="BF736" s="56">
        <f>Master!EN328</f>
        <v>117290</v>
      </c>
      <c r="BG736" s="56" t="s">
        <v>1278</v>
      </c>
      <c r="BH736" s="2">
        <f t="shared" si="166"/>
        <v>0</v>
      </c>
      <c r="BI736" s="2">
        <f t="shared" si="167"/>
        <v>0</v>
      </c>
    </row>
    <row r="737" spans="1:61" s="2" customFormat="1" ht="16.5" thickTop="1" thickBot="1" x14ac:dyDescent="0.3">
      <c r="A737" s="6"/>
      <c r="E737" s="8" t="s">
        <v>78</v>
      </c>
      <c r="F737" s="3">
        <f t="shared" si="180"/>
        <v>3</v>
      </c>
      <c r="G737" s="3">
        <f>IF((Master!CL329&gt;=13)-(Master!CL329&gt;38),1,0)</f>
        <v>1</v>
      </c>
      <c r="H737" s="11">
        <f>IF($G737=1,ROUND(Master!AL329,2),0)</f>
        <v>0.84</v>
      </c>
      <c r="I737" s="3">
        <f>IF((Master!CL329&gt;=18)-(Master!CL329&gt;42),1,0)</f>
        <v>1</v>
      </c>
      <c r="J737" s="11">
        <f>IF($I737=1,ROUND(Master!DF329,2),0)</f>
        <v>0</v>
      </c>
      <c r="K737" s="3">
        <f t="shared" si="181"/>
        <v>0</v>
      </c>
      <c r="L737" s="49" t="str">
        <f t="shared" si="182"/>
        <v>Temp. suitable for Pathogen and Vector. Model says suitable for Pathogen or Vector but not both.</v>
      </c>
      <c r="M737" s="49" t="str">
        <f t="shared" si="183"/>
        <v>Preconditions somewhat suitable for Transmission</v>
      </c>
      <c r="N737" s="6" t="str">
        <f>Master!DM329</f>
        <v>Temp. suitable for vectors - surveillance may be needed. When temp. suitable, model suggests vectors likely - may need control, education, and policies minimizing exposure.</v>
      </c>
      <c r="AW737" s="2">
        <f t="shared" si="184"/>
        <v>2</v>
      </c>
      <c r="AX737" s="2">
        <f t="shared" si="185"/>
        <v>3</v>
      </c>
      <c r="AY737" s="2">
        <f t="shared" si="186"/>
        <v>5</v>
      </c>
      <c r="AZ737" s="2">
        <f t="shared" ref="AZ737:AZ800" si="190">AW737*AX737*AY737</f>
        <v>30</v>
      </c>
      <c r="BA737" s="2">
        <f t="shared" si="187"/>
        <v>3</v>
      </c>
      <c r="BB737" s="2" t="str">
        <f t="shared" si="188"/>
        <v>Temp. suitable for Pathogen and Vector. Model says suitable for Pathogen or Vector but not both.</v>
      </c>
      <c r="BC737" s="2" t="str">
        <f t="shared" si="189"/>
        <v>Preconditions somewhat suitable for Transmission</v>
      </c>
      <c r="BF737" s="56">
        <f>Master!EN329</f>
        <v>572</v>
      </c>
      <c r="BG737" s="56" t="s">
        <v>1279</v>
      </c>
      <c r="BH737" s="2">
        <f t="shared" ref="BH737:BH800" si="191">IF(BA737=4,1,0)</f>
        <v>0</v>
      </c>
      <c r="BI737" s="2">
        <f t="shared" ref="BI737:BI800" si="192">BF737*BH737</f>
        <v>0</v>
      </c>
    </row>
    <row r="738" spans="1:61" s="2" customFormat="1" ht="16.5" thickTop="1" thickBot="1" x14ac:dyDescent="0.3">
      <c r="A738" s="6"/>
      <c r="E738" s="8" t="s">
        <v>90</v>
      </c>
      <c r="F738" s="3">
        <f t="shared" si="180"/>
        <v>3</v>
      </c>
      <c r="G738" s="3">
        <f>IF((Master!CL330&gt;=13)-(Master!CL330&gt;38),1,0)</f>
        <v>1</v>
      </c>
      <c r="H738" s="11">
        <f>IF($G738=1,ROUND(Master!AL330,2),0)</f>
        <v>0.98</v>
      </c>
      <c r="I738" s="3">
        <f>IF((Master!CL330&gt;=18)-(Master!CL330&gt;42),1,0)</f>
        <v>1</v>
      </c>
      <c r="J738" s="11">
        <f>IF($I738=1,ROUND(Master!DF330,2),0)</f>
        <v>0</v>
      </c>
      <c r="K738" s="3">
        <f t="shared" si="181"/>
        <v>0</v>
      </c>
      <c r="L738" s="49" t="str">
        <f t="shared" si="182"/>
        <v>Temp. suitable for Pathogen and Vector. Model says suitable for Pathogen or Vector but not both.</v>
      </c>
      <c r="M738" s="49" t="str">
        <f t="shared" si="183"/>
        <v>Preconditions somewhat suitable for Transmission</v>
      </c>
      <c r="N738" s="6" t="str">
        <f>Master!DM330</f>
        <v>Temp. suitable for vectors - surveillance may be needed. When temp. suitable, model suggests vectors likely - may need control, education, and policies minimizing exposure.</v>
      </c>
      <c r="AW738" s="2">
        <f t="shared" si="184"/>
        <v>2</v>
      </c>
      <c r="AX738" s="2">
        <f t="shared" si="185"/>
        <v>3</v>
      </c>
      <c r="AY738" s="2">
        <f t="shared" si="186"/>
        <v>5</v>
      </c>
      <c r="AZ738" s="2">
        <f t="shared" si="190"/>
        <v>30</v>
      </c>
      <c r="BA738" s="2">
        <f t="shared" si="187"/>
        <v>3</v>
      </c>
      <c r="BB738" s="2" t="str">
        <f t="shared" si="188"/>
        <v>Temp. suitable for Pathogen and Vector. Model says suitable for Pathogen or Vector but not both.</v>
      </c>
      <c r="BC738" s="2" t="str">
        <f t="shared" si="189"/>
        <v>Preconditions somewhat suitable for Transmission</v>
      </c>
      <c r="BF738" s="56">
        <f>Master!EN330</f>
        <v>19736</v>
      </c>
      <c r="BG738" s="56" t="s">
        <v>1280</v>
      </c>
      <c r="BH738" s="2">
        <f t="shared" si="191"/>
        <v>0</v>
      </c>
      <c r="BI738" s="2">
        <f t="shared" si="192"/>
        <v>0</v>
      </c>
    </row>
    <row r="739" spans="1:61" s="2" customFormat="1" ht="16.5" thickTop="1" thickBot="1" x14ac:dyDescent="0.3">
      <c r="A739" s="6"/>
      <c r="E739" s="8" t="s">
        <v>139</v>
      </c>
      <c r="F739" s="3">
        <f t="shared" si="180"/>
        <v>3</v>
      </c>
      <c r="G739" s="3">
        <f>IF((Master!CL331&gt;=13)-(Master!CL331&gt;38),1,0)</f>
        <v>1</v>
      </c>
      <c r="H739" s="11">
        <f>IF($G739=1,ROUND(Master!AL331,2),0)</f>
        <v>0.96</v>
      </c>
      <c r="I739" s="3">
        <f>IF((Master!CL331&gt;=18)-(Master!CL331&gt;42),1,0)</f>
        <v>1</v>
      </c>
      <c r="J739" s="11">
        <f>IF($I739=1,ROUND(Master!DF331,2),0)</f>
        <v>0</v>
      </c>
      <c r="K739" s="3">
        <f t="shared" si="181"/>
        <v>0</v>
      </c>
      <c r="L739" s="49" t="str">
        <f t="shared" si="182"/>
        <v>Temp. suitable for Pathogen and Vector. Model says suitable for Pathogen or Vector but not both.</v>
      </c>
      <c r="M739" s="49" t="str">
        <f t="shared" si="183"/>
        <v>Preconditions somewhat suitable for Transmission</v>
      </c>
      <c r="N739" s="6" t="str">
        <f>Master!DM331</f>
        <v>Temp. suitable for vectors - surveillance may be needed. When temp. suitable, model suggests vectors likely - may need control, education, and policies minimizing exposure.</v>
      </c>
      <c r="AW739" s="2">
        <f t="shared" si="184"/>
        <v>2</v>
      </c>
      <c r="AX739" s="2">
        <f t="shared" si="185"/>
        <v>3</v>
      </c>
      <c r="AY739" s="2">
        <f t="shared" si="186"/>
        <v>5</v>
      </c>
      <c r="AZ739" s="2">
        <f t="shared" si="190"/>
        <v>30</v>
      </c>
      <c r="BA739" s="2">
        <f t="shared" si="187"/>
        <v>3</v>
      </c>
      <c r="BB739" s="2" t="str">
        <f t="shared" si="188"/>
        <v>Temp. suitable for Pathogen and Vector. Model says suitable for Pathogen or Vector but not both.</v>
      </c>
      <c r="BC739" s="2" t="str">
        <f t="shared" si="189"/>
        <v>Preconditions somewhat suitable for Transmission</v>
      </c>
      <c r="BF739" s="56">
        <f>Master!EN331</f>
        <v>49351</v>
      </c>
      <c r="BG739" s="56" t="s">
        <v>1281</v>
      </c>
      <c r="BH739" s="2">
        <f t="shared" si="191"/>
        <v>0</v>
      </c>
      <c r="BI739" s="2">
        <f t="shared" si="192"/>
        <v>0</v>
      </c>
    </row>
    <row r="740" spans="1:61" s="2" customFormat="1" ht="16.5" thickTop="1" thickBot="1" x14ac:dyDescent="0.3">
      <c r="A740" s="6"/>
      <c r="E740" s="8" t="s">
        <v>155</v>
      </c>
      <c r="F740" s="3">
        <f t="shared" si="180"/>
        <v>3</v>
      </c>
      <c r="G740" s="3">
        <f>IF((Master!CL332&gt;=13)-(Master!CL332&gt;38),1,0)</f>
        <v>1</v>
      </c>
      <c r="H740" s="11">
        <f>IF($G740=1,ROUND(Master!AL332,2),0)</f>
        <v>0.91</v>
      </c>
      <c r="I740" s="3">
        <f>IF((Master!CL332&gt;=18)-(Master!CL332&gt;42),1,0)</f>
        <v>1</v>
      </c>
      <c r="J740" s="11">
        <f>IF($I740=1,ROUND(Master!DF332,2),0)</f>
        <v>0</v>
      </c>
      <c r="K740" s="3">
        <f t="shared" si="181"/>
        <v>0</v>
      </c>
      <c r="L740" s="49" t="str">
        <f t="shared" si="182"/>
        <v>Temp. suitable for Pathogen and Vector. Model says suitable for Pathogen or Vector but not both.</v>
      </c>
      <c r="M740" s="49" t="str">
        <f t="shared" si="183"/>
        <v>Preconditions somewhat suitable for Transmission</v>
      </c>
      <c r="N740" s="6" t="str">
        <f>Master!DM332</f>
        <v>Temp. suitable for vectors - surveillance may be needed. When temp. suitable, model suggests vectors likely - may need control, education, and policies minimizing exposure.</v>
      </c>
      <c r="AW740" s="2">
        <f t="shared" si="184"/>
        <v>2</v>
      </c>
      <c r="AX740" s="2">
        <f t="shared" si="185"/>
        <v>3</v>
      </c>
      <c r="AY740" s="2">
        <f t="shared" si="186"/>
        <v>5</v>
      </c>
      <c r="AZ740" s="2">
        <f t="shared" si="190"/>
        <v>30</v>
      </c>
      <c r="BA740" s="2">
        <f t="shared" si="187"/>
        <v>3</v>
      </c>
      <c r="BB740" s="2" t="str">
        <f t="shared" si="188"/>
        <v>Temp. suitable for Pathogen and Vector. Model says suitable for Pathogen or Vector but not both.</v>
      </c>
      <c r="BC740" s="2" t="str">
        <f t="shared" si="189"/>
        <v>Preconditions somewhat suitable for Transmission</v>
      </c>
      <c r="BF740" s="56">
        <f>Master!EN332</f>
        <v>4793</v>
      </c>
      <c r="BG740" s="56" t="s">
        <v>1282</v>
      </c>
      <c r="BH740" s="2">
        <f t="shared" si="191"/>
        <v>0</v>
      </c>
      <c r="BI740" s="2">
        <f t="shared" si="192"/>
        <v>0</v>
      </c>
    </row>
    <row r="741" spans="1:61" s="2" customFormat="1" ht="16.5" thickTop="1" thickBot="1" x14ac:dyDescent="0.3">
      <c r="A741" s="6"/>
      <c r="E741" s="8" t="s">
        <v>220</v>
      </c>
      <c r="F741" s="3">
        <f t="shared" si="180"/>
        <v>3</v>
      </c>
      <c r="G741" s="3">
        <f>IF((Master!CL333&gt;=13)-(Master!CL333&gt;38),1,0)</f>
        <v>1</v>
      </c>
      <c r="H741" s="11">
        <f>IF($G741=1,ROUND(Master!AL333,2),0)</f>
        <v>0.51</v>
      </c>
      <c r="I741" s="3">
        <f>IF((Master!CL333&gt;=18)-(Master!CL333&gt;42),1,0)</f>
        <v>1</v>
      </c>
      <c r="J741" s="11">
        <f>IF($I741=1,ROUND(Master!DF333,2),0)</f>
        <v>0</v>
      </c>
      <c r="K741" s="3">
        <f t="shared" si="181"/>
        <v>0</v>
      </c>
      <c r="L741" s="49" t="str">
        <f t="shared" si="182"/>
        <v>Temp. suitable for Pathogen and Vector. Model says suitable for Pathogen or Vector but not both.</v>
      </c>
      <c r="M741" s="49" t="str">
        <f t="shared" si="183"/>
        <v>Preconditions somewhat suitable for Transmission</v>
      </c>
      <c r="N741" s="6" t="str">
        <f>Master!DM333</f>
        <v>Temp. suitable for vectors - surveillance may be needed. When temp. suitable, model suggests vectors likely - may need control, education, and policies minimizing exposure.</v>
      </c>
      <c r="AW741" s="2">
        <f t="shared" si="184"/>
        <v>2</v>
      </c>
      <c r="AX741" s="2">
        <f t="shared" si="185"/>
        <v>3</v>
      </c>
      <c r="AY741" s="2">
        <f t="shared" si="186"/>
        <v>5</v>
      </c>
      <c r="AZ741" s="2">
        <f t="shared" si="190"/>
        <v>30</v>
      </c>
      <c r="BA741" s="2">
        <f t="shared" si="187"/>
        <v>3</v>
      </c>
      <c r="BB741" s="2" t="str">
        <f t="shared" si="188"/>
        <v>Temp. suitable for Pathogen and Vector. Model says suitable for Pathogen or Vector but not both.</v>
      </c>
      <c r="BC741" s="2" t="str">
        <f t="shared" si="189"/>
        <v>Preconditions somewhat suitable for Transmission</v>
      </c>
      <c r="BF741" s="56">
        <f>Master!EN333</f>
        <v>540</v>
      </c>
      <c r="BG741" s="56" t="s">
        <v>1283</v>
      </c>
      <c r="BH741" s="2">
        <f t="shared" si="191"/>
        <v>0</v>
      </c>
      <c r="BI741" s="2">
        <f t="shared" si="192"/>
        <v>0</v>
      </c>
    </row>
    <row r="742" spans="1:61" s="2" customFormat="1" ht="16.5" thickTop="1" thickBot="1" x14ac:dyDescent="0.3">
      <c r="A742" s="6"/>
      <c r="E742" s="8" t="s">
        <v>338</v>
      </c>
      <c r="F742" s="3">
        <f t="shared" si="180"/>
        <v>3</v>
      </c>
      <c r="G742" s="3">
        <f>IF((Master!CL334&gt;=13)-(Master!CL334&gt;38),1,0)</f>
        <v>1</v>
      </c>
      <c r="H742" s="11">
        <f>IF($G742=1,ROUND(Master!AL334,2),0)</f>
        <v>0.98</v>
      </c>
      <c r="I742" s="3">
        <f>IF((Master!CL334&gt;=18)-(Master!CL334&gt;42),1,0)</f>
        <v>1</v>
      </c>
      <c r="J742" s="11">
        <f>IF($I742=1,ROUND(Master!DF334,2),0)</f>
        <v>0</v>
      </c>
      <c r="K742" s="3">
        <f t="shared" si="181"/>
        <v>0</v>
      </c>
      <c r="L742" s="49" t="str">
        <f t="shared" si="182"/>
        <v>Temp. suitable for Pathogen and Vector. Model says suitable for Pathogen or Vector but not both.</v>
      </c>
      <c r="M742" s="49" t="str">
        <f t="shared" si="183"/>
        <v>Preconditions somewhat suitable for Transmission</v>
      </c>
      <c r="N742" s="6" t="str">
        <f>Master!DM334</f>
        <v>Temp. suitable for vectors - surveillance may be needed. When temp. suitable, model suggests vectors likely - may need control, education, and policies minimizing exposure.</v>
      </c>
      <c r="AW742" s="2">
        <f t="shared" si="184"/>
        <v>2</v>
      </c>
      <c r="AX742" s="2">
        <f t="shared" si="185"/>
        <v>3</v>
      </c>
      <c r="AY742" s="2">
        <f t="shared" si="186"/>
        <v>5</v>
      </c>
      <c r="AZ742" s="2">
        <f t="shared" si="190"/>
        <v>30</v>
      </c>
      <c r="BA742" s="2">
        <f t="shared" si="187"/>
        <v>3</v>
      </c>
      <c r="BB742" s="2" t="str">
        <f t="shared" si="188"/>
        <v>Temp. suitable for Pathogen and Vector. Model says suitable for Pathogen or Vector but not both.</v>
      </c>
      <c r="BC742" s="2" t="str">
        <f t="shared" si="189"/>
        <v>Preconditions somewhat suitable for Transmission</v>
      </c>
      <c r="BF742" s="56">
        <f>Master!EN334</f>
        <v>6806</v>
      </c>
      <c r="BG742" s="56" t="s">
        <v>1284</v>
      </c>
      <c r="BH742" s="2">
        <f t="shared" si="191"/>
        <v>0</v>
      </c>
      <c r="BI742" s="2">
        <f t="shared" si="192"/>
        <v>0</v>
      </c>
    </row>
    <row r="743" spans="1:61" s="2" customFormat="1" ht="16.5" thickTop="1" thickBot="1" x14ac:dyDescent="0.3">
      <c r="A743" s="6"/>
      <c r="E743" s="8" t="s">
        <v>355</v>
      </c>
      <c r="F743" s="3">
        <f t="shared" si="180"/>
        <v>3</v>
      </c>
      <c r="G743" s="3">
        <f>IF((Master!CL335&gt;=13)-(Master!CL335&gt;38),1,0)</f>
        <v>1</v>
      </c>
      <c r="H743" s="11">
        <f>IF($G743=1,ROUND(Master!AL335,2),0)</f>
        <v>0.98</v>
      </c>
      <c r="I743" s="3">
        <f>IF((Master!CL335&gt;=18)-(Master!CL335&gt;42),1,0)</f>
        <v>1</v>
      </c>
      <c r="J743" s="11">
        <f>IF($I743=1,ROUND(Master!DF335,2),0)</f>
        <v>0</v>
      </c>
      <c r="K743" s="3">
        <f t="shared" si="181"/>
        <v>0</v>
      </c>
      <c r="L743" s="49" t="str">
        <f t="shared" si="182"/>
        <v>Temp. suitable for Pathogen and Vector. Model says suitable for Pathogen or Vector but not both.</v>
      </c>
      <c r="M743" s="49" t="str">
        <f t="shared" si="183"/>
        <v>Preconditions somewhat suitable for Transmission</v>
      </c>
      <c r="N743" s="6" t="str">
        <f>Master!DM335</f>
        <v>Temp. suitable for vectors - surveillance may be needed. When temp. suitable, model suggests vectors likely - may need control, education, and policies minimizing exposure.</v>
      </c>
      <c r="AW743" s="2">
        <f t="shared" si="184"/>
        <v>2</v>
      </c>
      <c r="AX743" s="2">
        <f t="shared" si="185"/>
        <v>3</v>
      </c>
      <c r="AY743" s="2">
        <f t="shared" si="186"/>
        <v>5</v>
      </c>
      <c r="AZ743" s="2">
        <f t="shared" si="190"/>
        <v>30</v>
      </c>
      <c r="BA743" s="2">
        <f t="shared" si="187"/>
        <v>3</v>
      </c>
      <c r="BB743" s="2" t="str">
        <f t="shared" si="188"/>
        <v>Temp. suitable for Pathogen and Vector. Model says suitable for Pathogen or Vector but not both.</v>
      </c>
      <c r="BC743" s="2" t="str">
        <f t="shared" si="189"/>
        <v>Preconditions somewhat suitable for Transmission</v>
      </c>
      <c r="BF743" s="56">
        <f>Master!EN335</f>
        <v>101356</v>
      </c>
      <c r="BG743" s="56" t="s">
        <v>1285</v>
      </c>
      <c r="BH743" s="2">
        <f t="shared" si="191"/>
        <v>0</v>
      </c>
      <c r="BI743" s="2">
        <f t="shared" si="192"/>
        <v>0</v>
      </c>
    </row>
    <row r="744" spans="1:61" s="2" customFormat="1" ht="16.5" thickTop="1" thickBot="1" x14ac:dyDescent="0.3">
      <c r="A744" s="6"/>
      <c r="E744" s="8" t="s">
        <v>360</v>
      </c>
      <c r="F744" s="3">
        <f t="shared" si="180"/>
        <v>3</v>
      </c>
      <c r="G744" s="3">
        <f>IF((Master!CL336&gt;=13)-(Master!CL336&gt;38),1,0)</f>
        <v>1</v>
      </c>
      <c r="H744" s="11">
        <f>IF($G744=1,ROUND(Master!AL336,2),0)</f>
        <v>0.98</v>
      </c>
      <c r="I744" s="3">
        <f>IF((Master!CL336&gt;=18)-(Master!CL336&gt;42),1,0)</f>
        <v>1</v>
      </c>
      <c r="J744" s="11">
        <f>IF($I744=1,ROUND(Master!DF336,2),0)</f>
        <v>0</v>
      </c>
      <c r="K744" s="3">
        <f t="shared" si="181"/>
        <v>0</v>
      </c>
      <c r="L744" s="49" t="str">
        <f t="shared" si="182"/>
        <v>Temp. suitable for Pathogen and Vector. Model says suitable for Pathogen or Vector but not both.</v>
      </c>
      <c r="M744" s="49" t="str">
        <f t="shared" si="183"/>
        <v>Preconditions somewhat suitable for Transmission</v>
      </c>
      <c r="N744" s="6" t="str">
        <f>Master!DM336</f>
        <v>Temp. suitable for vectors - surveillance may be needed. When temp. suitable, model suggests vectors likely - may need control, education, and policies minimizing exposure.</v>
      </c>
      <c r="AW744" s="2">
        <f t="shared" si="184"/>
        <v>2</v>
      </c>
      <c r="AX744" s="2">
        <f t="shared" si="185"/>
        <v>3</v>
      </c>
      <c r="AY744" s="2">
        <f t="shared" si="186"/>
        <v>5</v>
      </c>
      <c r="AZ744" s="2">
        <f t="shared" si="190"/>
        <v>30</v>
      </c>
      <c r="BA744" s="2">
        <f t="shared" si="187"/>
        <v>3</v>
      </c>
      <c r="BB744" s="2" t="str">
        <f t="shared" si="188"/>
        <v>Temp. suitable for Pathogen and Vector. Model says suitable for Pathogen or Vector but not both.</v>
      </c>
      <c r="BC744" s="2" t="str">
        <f t="shared" si="189"/>
        <v>Preconditions somewhat suitable for Transmission</v>
      </c>
      <c r="BF744" s="56">
        <f>Master!EN336</f>
        <v>110205</v>
      </c>
      <c r="BG744" s="56" t="s">
        <v>1286</v>
      </c>
      <c r="BH744" s="2">
        <f t="shared" si="191"/>
        <v>0</v>
      </c>
      <c r="BI744" s="2">
        <f t="shared" si="192"/>
        <v>0</v>
      </c>
    </row>
    <row r="745" spans="1:61" s="2" customFormat="1" ht="16.5" thickTop="1" thickBot="1" x14ac:dyDescent="0.3">
      <c r="A745" s="6"/>
      <c r="E745" s="8" t="s">
        <v>405</v>
      </c>
      <c r="F745" s="3">
        <f t="shared" si="180"/>
        <v>3</v>
      </c>
      <c r="G745" s="3">
        <f>IF((Master!CL337&gt;=13)-(Master!CL337&gt;38),1,0)</f>
        <v>1</v>
      </c>
      <c r="H745" s="11">
        <f>IF($G745=1,ROUND(Master!AL337,2),0)</f>
        <v>0.98</v>
      </c>
      <c r="I745" s="3">
        <f>IF((Master!CL337&gt;=18)-(Master!CL337&gt;42),1,0)</f>
        <v>1</v>
      </c>
      <c r="J745" s="11">
        <f>IF($I745=1,ROUND(Master!DF337,2),0)</f>
        <v>0</v>
      </c>
      <c r="K745" s="3">
        <f t="shared" si="181"/>
        <v>0</v>
      </c>
      <c r="L745" s="49" t="str">
        <f t="shared" si="182"/>
        <v>Temp. suitable for Pathogen and Vector. Model says suitable for Pathogen or Vector but not both.</v>
      </c>
      <c r="M745" s="49" t="str">
        <f t="shared" si="183"/>
        <v>Preconditions somewhat suitable for Transmission</v>
      </c>
      <c r="N745" s="6" t="str">
        <f>Master!DM337</f>
        <v>Temp. suitable for vectors - surveillance may be needed. When temp. suitable, model suggests vectors likely - may need control, education, and policies minimizing exposure.</v>
      </c>
      <c r="AW745" s="2">
        <f t="shared" si="184"/>
        <v>2</v>
      </c>
      <c r="AX745" s="2">
        <f t="shared" si="185"/>
        <v>3</v>
      </c>
      <c r="AY745" s="2">
        <f t="shared" si="186"/>
        <v>5</v>
      </c>
      <c r="AZ745" s="2">
        <f t="shared" si="190"/>
        <v>30</v>
      </c>
      <c r="BA745" s="2">
        <f t="shared" si="187"/>
        <v>3</v>
      </c>
      <c r="BB745" s="2" t="str">
        <f t="shared" si="188"/>
        <v>Temp. suitable for Pathogen and Vector. Model says suitable for Pathogen or Vector but not both.</v>
      </c>
      <c r="BC745" s="2" t="str">
        <f t="shared" si="189"/>
        <v>Preconditions somewhat suitable for Transmission</v>
      </c>
      <c r="BF745" s="56">
        <f>Master!EN337</f>
        <v>49519</v>
      </c>
      <c r="BG745" s="56" t="s">
        <v>1287</v>
      </c>
      <c r="BH745" s="2">
        <f t="shared" si="191"/>
        <v>0</v>
      </c>
      <c r="BI745" s="2">
        <f t="shared" si="192"/>
        <v>0</v>
      </c>
    </row>
    <row r="746" spans="1:61" s="2" customFormat="1" ht="16.5" thickTop="1" thickBot="1" x14ac:dyDescent="0.3">
      <c r="A746" s="6"/>
      <c r="E746" s="8" t="s">
        <v>509</v>
      </c>
      <c r="F746" s="3">
        <f t="shared" si="180"/>
        <v>3</v>
      </c>
      <c r="G746" s="3">
        <f>IF((Master!CL338&gt;=13)-(Master!CL338&gt;38),1,0)</f>
        <v>1</v>
      </c>
      <c r="H746" s="11">
        <f>IF($G746=1,ROUND(Master!AL338,2),0)</f>
        <v>0.92</v>
      </c>
      <c r="I746" s="3">
        <f>IF((Master!CL338&gt;=18)-(Master!CL338&gt;42),1,0)</f>
        <v>1</v>
      </c>
      <c r="J746" s="11">
        <f>IF($I746=1,ROUND(Master!DF338,2),0)</f>
        <v>0</v>
      </c>
      <c r="K746" s="3">
        <f t="shared" si="181"/>
        <v>0</v>
      </c>
      <c r="L746" s="49" t="str">
        <f t="shared" si="182"/>
        <v>Temp. suitable for Pathogen and Vector. Model says suitable for Pathogen or Vector but not both.</v>
      </c>
      <c r="M746" s="49" t="str">
        <f t="shared" si="183"/>
        <v>Preconditions somewhat suitable for Transmission</v>
      </c>
      <c r="N746" s="6" t="str">
        <f>Master!DM338</f>
        <v>Temp. suitable for vectors - surveillance may be needed. When temp. suitable, model suggests vectors likely - may need control, education, and policies minimizing exposure.</v>
      </c>
      <c r="AW746" s="2">
        <f t="shared" si="184"/>
        <v>2</v>
      </c>
      <c r="AX746" s="2">
        <f t="shared" si="185"/>
        <v>3</v>
      </c>
      <c r="AY746" s="2">
        <f t="shared" si="186"/>
        <v>5</v>
      </c>
      <c r="AZ746" s="2">
        <f t="shared" si="190"/>
        <v>30</v>
      </c>
      <c r="BA746" s="2">
        <f t="shared" si="187"/>
        <v>3</v>
      </c>
      <c r="BB746" s="2" t="str">
        <f t="shared" si="188"/>
        <v>Temp. suitable for Pathogen and Vector. Model says suitable for Pathogen or Vector but not both.</v>
      </c>
      <c r="BC746" s="2" t="str">
        <f t="shared" si="189"/>
        <v>Preconditions somewhat suitable for Transmission</v>
      </c>
      <c r="BF746" s="56">
        <f>Master!EN338</f>
        <v>57794</v>
      </c>
      <c r="BG746" s="56" t="s">
        <v>1288</v>
      </c>
      <c r="BH746" s="2">
        <f t="shared" si="191"/>
        <v>0</v>
      </c>
      <c r="BI746" s="2">
        <f t="shared" si="192"/>
        <v>0</v>
      </c>
    </row>
    <row r="747" spans="1:61" s="2" customFormat="1" ht="16.5" thickTop="1" thickBot="1" x14ac:dyDescent="0.3">
      <c r="A747" s="6"/>
      <c r="E747" s="8" t="s">
        <v>530</v>
      </c>
      <c r="F747" s="3">
        <f t="shared" si="180"/>
        <v>3</v>
      </c>
      <c r="G747" s="3">
        <f>IF((Master!CL339&gt;=13)-(Master!CL339&gt;38),1,0)</f>
        <v>1</v>
      </c>
      <c r="H747" s="11">
        <f>IF($G747=1,ROUND(Master!AL339,2),0)</f>
        <v>0.98</v>
      </c>
      <c r="I747" s="3">
        <f>IF((Master!CL339&gt;=18)-(Master!CL339&gt;42),1,0)</f>
        <v>1</v>
      </c>
      <c r="J747" s="11">
        <f>IF($I747=1,ROUND(Master!DF339,2),0)</f>
        <v>0</v>
      </c>
      <c r="K747" s="3">
        <f t="shared" si="181"/>
        <v>0</v>
      </c>
      <c r="L747" s="49" t="str">
        <f t="shared" si="182"/>
        <v>Temp. suitable for Pathogen and Vector. Model says suitable for Pathogen or Vector but not both.</v>
      </c>
      <c r="M747" s="49" t="str">
        <f t="shared" si="183"/>
        <v>Preconditions somewhat suitable for Transmission</v>
      </c>
      <c r="N747" s="6" t="str">
        <f>Master!DM339</f>
        <v>Temp. suitable for vectors - surveillance may be needed. When temp. suitable, model suggests vectors likely - may need control, education, and policies minimizing exposure.</v>
      </c>
      <c r="AW747" s="2">
        <f t="shared" si="184"/>
        <v>2</v>
      </c>
      <c r="AX747" s="2">
        <f t="shared" si="185"/>
        <v>3</v>
      </c>
      <c r="AY747" s="2">
        <f t="shared" si="186"/>
        <v>5</v>
      </c>
      <c r="AZ747" s="2">
        <f t="shared" si="190"/>
        <v>30</v>
      </c>
      <c r="BA747" s="2">
        <f t="shared" si="187"/>
        <v>3</v>
      </c>
      <c r="BB747" s="2" t="str">
        <f t="shared" si="188"/>
        <v>Temp. suitable for Pathogen and Vector. Model says suitable for Pathogen or Vector but not both.</v>
      </c>
      <c r="BC747" s="2" t="str">
        <f t="shared" si="189"/>
        <v>Preconditions somewhat suitable for Transmission</v>
      </c>
      <c r="BF747" s="56">
        <f>Master!EN339</f>
        <v>256012</v>
      </c>
      <c r="BG747" s="56" t="s">
        <v>1289</v>
      </c>
      <c r="BH747" s="2">
        <f t="shared" si="191"/>
        <v>0</v>
      </c>
      <c r="BI747" s="2">
        <f t="shared" si="192"/>
        <v>0</v>
      </c>
    </row>
    <row r="748" spans="1:61" s="2" customFormat="1" ht="16.5" thickTop="1" thickBot="1" x14ac:dyDescent="0.3">
      <c r="A748" s="6"/>
      <c r="E748" s="8" t="s">
        <v>567</v>
      </c>
      <c r="F748" s="3">
        <f t="shared" si="180"/>
        <v>3</v>
      </c>
      <c r="G748" s="3">
        <f>IF((Master!CL340&gt;=13)-(Master!CL340&gt;38),1,0)</f>
        <v>1</v>
      </c>
      <c r="H748" s="11">
        <f>IF($G748=1,ROUND(Master!AL340,2),0)</f>
        <v>0.83</v>
      </c>
      <c r="I748" s="3">
        <f>IF((Master!CL340&gt;=18)-(Master!CL340&gt;42),1,0)</f>
        <v>1</v>
      </c>
      <c r="J748" s="11">
        <f>IF($I748=1,ROUND(Master!DF340,2),0)</f>
        <v>0</v>
      </c>
      <c r="K748" s="3">
        <f t="shared" si="181"/>
        <v>0</v>
      </c>
      <c r="L748" s="49" t="str">
        <f t="shared" si="182"/>
        <v>Temp. suitable for Pathogen and Vector. Model says suitable for Pathogen or Vector but not both.</v>
      </c>
      <c r="M748" s="49" t="str">
        <f t="shared" si="183"/>
        <v>Preconditions somewhat suitable for Transmission</v>
      </c>
      <c r="N748" s="6" t="str">
        <f>Master!DM340</f>
        <v>Temp. suitable for vectors - surveillance may be needed. When temp. suitable, model suggests vectors likely - may need control, education, and policies minimizing exposure.</v>
      </c>
      <c r="AW748" s="2">
        <f t="shared" si="184"/>
        <v>2</v>
      </c>
      <c r="AX748" s="2">
        <f t="shared" si="185"/>
        <v>3</v>
      </c>
      <c r="AY748" s="2">
        <f t="shared" si="186"/>
        <v>5</v>
      </c>
      <c r="AZ748" s="2">
        <f t="shared" si="190"/>
        <v>30</v>
      </c>
      <c r="BA748" s="2">
        <f t="shared" si="187"/>
        <v>3</v>
      </c>
      <c r="BB748" s="2" t="str">
        <f t="shared" si="188"/>
        <v>Temp. suitable for Pathogen and Vector. Model says suitable for Pathogen or Vector but not both.</v>
      </c>
      <c r="BC748" s="2" t="str">
        <f t="shared" si="189"/>
        <v>Preconditions somewhat suitable for Transmission</v>
      </c>
      <c r="BF748" s="56">
        <f>Master!EN340</f>
        <v>36774</v>
      </c>
      <c r="BG748" s="56" t="s">
        <v>1290</v>
      </c>
      <c r="BH748" s="2">
        <f t="shared" si="191"/>
        <v>0</v>
      </c>
      <c r="BI748" s="2">
        <f t="shared" si="192"/>
        <v>0</v>
      </c>
    </row>
    <row r="749" spans="1:61" s="2" customFormat="1" ht="16.5" thickTop="1" thickBot="1" x14ac:dyDescent="0.3">
      <c r="A749" s="6"/>
      <c r="E749" s="8" t="s">
        <v>635</v>
      </c>
      <c r="F749" s="3">
        <f t="shared" si="180"/>
        <v>3</v>
      </c>
      <c r="G749" s="3">
        <f>IF((Master!CL341&gt;=13)-(Master!CL341&gt;38),1,0)</f>
        <v>1</v>
      </c>
      <c r="H749" s="11">
        <f>IF($G749=1,ROUND(Master!AL341,2),0)</f>
        <v>0.69</v>
      </c>
      <c r="I749" s="3">
        <f>IF((Master!CL341&gt;=18)-(Master!CL341&gt;42),1,0)</f>
        <v>1</v>
      </c>
      <c r="J749" s="11">
        <f>IF($I749=1,ROUND(Master!DF341,2),0)</f>
        <v>0</v>
      </c>
      <c r="K749" s="3">
        <f t="shared" si="181"/>
        <v>0</v>
      </c>
      <c r="L749" s="49" t="str">
        <f t="shared" si="182"/>
        <v>Temp. suitable for Pathogen and Vector. Model says suitable for Pathogen or Vector but not both.</v>
      </c>
      <c r="M749" s="49" t="str">
        <f t="shared" si="183"/>
        <v>Preconditions somewhat suitable for Transmission</v>
      </c>
      <c r="N749" s="6" t="str">
        <f>Master!DM341</f>
        <v>Temp. suitable for vectors - surveillance may be needed. When temp. suitable, model suggests vectors likely - may need control, education, and policies minimizing exposure.</v>
      </c>
      <c r="AW749" s="2">
        <f t="shared" si="184"/>
        <v>2</v>
      </c>
      <c r="AX749" s="2">
        <f t="shared" si="185"/>
        <v>3</v>
      </c>
      <c r="AY749" s="2">
        <f t="shared" si="186"/>
        <v>5</v>
      </c>
      <c r="AZ749" s="2">
        <f t="shared" si="190"/>
        <v>30</v>
      </c>
      <c r="BA749" s="2">
        <f t="shared" si="187"/>
        <v>3</v>
      </c>
      <c r="BB749" s="2" t="str">
        <f t="shared" si="188"/>
        <v>Temp. suitable for Pathogen and Vector. Model says suitable for Pathogen or Vector but not both.</v>
      </c>
      <c r="BC749" s="2" t="str">
        <f t="shared" si="189"/>
        <v>Preconditions somewhat suitable for Transmission</v>
      </c>
      <c r="BF749" s="56">
        <f>Master!EN341</f>
        <v>9552</v>
      </c>
      <c r="BG749" s="56" t="s">
        <v>1291</v>
      </c>
      <c r="BH749" s="2">
        <f t="shared" si="191"/>
        <v>0</v>
      </c>
      <c r="BI749" s="2">
        <f t="shared" si="192"/>
        <v>0</v>
      </c>
    </row>
    <row r="750" spans="1:61" s="2" customFormat="1" ht="16.5" thickTop="1" thickBot="1" x14ac:dyDescent="0.3">
      <c r="A750" s="6"/>
      <c r="E750" s="8" t="s">
        <v>665</v>
      </c>
      <c r="F750" s="3">
        <f t="shared" si="180"/>
        <v>3</v>
      </c>
      <c r="G750" s="3">
        <f>IF((Master!CL342&gt;=13)-(Master!CL342&gt;38),1,0)</f>
        <v>1</v>
      </c>
      <c r="H750" s="11">
        <f>IF($G750=1,ROUND(Master!AL342,2),0)</f>
        <v>0.78</v>
      </c>
      <c r="I750" s="3">
        <f>IF((Master!CL342&gt;=18)-(Master!CL342&gt;42),1,0)</f>
        <v>1</v>
      </c>
      <c r="J750" s="11">
        <f>IF($I750=1,ROUND(Master!DF342,2),0)</f>
        <v>0</v>
      </c>
      <c r="K750" s="3">
        <f t="shared" si="181"/>
        <v>0</v>
      </c>
      <c r="L750" s="49" t="str">
        <f t="shared" si="182"/>
        <v>Temp. suitable for Pathogen and Vector. Model says suitable for Pathogen or Vector but not both.</v>
      </c>
      <c r="M750" s="49" t="str">
        <f t="shared" si="183"/>
        <v>Preconditions somewhat suitable for Transmission</v>
      </c>
      <c r="N750" s="6" t="str">
        <f>Master!DM342</f>
        <v>Temp. suitable for vectors - surveillance may be needed. When temp. suitable, model suggests vectors likely - may need control, education, and policies minimizing exposure.</v>
      </c>
      <c r="AW750" s="2">
        <f t="shared" si="184"/>
        <v>2</v>
      </c>
      <c r="AX750" s="2">
        <f t="shared" si="185"/>
        <v>3</v>
      </c>
      <c r="AY750" s="2">
        <f t="shared" si="186"/>
        <v>5</v>
      </c>
      <c r="AZ750" s="2">
        <f t="shared" si="190"/>
        <v>30</v>
      </c>
      <c r="BA750" s="2">
        <f t="shared" si="187"/>
        <v>3</v>
      </c>
      <c r="BB750" s="2" t="str">
        <f t="shared" si="188"/>
        <v>Temp. suitable for Pathogen and Vector. Model says suitable for Pathogen or Vector but not both.</v>
      </c>
      <c r="BC750" s="2" t="str">
        <f t="shared" si="189"/>
        <v>Preconditions somewhat suitable for Transmission</v>
      </c>
      <c r="BF750" s="56">
        <f>Master!EN342</f>
        <v>77329</v>
      </c>
      <c r="BG750" s="56" t="s">
        <v>1292</v>
      </c>
      <c r="BH750" s="2">
        <f t="shared" si="191"/>
        <v>0</v>
      </c>
      <c r="BI750" s="2">
        <f t="shared" si="192"/>
        <v>0</v>
      </c>
    </row>
    <row r="751" spans="1:61" s="2" customFormat="1" ht="16.5" thickTop="1" thickBot="1" x14ac:dyDescent="0.3">
      <c r="A751" s="6"/>
      <c r="E751" s="8" t="s">
        <v>680</v>
      </c>
      <c r="F751" s="3">
        <f t="shared" si="180"/>
        <v>3</v>
      </c>
      <c r="G751" s="3">
        <f>IF((Master!CL343&gt;=13)-(Master!CL343&gt;38),1,0)</f>
        <v>1</v>
      </c>
      <c r="H751" s="11">
        <f>IF($G751=1,ROUND(Master!AL343,2),0)</f>
        <v>0.98</v>
      </c>
      <c r="I751" s="3">
        <f>IF((Master!CL343&gt;=18)-(Master!CL343&gt;42),1,0)</f>
        <v>1</v>
      </c>
      <c r="J751" s="11">
        <f>IF($I751=1,ROUND(Master!DF343,2),0)</f>
        <v>0</v>
      </c>
      <c r="K751" s="3">
        <f t="shared" si="181"/>
        <v>0</v>
      </c>
      <c r="L751" s="49" t="str">
        <f t="shared" si="182"/>
        <v>Temp. suitable for Pathogen and Vector. Model says suitable for Pathogen or Vector but not both.</v>
      </c>
      <c r="M751" s="49" t="str">
        <f t="shared" si="183"/>
        <v>Preconditions somewhat suitable for Transmission</v>
      </c>
      <c r="N751" s="6" t="str">
        <f>Master!DM343</f>
        <v>Temp. suitable for vectors - surveillance may be needed. When temp. suitable, model suggests vectors likely - may need control, education, and policies minimizing exposure.</v>
      </c>
      <c r="AW751" s="2">
        <f t="shared" si="184"/>
        <v>2</v>
      </c>
      <c r="AX751" s="2">
        <f t="shared" si="185"/>
        <v>3</v>
      </c>
      <c r="AY751" s="2">
        <f t="shared" si="186"/>
        <v>5</v>
      </c>
      <c r="AZ751" s="2">
        <f t="shared" si="190"/>
        <v>30</v>
      </c>
      <c r="BA751" s="2">
        <f t="shared" si="187"/>
        <v>3</v>
      </c>
      <c r="BB751" s="2" t="str">
        <f t="shared" si="188"/>
        <v>Temp. suitable for Pathogen and Vector. Model says suitable for Pathogen or Vector but not both.</v>
      </c>
      <c r="BC751" s="2" t="str">
        <f t="shared" si="189"/>
        <v>Preconditions somewhat suitable for Transmission</v>
      </c>
      <c r="BF751" s="56">
        <f>Master!EN343</f>
        <v>48181</v>
      </c>
      <c r="BG751" s="56" t="s">
        <v>1293</v>
      </c>
      <c r="BH751" s="2">
        <f t="shared" si="191"/>
        <v>0</v>
      </c>
      <c r="BI751" s="2">
        <f t="shared" si="192"/>
        <v>0</v>
      </c>
    </row>
    <row r="752" spans="1:61" s="2" customFormat="1" ht="16.5" thickTop="1" thickBot="1" x14ac:dyDescent="0.3">
      <c r="A752" s="6"/>
      <c r="E752" s="8" t="s">
        <v>683</v>
      </c>
      <c r="F752" s="3">
        <f t="shared" si="180"/>
        <v>3</v>
      </c>
      <c r="G752" s="3">
        <f>IF((Master!CL344&gt;=13)-(Master!CL344&gt;38),1,0)</f>
        <v>1</v>
      </c>
      <c r="H752" s="11">
        <f>IF($G752=1,ROUND(Master!AL344,2),0)</f>
        <v>0.81</v>
      </c>
      <c r="I752" s="3">
        <f>IF((Master!CL344&gt;=18)-(Master!CL344&gt;42),1,0)</f>
        <v>1</v>
      </c>
      <c r="J752" s="11">
        <f>IF($I752=1,ROUND(Master!DF344,2),0)</f>
        <v>0</v>
      </c>
      <c r="K752" s="3">
        <f t="shared" si="181"/>
        <v>0</v>
      </c>
      <c r="L752" s="49" t="str">
        <f t="shared" si="182"/>
        <v>Temp. suitable for Pathogen and Vector. Model says suitable for Pathogen or Vector but not both.</v>
      </c>
      <c r="M752" s="49" t="str">
        <f t="shared" si="183"/>
        <v>Preconditions somewhat suitable for Transmission</v>
      </c>
      <c r="N752" s="6" t="str">
        <f>Master!DM344</f>
        <v>Temp. suitable for vectors - surveillance may be needed. When temp. suitable, model suggests vectors likely - may need control, education, and policies minimizing exposure.</v>
      </c>
      <c r="AW752" s="2">
        <f t="shared" si="184"/>
        <v>2</v>
      </c>
      <c r="AX752" s="2">
        <f t="shared" si="185"/>
        <v>3</v>
      </c>
      <c r="AY752" s="2">
        <f t="shared" si="186"/>
        <v>5</v>
      </c>
      <c r="AZ752" s="2">
        <f t="shared" si="190"/>
        <v>30</v>
      </c>
      <c r="BA752" s="2">
        <f t="shared" si="187"/>
        <v>3</v>
      </c>
      <c r="BB752" s="2" t="str">
        <f t="shared" si="188"/>
        <v>Temp. suitable for Pathogen and Vector. Model says suitable for Pathogen or Vector but not both.</v>
      </c>
      <c r="BC752" s="2" t="str">
        <f t="shared" si="189"/>
        <v>Preconditions somewhat suitable for Transmission</v>
      </c>
      <c r="BF752" s="56">
        <f>Master!EN344</f>
        <v>8398</v>
      </c>
      <c r="BG752" s="56" t="s">
        <v>1294</v>
      </c>
      <c r="BH752" s="2">
        <f t="shared" si="191"/>
        <v>0</v>
      </c>
      <c r="BI752" s="2">
        <f t="shared" si="192"/>
        <v>0</v>
      </c>
    </row>
    <row r="753" spans="1:61" s="2" customFormat="1" ht="16.5" thickTop="1" thickBot="1" x14ac:dyDescent="0.3">
      <c r="A753" s="6"/>
      <c r="E753" s="8" t="s">
        <v>781</v>
      </c>
      <c r="F753" s="3">
        <f t="shared" si="180"/>
        <v>3</v>
      </c>
      <c r="G753" s="3">
        <f>IF((Master!CL345&gt;=13)-(Master!CL345&gt;38),1,0)</f>
        <v>1</v>
      </c>
      <c r="H753" s="11">
        <f>IF($G753=1,ROUND(Master!AL345,2),0)</f>
        <v>0.88</v>
      </c>
      <c r="I753" s="3">
        <f>IF((Master!CL345&gt;=18)-(Master!CL345&gt;42),1,0)</f>
        <v>1</v>
      </c>
      <c r="J753" s="11">
        <f>IF($I753=1,ROUND(Master!DF345,2),0)</f>
        <v>0</v>
      </c>
      <c r="K753" s="3">
        <f t="shared" si="181"/>
        <v>0</v>
      </c>
      <c r="L753" s="49" t="str">
        <f t="shared" si="182"/>
        <v>Temp. suitable for Pathogen and Vector. Model says suitable for Pathogen or Vector but not both.</v>
      </c>
      <c r="M753" s="49" t="str">
        <f t="shared" si="183"/>
        <v>Preconditions somewhat suitable for Transmission</v>
      </c>
      <c r="N753" s="6" t="str">
        <f>Master!DM345</f>
        <v>Temp. suitable for vectors - surveillance may be needed. When temp. suitable, model suggests vectors likely - may need control, education, and policies minimizing exposure.</v>
      </c>
      <c r="AW753" s="2">
        <f t="shared" si="184"/>
        <v>2</v>
      </c>
      <c r="AX753" s="2">
        <f t="shared" si="185"/>
        <v>3</v>
      </c>
      <c r="AY753" s="2">
        <f t="shared" si="186"/>
        <v>5</v>
      </c>
      <c r="AZ753" s="2">
        <f t="shared" si="190"/>
        <v>30</v>
      </c>
      <c r="BA753" s="2">
        <f t="shared" si="187"/>
        <v>3</v>
      </c>
      <c r="BB753" s="2" t="str">
        <f t="shared" si="188"/>
        <v>Temp. suitable for Pathogen and Vector. Model says suitable for Pathogen or Vector but not both.</v>
      </c>
      <c r="BC753" s="2" t="str">
        <f t="shared" si="189"/>
        <v>Preconditions somewhat suitable for Transmission</v>
      </c>
      <c r="BF753" s="56">
        <f>Master!EN345</f>
        <v>12491</v>
      </c>
      <c r="BG753" s="56" t="s">
        <v>1295</v>
      </c>
      <c r="BH753" s="2">
        <f t="shared" si="191"/>
        <v>0</v>
      </c>
      <c r="BI753" s="2">
        <f t="shared" si="192"/>
        <v>0</v>
      </c>
    </row>
    <row r="754" spans="1:61" s="2" customFormat="1" ht="16.5" thickTop="1" thickBot="1" x14ac:dyDescent="0.3">
      <c r="A754" s="6"/>
      <c r="E754" s="8" t="s">
        <v>791</v>
      </c>
      <c r="F754" s="3">
        <f t="shared" si="180"/>
        <v>3</v>
      </c>
      <c r="G754" s="3">
        <f>IF((Master!CL346&gt;=13)-(Master!CL346&gt;38),1,0)</f>
        <v>1</v>
      </c>
      <c r="H754" s="11">
        <f>IF($G754=1,ROUND(Master!AL346,2),0)</f>
        <v>0.68</v>
      </c>
      <c r="I754" s="3">
        <f>IF((Master!CL346&gt;=18)-(Master!CL346&gt;42),1,0)</f>
        <v>1</v>
      </c>
      <c r="J754" s="11">
        <f>IF($I754=1,ROUND(Master!DF346,2),0)</f>
        <v>0</v>
      </c>
      <c r="K754" s="3">
        <f t="shared" si="181"/>
        <v>0</v>
      </c>
      <c r="L754" s="49" t="str">
        <f t="shared" si="182"/>
        <v>Temp. suitable for Pathogen and Vector. Model says suitable for Pathogen or Vector but not both.</v>
      </c>
      <c r="M754" s="49" t="str">
        <f t="shared" si="183"/>
        <v>Preconditions somewhat suitable for Transmission</v>
      </c>
      <c r="N754" s="6" t="str">
        <f>Master!DM346</f>
        <v>Temp. suitable for vectors - surveillance may be needed. When temp. suitable, model suggests vectors likely - may need control, education, and policies minimizing exposure.</v>
      </c>
      <c r="AW754" s="2">
        <f t="shared" si="184"/>
        <v>2</v>
      </c>
      <c r="AX754" s="2">
        <f t="shared" si="185"/>
        <v>3</v>
      </c>
      <c r="AY754" s="2">
        <f t="shared" si="186"/>
        <v>5</v>
      </c>
      <c r="AZ754" s="2">
        <f t="shared" si="190"/>
        <v>30</v>
      </c>
      <c r="BA754" s="2">
        <f t="shared" si="187"/>
        <v>3</v>
      </c>
      <c r="BB754" s="2" t="str">
        <f t="shared" si="188"/>
        <v>Temp. suitable for Pathogen and Vector. Model says suitable for Pathogen or Vector but not both.</v>
      </c>
      <c r="BC754" s="2" t="str">
        <f t="shared" si="189"/>
        <v>Preconditions somewhat suitable for Transmission</v>
      </c>
      <c r="BF754" s="56">
        <f>Master!EN346</f>
        <v>358</v>
      </c>
      <c r="BG754" s="56" t="s">
        <v>1296</v>
      </c>
      <c r="BH754" s="2">
        <f t="shared" si="191"/>
        <v>0</v>
      </c>
      <c r="BI754" s="2">
        <f t="shared" si="192"/>
        <v>0</v>
      </c>
    </row>
    <row r="755" spans="1:61" s="2" customFormat="1" ht="16.5" thickTop="1" thickBot="1" x14ac:dyDescent="0.3">
      <c r="A755" s="6"/>
      <c r="E755" s="8" t="s">
        <v>792</v>
      </c>
      <c r="F755" s="3">
        <f t="shared" si="180"/>
        <v>4</v>
      </c>
      <c r="G755" s="3">
        <f>IF((Master!CL347&gt;=13)-(Master!CL347&gt;38),1,0)</f>
        <v>1</v>
      </c>
      <c r="H755" s="11">
        <f>IF($G755=1,ROUND(Master!AL347,2),0)</f>
        <v>0.98</v>
      </c>
      <c r="I755" s="3">
        <f>IF((Master!CL347&gt;=18)-(Master!CL347&gt;42),1,0)</f>
        <v>1</v>
      </c>
      <c r="J755" s="11">
        <f>IF($I755=1,ROUND(Master!DF347,2),0)</f>
        <v>0.84</v>
      </c>
      <c r="K755" s="3">
        <f t="shared" si="181"/>
        <v>108964</v>
      </c>
      <c r="L755" s="49" t="str">
        <f t="shared" si="182"/>
        <v>Temp. suitable for Pathogen and Vector. Model says suitable for Pathogen and Vector.</v>
      </c>
      <c r="M755" s="49" t="str">
        <f t="shared" si="183"/>
        <v>Preconditions suitable for Transmission</v>
      </c>
      <c r="N755" s="6" t="str">
        <f>Master!DM347</f>
        <v>Temp. suitable for vectors - surveillance may be needed. When temp. suitable, model suggests vectors likely - may need control, education, and policies minimizing exposure.</v>
      </c>
      <c r="AW755" s="2">
        <f t="shared" si="184"/>
        <v>2</v>
      </c>
      <c r="AX755" s="2">
        <f t="shared" si="185"/>
        <v>3</v>
      </c>
      <c r="AY755" s="2">
        <f t="shared" si="186"/>
        <v>7</v>
      </c>
      <c r="AZ755" s="2">
        <f t="shared" si="190"/>
        <v>42</v>
      </c>
      <c r="BA755" s="2">
        <f t="shared" si="187"/>
        <v>4</v>
      </c>
      <c r="BB755" s="2" t="str">
        <f t="shared" si="188"/>
        <v>Temp. suitable for Pathogen and Vector. Model says suitable for Pathogen and Vector.</v>
      </c>
      <c r="BC755" s="2" t="str">
        <f t="shared" si="189"/>
        <v>Preconditions suitable for Transmission</v>
      </c>
      <c r="BF755" s="56">
        <f>Master!EN347</f>
        <v>108964</v>
      </c>
      <c r="BG755" s="56" t="s">
        <v>1297</v>
      </c>
      <c r="BH755" s="2">
        <f t="shared" si="191"/>
        <v>1</v>
      </c>
      <c r="BI755" s="2">
        <f t="shared" si="192"/>
        <v>108964</v>
      </c>
    </row>
    <row r="756" spans="1:61" s="2" customFormat="1" ht="16.5" thickTop="1" thickBot="1" x14ac:dyDescent="0.3">
      <c r="A756" s="6"/>
      <c r="E756" s="8" t="s">
        <v>828</v>
      </c>
      <c r="F756" s="3">
        <f t="shared" si="180"/>
        <v>3</v>
      </c>
      <c r="G756" s="3">
        <f>IF((Master!CL348&gt;=13)-(Master!CL348&gt;38),1,0)</f>
        <v>1</v>
      </c>
      <c r="H756" s="11">
        <f>IF($G756=1,ROUND(Master!AL348,2),0)</f>
        <v>0.99</v>
      </c>
      <c r="I756" s="3">
        <f>IF((Master!CL348&gt;=18)-(Master!CL348&gt;42),1,0)</f>
        <v>1</v>
      </c>
      <c r="J756" s="11">
        <f>IF($I756=1,ROUND(Master!DF348,2),0)</f>
        <v>0</v>
      </c>
      <c r="K756" s="3">
        <f t="shared" si="181"/>
        <v>0</v>
      </c>
      <c r="L756" s="49" t="str">
        <f t="shared" si="182"/>
        <v>Temp. suitable for Pathogen and Vector. Model says suitable for Pathogen or Vector but not both.</v>
      </c>
      <c r="M756" s="49" t="str">
        <f t="shared" si="183"/>
        <v>Preconditions somewhat suitable for Transmission</v>
      </c>
      <c r="N756" s="6" t="str">
        <f>Master!DM348</f>
        <v>Temp. suitable for vectors - surveillance may be needed. When temp. suitable, model suggests vectors likely - may need control, education, and policies minimizing exposure.</v>
      </c>
      <c r="AW756" s="2">
        <f t="shared" si="184"/>
        <v>2</v>
      </c>
      <c r="AX756" s="2">
        <f t="shared" si="185"/>
        <v>3</v>
      </c>
      <c r="AY756" s="2">
        <f t="shared" si="186"/>
        <v>5</v>
      </c>
      <c r="AZ756" s="2">
        <f t="shared" si="190"/>
        <v>30</v>
      </c>
      <c r="BA756" s="2">
        <f t="shared" si="187"/>
        <v>3</v>
      </c>
      <c r="BB756" s="2" t="str">
        <f t="shared" si="188"/>
        <v>Temp. suitable for Pathogen and Vector. Model says suitable for Pathogen or Vector but not both.</v>
      </c>
      <c r="BC756" s="2" t="str">
        <f t="shared" si="189"/>
        <v>Preconditions somewhat suitable for Transmission</v>
      </c>
      <c r="BF756" s="56">
        <f>Master!EN348</f>
        <v>56330</v>
      </c>
      <c r="BG756" s="56" t="s">
        <v>1298</v>
      </c>
      <c r="BH756" s="2">
        <f t="shared" si="191"/>
        <v>0</v>
      </c>
      <c r="BI756" s="2">
        <f t="shared" si="192"/>
        <v>0</v>
      </c>
    </row>
    <row r="757" spans="1:61" s="2" customFormat="1" ht="16.5" thickTop="1" thickBot="1" x14ac:dyDescent="0.3">
      <c r="A757" s="6"/>
      <c r="E757" s="8" t="s">
        <v>833</v>
      </c>
      <c r="F757" s="3">
        <f t="shared" si="180"/>
        <v>3</v>
      </c>
      <c r="G757" s="3">
        <f>IF((Master!CL349&gt;=13)-(Master!CL349&gt;38),1,0)</f>
        <v>1</v>
      </c>
      <c r="H757" s="11">
        <f>IF($G757=1,ROUND(Master!AL349,2),0)</f>
        <v>0.76</v>
      </c>
      <c r="I757" s="3">
        <f>IF((Master!CL349&gt;=18)-(Master!CL349&gt;42),1,0)</f>
        <v>1</v>
      </c>
      <c r="J757" s="11">
        <f>IF($I757=1,ROUND(Master!DF349,2),0)</f>
        <v>0</v>
      </c>
      <c r="K757" s="3">
        <f t="shared" si="181"/>
        <v>0</v>
      </c>
      <c r="L757" s="49" t="str">
        <f t="shared" si="182"/>
        <v>Temp. suitable for Pathogen and Vector. Model says suitable for Pathogen or Vector but not both.</v>
      </c>
      <c r="M757" s="49" t="str">
        <f t="shared" si="183"/>
        <v>Preconditions somewhat suitable for Transmission</v>
      </c>
      <c r="N757" s="6" t="str">
        <f>Master!DM349</f>
        <v>Temp. suitable for vectors - surveillance may be needed. When temp. suitable, model suggests vectors likely - may need control, education, and policies minimizing exposure.</v>
      </c>
      <c r="AW757" s="2">
        <f t="shared" si="184"/>
        <v>2</v>
      </c>
      <c r="AX757" s="2">
        <f t="shared" si="185"/>
        <v>3</v>
      </c>
      <c r="AY757" s="2">
        <f t="shared" si="186"/>
        <v>5</v>
      </c>
      <c r="AZ757" s="2">
        <f t="shared" si="190"/>
        <v>30</v>
      </c>
      <c r="BA757" s="2">
        <f t="shared" si="187"/>
        <v>3</v>
      </c>
      <c r="BB757" s="2" t="str">
        <f t="shared" si="188"/>
        <v>Temp. suitable for Pathogen and Vector. Model says suitable for Pathogen or Vector but not both.</v>
      </c>
      <c r="BC757" s="2" t="str">
        <f t="shared" si="189"/>
        <v>Preconditions somewhat suitable for Transmission</v>
      </c>
      <c r="BF757" s="56">
        <f>Master!EN349</f>
        <v>6065</v>
      </c>
      <c r="BG757" s="56" t="s">
        <v>1299</v>
      </c>
      <c r="BH757" s="2">
        <f t="shared" si="191"/>
        <v>0</v>
      </c>
      <c r="BI757" s="2">
        <f t="shared" si="192"/>
        <v>0</v>
      </c>
    </row>
    <row r="758" spans="1:61" s="2" customFormat="1" ht="15.75" thickTop="1" x14ac:dyDescent="0.25">
      <c r="A758" s="6"/>
      <c r="E758" s="9" t="s">
        <v>867</v>
      </c>
      <c r="F758" s="3"/>
      <c r="G758" s="3"/>
      <c r="H758" s="14"/>
      <c r="I758" s="3"/>
      <c r="J758" s="14"/>
      <c r="K758" s="3"/>
      <c r="L758" s="49"/>
      <c r="M758" s="49"/>
      <c r="N758" s="6"/>
      <c r="BF758" s="56"/>
      <c r="BG758" s="56"/>
      <c r="BH758" s="2">
        <f t="shared" si="191"/>
        <v>0</v>
      </c>
      <c r="BI758" s="2">
        <f t="shared" si="192"/>
        <v>0</v>
      </c>
    </row>
    <row r="759" spans="1:61" s="2" customFormat="1" x14ac:dyDescent="0.25">
      <c r="A759" s="6"/>
      <c r="E759" s="9"/>
      <c r="F759" s="3"/>
      <c r="G759" s="3"/>
      <c r="H759" s="14"/>
      <c r="I759" s="3"/>
      <c r="J759" s="14"/>
      <c r="K759" s="3"/>
      <c r="L759" s="49"/>
      <c r="M759" s="49"/>
      <c r="N759" s="6"/>
      <c r="BF759" s="56"/>
      <c r="BG759" s="56"/>
      <c r="BH759" s="2">
        <f t="shared" si="191"/>
        <v>0</v>
      </c>
      <c r="BI759" s="2">
        <f t="shared" si="192"/>
        <v>0</v>
      </c>
    </row>
    <row r="760" spans="1:61" s="2" customFormat="1" x14ac:dyDescent="0.25">
      <c r="A760" s="6"/>
      <c r="E760" s="9"/>
      <c r="F760" s="3"/>
      <c r="G760" s="3"/>
      <c r="H760" s="14"/>
      <c r="I760" s="3"/>
      <c r="J760" s="14"/>
      <c r="K760" s="3"/>
      <c r="L760" s="49"/>
      <c r="M760" s="49"/>
      <c r="N760" s="6"/>
      <c r="BF760" s="56"/>
      <c r="BG760" s="56"/>
      <c r="BH760" s="2">
        <f t="shared" si="191"/>
        <v>0</v>
      </c>
      <c r="BI760" s="2">
        <f t="shared" si="192"/>
        <v>0</v>
      </c>
    </row>
    <row r="761" spans="1:61" s="2" customFormat="1" x14ac:dyDescent="0.25">
      <c r="A761" s="6"/>
      <c r="E761" s="9"/>
      <c r="F761" s="3"/>
      <c r="G761" s="3"/>
      <c r="H761" s="14"/>
      <c r="I761" s="3"/>
      <c r="J761" s="14"/>
      <c r="K761" s="3"/>
      <c r="L761" s="49"/>
      <c r="M761" s="49"/>
      <c r="N761" s="6"/>
      <c r="BF761" s="56"/>
      <c r="BG761" s="56"/>
      <c r="BH761" s="2">
        <f t="shared" si="191"/>
        <v>0</v>
      </c>
      <c r="BI761" s="2">
        <f t="shared" si="192"/>
        <v>0</v>
      </c>
    </row>
    <row r="762" spans="1:61" s="2" customFormat="1" x14ac:dyDescent="0.25">
      <c r="A762" s="6"/>
      <c r="E762" s="9"/>
      <c r="F762" s="3"/>
      <c r="G762" s="3"/>
      <c r="H762" s="14"/>
      <c r="I762" s="3"/>
      <c r="J762" s="14"/>
      <c r="K762" s="3"/>
      <c r="L762" s="49"/>
      <c r="M762" s="49"/>
      <c r="N762" s="6"/>
      <c r="BF762" s="56"/>
      <c r="BG762" s="56"/>
      <c r="BH762" s="2">
        <f t="shared" si="191"/>
        <v>0</v>
      </c>
      <c r="BI762" s="2">
        <f t="shared" si="192"/>
        <v>0</v>
      </c>
    </row>
    <row r="763" spans="1:61" s="2" customFormat="1" ht="15.75" thickBot="1" x14ac:dyDescent="0.3">
      <c r="A763" s="6"/>
      <c r="E763" s="9"/>
      <c r="F763" s="3"/>
      <c r="G763" s="3"/>
      <c r="H763" s="13"/>
      <c r="I763" s="3"/>
      <c r="J763" s="13"/>
      <c r="K763" s="3"/>
      <c r="L763" s="49"/>
      <c r="M763" s="49"/>
      <c r="N763" s="6"/>
      <c r="BF763" s="56"/>
      <c r="BG763" s="56"/>
      <c r="BH763" s="2">
        <f t="shared" si="191"/>
        <v>0</v>
      </c>
      <c r="BI763" s="2">
        <f t="shared" si="192"/>
        <v>0</v>
      </c>
    </row>
    <row r="764" spans="1:61" s="2" customFormat="1" ht="61.5" thickTop="1" thickBot="1" x14ac:dyDescent="0.3">
      <c r="A764" s="17" t="s">
        <v>57</v>
      </c>
      <c r="E764" s="8"/>
      <c r="F764" s="16" t="str">
        <f>Master!A$746</f>
        <v>Forecast Overall Zika Risk Code - "1" (Blue) = low risk, "4" (Red) = high risk</v>
      </c>
      <c r="G764" s="16" t="str">
        <f>Master!B$745</f>
        <v>Was temp. suitable during period for Aedes aegypti/albopictus? (Red Yes, Green No)</v>
      </c>
      <c r="H764" s="16" t="str">
        <f>Master!C$745</f>
        <v>If suitable temp.  what is annual % suitability for Aedes aegypti or albopictus? (More red more suitable)</v>
      </c>
      <c r="I764" s="16" t="str">
        <f>Master!B$744</f>
        <v>Was temp. suitable during period for Zika replication in mosquito? (Red Yes, Green No)</v>
      </c>
      <c r="J764" s="16" t="str">
        <f>Master!C$744</f>
        <v>If suitable temp. what is annual % suitability for Zika? (More red more suitable)</v>
      </c>
      <c r="K764" s="47" t="str">
        <f>Master!A$749</f>
        <v># people within 5km with Code 4 Zika level</v>
      </c>
      <c r="L764" s="47" t="str">
        <f>Master!A$748</f>
        <v>Description of conditions</v>
      </c>
      <c r="M764" s="47" t="str">
        <f>Master!B$748</f>
        <v>What it means for transmission</v>
      </c>
      <c r="N764" s="47" t="str">
        <f>Master!C$748</f>
        <v>What it means for entomologists</v>
      </c>
      <c r="BF764" s="47" t="s">
        <v>949</v>
      </c>
      <c r="BG764" s="47" t="s">
        <v>949</v>
      </c>
      <c r="BH764" s="2">
        <f t="shared" si="191"/>
        <v>0</v>
      </c>
      <c r="BI764" s="2" t="e">
        <f t="shared" si="192"/>
        <v>#VALUE!</v>
      </c>
    </row>
    <row r="765" spans="1:61" s="2" customFormat="1" ht="16.5" thickTop="1" thickBot="1" x14ac:dyDescent="0.3">
      <c r="A765" s="6"/>
      <c r="E765" s="8" t="s">
        <v>56</v>
      </c>
      <c r="F765" s="3">
        <f t="shared" ref="F765:F775" si="193">BA765</f>
        <v>2</v>
      </c>
      <c r="G765" s="3">
        <f>IF((Master!CL350&gt;=13)-(Master!CL350&gt;38),1,0)</f>
        <v>1</v>
      </c>
      <c r="H765" s="11">
        <f>IF($G765=1,ROUND(Master!AL350,2),0)</f>
        <v>0.23</v>
      </c>
      <c r="I765" s="3">
        <f>IF((Master!CL350&gt;=18)-(Master!CL350&gt;42),1,0)</f>
        <v>1</v>
      </c>
      <c r="J765" s="11">
        <f>IF($I765=1,ROUND(Master!DF350,2),0)</f>
        <v>0</v>
      </c>
      <c r="K765" s="3">
        <f t="shared" ref="K765:K775" si="194">BF765*BH765</f>
        <v>0</v>
      </c>
      <c r="L765" s="49" t="str">
        <f t="shared" ref="L765:L775" si="195">BB765</f>
        <v>Temp. suitable for Pathogen and Vector. Model says not very suitable for Pathogen and Vector.</v>
      </c>
      <c r="M765" s="49" t="str">
        <f t="shared" ref="M765:M775" si="196">BC765</f>
        <v>Preconditions unsuitable for Transmission</v>
      </c>
      <c r="N765" s="6" t="str">
        <f>Master!DM350</f>
        <v>Temp. suitable for vectors - surveillance may be needed. When temp. suitable, model suggests vectors unlikely or low numbers.</v>
      </c>
      <c r="AW765" s="2">
        <f t="shared" ref="AW765:AW775" si="197">SUM(G765,I765)</f>
        <v>2</v>
      </c>
      <c r="AX765" s="2">
        <f t="shared" ref="AX765:AX775" si="198">IF(H765&lt;0.5,2,IF(H765&gt;=0.5,3))</f>
        <v>2</v>
      </c>
      <c r="AY765" s="2">
        <f t="shared" ref="AY765:AY775" si="199">IF(J765&lt;0.5,5,IF(J765&gt;=0.5,7))</f>
        <v>5</v>
      </c>
      <c r="AZ765" s="2">
        <f t="shared" si="190"/>
        <v>20</v>
      </c>
      <c r="BA765" s="2">
        <f t="shared" ref="BA765:BA775" si="200">IF(AZ765=0,BB$3,IF(AZ765=10,BB$4,IF(AZ765=14,BB$4,IF(AZ765=15,BB$5,IF(AZ765=20,BB$6,IF(AZ765=21,BB$5,IF(AZ765=28,BB$7,IF(AZ765=30,BB$7,IF(AZ765=42,BB$8,"")))))))))</f>
        <v>2</v>
      </c>
      <c r="BB765" s="2" t="str">
        <f t="shared" ref="BB765:BB775" si="201">IF(AZ765=0,AW$3,IF(AZ765=10,AW$4,IF(AZ765=14,AW$4,IF(AZ765=15,AW$5,IF(AZ765=20,AW$6,IF(AZ765=21,AW$5,IF(AZ765=28,AW$7,IF(AZ765=30,AW$7,IF(AZ765=42,AW$8,"")))))))))</f>
        <v>Temp. suitable for Pathogen and Vector. Model says not very suitable for Pathogen and Vector.</v>
      </c>
      <c r="BC765" s="2" t="str">
        <f t="shared" ref="BC765:BC775" si="202">IF(AZ765=0,AY$3,IF(AZ765=10,AY$4,IF(AZ765=14,AY$4,IF(AZ765=15,AY$5,IF(AZ765=20,AY$6,IF(AZ765=21,AY$5,IF(AZ765=28,AY$7,IF(AZ765=30,AY$7,IF(AZ765=42,AY$8,"")))))))))</f>
        <v>Preconditions unsuitable for Transmission</v>
      </c>
      <c r="BF765" s="56">
        <f>Master!EN350</f>
        <v>44618</v>
      </c>
      <c r="BG765" s="56" t="s">
        <v>1300</v>
      </c>
      <c r="BH765" s="2">
        <f t="shared" si="191"/>
        <v>0</v>
      </c>
      <c r="BI765" s="2">
        <f t="shared" si="192"/>
        <v>0</v>
      </c>
    </row>
    <row r="766" spans="1:61" s="2" customFormat="1" ht="16.5" thickTop="1" thickBot="1" x14ac:dyDescent="0.3">
      <c r="A766" s="6"/>
      <c r="E766" s="8" t="s">
        <v>132</v>
      </c>
      <c r="F766" s="3">
        <f t="shared" si="193"/>
        <v>2</v>
      </c>
      <c r="G766" s="3">
        <f>IF((Master!CL351&gt;=13)-(Master!CL351&gt;38),1,0)</f>
        <v>1</v>
      </c>
      <c r="H766" s="11">
        <f>IF($G766=1,ROUND(Master!AL351,2),0)</f>
        <v>0.15</v>
      </c>
      <c r="I766" s="3">
        <f>IF((Master!CL351&gt;=18)-(Master!CL351&gt;42),1,0)</f>
        <v>1</v>
      </c>
      <c r="J766" s="11">
        <f>IF($I766=1,ROUND(Master!DF351,2),0)</f>
        <v>0</v>
      </c>
      <c r="K766" s="3">
        <f t="shared" si="194"/>
        <v>0</v>
      </c>
      <c r="L766" s="49" t="str">
        <f t="shared" si="195"/>
        <v>Temp. suitable for Pathogen and Vector. Model says not very suitable for Pathogen and Vector.</v>
      </c>
      <c r="M766" s="49" t="str">
        <f t="shared" si="196"/>
        <v>Preconditions unsuitable for Transmission</v>
      </c>
      <c r="N766" s="6" t="str">
        <f>Master!DM351</f>
        <v>Temp. suitable for vectors - surveillance may be needed. When temp. suitable, model suggests vectors unlikely or low numbers.</v>
      </c>
      <c r="AW766" s="2">
        <f t="shared" si="197"/>
        <v>2</v>
      </c>
      <c r="AX766" s="2">
        <f t="shared" si="198"/>
        <v>2</v>
      </c>
      <c r="AY766" s="2">
        <f t="shared" si="199"/>
        <v>5</v>
      </c>
      <c r="AZ766" s="2">
        <f t="shared" si="190"/>
        <v>20</v>
      </c>
      <c r="BA766" s="2">
        <f t="shared" si="200"/>
        <v>2</v>
      </c>
      <c r="BB766" s="2" t="str">
        <f t="shared" si="201"/>
        <v>Temp. suitable for Pathogen and Vector. Model says not very suitable for Pathogen and Vector.</v>
      </c>
      <c r="BC766" s="2" t="str">
        <f t="shared" si="202"/>
        <v>Preconditions unsuitable for Transmission</v>
      </c>
      <c r="BF766" s="56">
        <f>Master!EN351</f>
        <v>81173</v>
      </c>
      <c r="BG766" s="56" t="s">
        <v>1301</v>
      </c>
      <c r="BH766" s="2">
        <f t="shared" si="191"/>
        <v>0</v>
      </c>
      <c r="BI766" s="2">
        <f t="shared" si="192"/>
        <v>0</v>
      </c>
    </row>
    <row r="767" spans="1:61" s="2" customFormat="1" ht="16.5" thickTop="1" thickBot="1" x14ac:dyDescent="0.3">
      <c r="A767" s="6"/>
      <c r="E767" s="8" t="s">
        <v>140</v>
      </c>
      <c r="F767" s="3">
        <f t="shared" si="193"/>
        <v>2</v>
      </c>
      <c r="G767" s="3">
        <f>IF((Master!CL352&gt;=13)-(Master!CL352&gt;38),1,0)</f>
        <v>1</v>
      </c>
      <c r="H767" s="11">
        <f>IF($G767=1,ROUND(Master!AL352,2),0)</f>
        <v>0.1</v>
      </c>
      <c r="I767" s="3">
        <f>IF((Master!CL352&gt;=18)-(Master!CL352&gt;42),1,0)</f>
        <v>1</v>
      </c>
      <c r="J767" s="11">
        <f>IF($I767=1,ROUND(Master!DF352,2),0)</f>
        <v>0</v>
      </c>
      <c r="K767" s="3">
        <f t="shared" si="194"/>
        <v>0</v>
      </c>
      <c r="L767" s="49" t="str">
        <f t="shared" si="195"/>
        <v>Temp. suitable for Pathogen and Vector. Model says not very suitable for Pathogen and Vector.</v>
      </c>
      <c r="M767" s="49" t="str">
        <f t="shared" si="196"/>
        <v>Preconditions unsuitable for Transmission</v>
      </c>
      <c r="N767" s="6" t="str">
        <f>Master!DM352</f>
        <v>Temp. suitable for vectors - surveillance may be needed. When temp. suitable, model suggests vectors unlikely or low numbers.</v>
      </c>
      <c r="AW767" s="2">
        <f t="shared" si="197"/>
        <v>2</v>
      </c>
      <c r="AX767" s="2">
        <f t="shared" si="198"/>
        <v>2</v>
      </c>
      <c r="AY767" s="2">
        <f t="shared" si="199"/>
        <v>5</v>
      </c>
      <c r="AZ767" s="2">
        <f t="shared" si="190"/>
        <v>20</v>
      </c>
      <c r="BA767" s="2">
        <f t="shared" si="200"/>
        <v>2</v>
      </c>
      <c r="BB767" s="2" t="str">
        <f t="shared" si="201"/>
        <v>Temp. suitable for Pathogen and Vector. Model says not very suitable for Pathogen and Vector.</v>
      </c>
      <c r="BC767" s="2" t="str">
        <f t="shared" si="202"/>
        <v>Preconditions unsuitable for Transmission</v>
      </c>
      <c r="BF767" s="56">
        <f>Master!EN352</f>
        <v>4699</v>
      </c>
      <c r="BG767" s="56" t="s">
        <v>1302</v>
      </c>
      <c r="BH767" s="2">
        <f t="shared" si="191"/>
        <v>0</v>
      </c>
      <c r="BI767" s="2">
        <f t="shared" si="192"/>
        <v>0</v>
      </c>
    </row>
    <row r="768" spans="1:61" s="2" customFormat="1" ht="16.5" thickTop="1" thickBot="1" x14ac:dyDescent="0.3">
      <c r="A768" s="6"/>
      <c r="E768" s="8" t="s">
        <v>177</v>
      </c>
      <c r="F768" s="3">
        <f t="shared" si="193"/>
        <v>2</v>
      </c>
      <c r="G768" s="3">
        <f>IF((Master!CL353&gt;=13)-(Master!CL353&gt;38),1,0)</f>
        <v>1</v>
      </c>
      <c r="H768" s="11">
        <f>IF($G768=1,ROUND(Master!AL353,2),0)</f>
        <v>0.04</v>
      </c>
      <c r="I768" s="3">
        <f>IF((Master!CL353&gt;=18)-(Master!CL353&gt;42),1,0)</f>
        <v>1</v>
      </c>
      <c r="J768" s="11">
        <f>IF($I768=1,ROUND(Master!DF353,2),0)</f>
        <v>0</v>
      </c>
      <c r="K768" s="3">
        <f t="shared" si="194"/>
        <v>0</v>
      </c>
      <c r="L768" s="49" t="str">
        <f t="shared" si="195"/>
        <v>Temp. suitable for Pathogen and Vector. Model says not very suitable for Pathogen and Vector.</v>
      </c>
      <c r="M768" s="49" t="str">
        <f t="shared" si="196"/>
        <v>Preconditions unsuitable for Transmission</v>
      </c>
      <c r="N768" s="6" t="str">
        <f>Master!DM353</f>
        <v>Temp. suitable for vectors - surveillance may be needed. When temp. suitable, model suggests vectors unlikely or low numbers.</v>
      </c>
      <c r="AW768" s="2">
        <f t="shared" si="197"/>
        <v>2</v>
      </c>
      <c r="AX768" s="2">
        <f t="shared" si="198"/>
        <v>2</v>
      </c>
      <c r="AY768" s="2">
        <f t="shared" si="199"/>
        <v>5</v>
      </c>
      <c r="AZ768" s="2">
        <f t="shared" si="190"/>
        <v>20</v>
      </c>
      <c r="BA768" s="2">
        <f t="shared" si="200"/>
        <v>2</v>
      </c>
      <c r="BB768" s="2" t="str">
        <f t="shared" si="201"/>
        <v>Temp. suitable for Pathogen and Vector. Model says not very suitable for Pathogen and Vector.</v>
      </c>
      <c r="BC768" s="2" t="str">
        <f t="shared" si="202"/>
        <v>Preconditions unsuitable for Transmission</v>
      </c>
      <c r="BF768" s="56">
        <f>Master!EN353</f>
        <v>1110</v>
      </c>
      <c r="BG768" s="56" t="s">
        <v>1303</v>
      </c>
      <c r="BH768" s="2">
        <f t="shared" si="191"/>
        <v>0</v>
      </c>
      <c r="BI768" s="2">
        <f t="shared" si="192"/>
        <v>0</v>
      </c>
    </row>
    <row r="769" spans="1:61" s="2" customFormat="1" ht="16.5" thickTop="1" thickBot="1" x14ac:dyDescent="0.3">
      <c r="A769" s="6"/>
      <c r="E769" s="8" t="s">
        <v>219</v>
      </c>
      <c r="F769" s="3">
        <f t="shared" si="193"/>
        <v>2</v>
      </c>
      <c r="G769" s="3">
        <f>IF((Master!CL354&gt;=13)-(Master!CL354&gt;38),1,0)</f>
        <v>1</v>
      </c>
      <c r="H769" s="11">
        <f>IF($G769=1,ROUND(Master!AL354,2),0)</f>
        <v>0.18</v>
      </c>
      <c r="I769" s="3">
        <f>IF((Master!CL354&gt;=18)-(Master!CL354&gt;42),1,0)</f>
        <v>1</v>
      </c>
      <c r="J769" s="11">
        <f>IF($I769=1,ROUND(Master!DF354,2),0)</f>
        <v>0</v>
      </c>
      <c r="K769" s="3">
        <f t="shared" si="194"/>
        <v>0</v>
      </c>
      <c r="L769" s="49" t="str">
        <f t="shared" si="195"/>
        <v>Temp. suitable for Pathogen and Vector. Model says not very suitable for Pathogen and Vector.</v>
      </c>
      <c r="M769" s="49" t="str">
        <f t="shared" si="196"/>
        <v>Preconditions unsuitable for Transmission</v>
      </c>
      <c r="N769" s="6" t="str">
        <f>Master!DM354</f>
        <v>Temp. suitable for vectors - surveillance may be needed. When temp. suitable, model suggests vectors unlikely or low numbers.</v>
      </c>
      <c r="AW769" s="2">
        <f t="shared" si="197"/>
        <v>2</v>
      </c>
      <c r="AX769" s="2">
        <f t="shared" si="198"/>
        <v>2</v>
      </c>
      <c r="AY769" s="2">
        <f t="shared" si="199"/>
        <v>5</v>
      </c>
      <c r="AZ769" s="2">
        <f t="shared" si="190"/>
        <v>20</v>
      </c>
      <c r="BA769" s="2">
        <f t="shared" si="200"/>
        <v>2</v>
      </c>
      <c r="BB769" s="2" t="str">
        <f t="shared" si="201"/>
        <v>Temp. suitable for Pathogen and Vector. Model says not very suitable for Pathogen and Vector.</v>
      </c>
      <c r="BC769" s="2" t="str">
        <f t="shared" si="202"/>
        <v>Preconditions unsuitable for Transmission</v>
      </c>
      <c r="BF769" s="56">
        <f>Master!EN354</f>
        <v>3935</v>
      </c>
      <c r="BG769" s="56" t="s">
        <v>1304</v>
      </c>
      <c r="BH769" s="2">
        <f t="shared" si="191"/>
        <v>0</v>
      </c>
      <c r="BI769" s="2">
        <f t="shared" si="192"/>
        <v>0</v>
      </c>
    </row>
    <row r="770" spans="1:61" s="2" customFormat="1" ht="16.5" thickTop="1" thickBot="1" x14ac:dyDescent="0.3">
      <c r="A770" s="6"/>
      <c r="E770" s="8" t="s">
        <v>536</v>
      </c>
      <c r="F770" s="3">
        <f t="shared" si="193"/>
        <v>2</v>
      </c>
      <c r="G770" s="3">
        <f>IF((Master!CL355&gt;=13)-(Master!CL355&gt;38),1,0)</f>
        <v>1</v>
      </c>
      <c r="H770" s="11">
        <f>IF($G770=1,ROUND(Master!AL355,2),0)</f>
        <v>0.24</v>
      </c>
      <c r="I770" s="3">
        <f>IF((Master!CL355&gt;=18)-(Master!CL355&gt;42),1,0)</f>
        <v>1</v>
      </c>
      <c r="J770" s="11">
        <f>IF($I770=1,ROUND(Master!DF355,2),0)</f>
        <v>0</v>
      </c>
      <c r="K770" s="3">
        <f t="shared" si="194"/>
        <v>0</v>
      </c>
      <c r="L770" s="49" t="str">
        <f t="shared" si="195"/>
        <v>Temp. suitable for Pathogen and Vector. Model says not very suitable for Pathogen and Vector.</v>
      </c>
      <c r="M770" s="49" t="str">
        <f t="shared" si="196"/>
        <v>Preconditions unsuitable for Transmission</v>
      </c>
      <c r="N770" s="6" t="str">
        <f>Master!DM355</f>
        <v>Temp. suitable for vectors - surveillance may be needed. When temp. suitable, model suggests vectors unlikely or low numbers.</v>
      </c>
      <c r="AW770" s="2">
        <f t="shared" si="197"/>
        <v>2</v>
      </c>
      <c r="AX770" s="2">
        <f t="shared" si="198"/>
        <v>2</v>
      </c>
      <c r="AY770" s="2">
        <f t="shared" si="199"/>
        <v>5</v>
      </c>
      <c r="AZ770" s="2">
        <f t="shared" si="190"/>
        <v>20</v>
      </c>
      <c r="BA770" s="2">
        <f t="shared" si="200"/>
        <v>2</v>
      </c>
      <c r="BB770" s="2" t="str">
        <f t="shared" si="201"/>
        <v>Temp. suitable for Pathogen and Vector. Model says not very suitable for Pathogen and Vector.</v>
      </c>
      <c r="BC770" s="2" t="str">
        <f t="shared" si="202"/>
        <v>Preconditions unsuitable for Transmission</v>
      </c>
      <c r="BF770" s="56">
        <f>Master!EN355</f>
        <v>29570</v>
      </c>
      <c r="BG770" s="56" t="s">
        <v>1305</v>
      </c>
      <c r="BH770" s="2">
        <f t="shared" si="191"/>
        <v>0</v>
      </c>
      <c r="BI770" s="2">
        <f t="shared" si="192"/>
        <v>0</v>
      </c>
    </row>
    <row r="771" spans="1:61" s="2" customFormat="1" ht="16.5" thickTop="1" thickBot="1" x14ac:dyDescent="0.3">
      <c r="A771" s="6"/>
      <c r="E771" s="8" t="s">
        <v>537</v>
      </c>
      <c r="F771" s="3">
        <f t="shared" si="193"/>
        <v>2</v>
      </c>
      <c r="G771" s="3">
        <f>IF((Master!CL356&gt;=13)-(Master!CL356&gt;38),1,0)</f>
        <v>1</v>
      </c>
      <c r="H771" s="11">
        <f>IF($G771=1,ROUND(Master!AL356,2),0)</f>
        <v>0.22</v>
      </c>
      <c r="I771" s="3">
        <f>IF((Master!CL356&gt;=18)-(Master!CL356&gt;42),1,0)</f>
        <v>1</v>
      </c>
      <c r="J771" s="11">
        <f>IF($I771=1,ROUND(Master!DF356,2),0)</f>
        <v>0</v>
      </c>
      <c r="K771" s="3">
        <f t="shared" si="194"/>
        <v>0</v>
      </c>
      <c r="L771" s="49" t="str">
        <f t="shared" si="195"/>
        <v>Temp. suitable for Pathogen and Vector. Model says not very suitable for Pathogen and Vector.</v>
      </c>
      <c r="M771" s="49" t="str">
        <f t="shared" si="196"/>
        <v>Preconditions unsuitable for Transmission</v>
      </c>
      <c r="N771" s="6" t="str">
        <f>Master!DM356</f>
        <v>Temp. suitable for vectors - surveillance may be needed. When temp. suitable, model suggests vectors unlikely or low numbers.</v>
      </c>
      <c r="AW771" s="2">
        <f t="shared" si="197"/>
        <v>2</v>
      </c>
      <c r="AX771" s="2">
        <f t="shared" si="198"/>
        <v>2</v>
      </c>
      <c r="AY771" s="2">
        <f t="shared" si="199"/>
        <v>5</v>
      </c>
      <c r="AZ771" s="2">
        <f t="shared" si="190"/>
        <v>20</v>
      </c>
      <c r="BA771" s="2">
        <f t="shared" si="200"/>
        <v>2</v>
      </c>
      <c r="BB771" s="2" t="str">
        <f t="shared" si="201"/>
        <v>Temp. suitable for Pathogen and Vector. Model says not very suitable for Pathogen and Vector.</v>
      </c>
      <c r="BC771" s="2" t="str">
        <f t="shared" si="202"/>
        <v>Preconditions unsuitable for Transmission</v>
      </c>
      <c r="BF771" s="56">
        <f>Master!EN356</f>
        <v>1596</v>
      </c>
      <c r="BG771" s="56" t="s">
        <v>1306</v>
      </c>
      <c r="BH771" s="2">
        <f t="shared" si="191"/>
        <v>0</v>
      </c>
      <c r="BI771" s="2">
        <f t="shared" si="192"/>
        <v>0</v>
      </c>
    </row>
    <row r="772" spans="1:61" s="2" customFormat="1" ht="16.5" thickTop="1" thickBot="1" x14ac:dyDescent="0.3">
      <c r="A772" s="6"/>
      <c r="E772" s="8" t="s">
        <v>538</v>
      </c>
      <c r="F772" s="3">
        <f t="shared" si="193"/>
        <v>2</v>
      </c>
      <c r="G772" s="3">
        <f>IF((Master!CL357&gt;=13)-(Master!CL357&gt;38),1,0)</f>
        <v>1</v>
      </c>
      <c r="H772" s="11">
        <f>IF($G772=1,ROUND(Master!AL357,2),0)</f>
        <v>0.03</v>
      </c>
      <c r="I772" s="3">
        <f>IF((Master!CL357&gt;=18)-(Master!CL357&gt;42),1,0)</f>
        <v>1</v>
      </c>
      <c r="J772" s="11">
        <f>IF($I772=1,ROUND(Master!DF357,2),0)</f>
        <v>0</v>
      </c>
      <c r="K772" s="3">
        <f t="shared" si="194"/>
        <v>0</v>
      </c>
      <c r="L772" s="49" t="str">
        <f t="shared" si="195"/>
        <v>Temp. suitable for Pathogen and Vector. Model says not very suitable for Pathogen and Vector.</v>
      </c>
      <c r="M772" s="49" t="str">
        <f t="shared" si="196"/>
        <v>Preconditions unsuitable for Transmission</v>
      </c>
      <c r="N772" s="6" t="str">
        <f>Master!DM357</f>
        <v>Temp. suitable for vectors - surveillance may be needed. When temp. suitable, model suggests vectors unlikely or low numbers.</v>
      </c>
      <c r="AW772" s="2">
        <f t="shared" si="197"/>
        <v>2</v>
      </c>
      <c r="AX772" s="2">
        <f t="shared" si="198"/>
        <v>2</v>
      </c>
      <c r="AY772" s="2">
        <f t="shared" si="199"/>
        <v>5</v>
      </c>
      <c r="AZ772" s="2">
        <f t="shared" si="190"/>
        <v>20</v>
      </c>
      <c r="BA772" s="2">
        <f t="shared" si="200"/>
        <v>2</v>
      </c>
      <c r="BB772" s="2" t="str">
        <f t="shared" si="201"/>
        <v>Temp. suitable for Pathogen and Vector. Model says not very suitable for Pathogen and Vector.</v>
      </c>
      <c r="BC772" s="2" t="str">
        <f t="shared" si="202"/>
        <v>Preconditions unsuitable for Transmission</v>
      </c>
      <c r="BF772" s="56">
        <f>Master!EN357</f>
        <v>637</v>
      </c>
      <c r="BG772" s="56" t="s">
        <v>1307</v>
      </c>
      <c r="BH772" s="2">
        <f t="shared" si="191"/>
        <v>0</v>
      </c>
      <c r="BI772" s="2">
        <f t="shared" si="192"/>
        <v>0</v>
      </c>
    </row>
    <row r="773" spans="1:61" s="2" customFormat="1" ht="16.5" thickTop="1" thickBot="1" x14ac:dyDescent="0.3">
      <c r="A773" s="6"/>
      <c r="E773" s="8" t="s">
        <v>737</v>
      </c>
      <c r="F773" s="3">
        <f t="shared" si="193"/>
        <v>2</v>
      </c>
      <c r="G773" s="3">
        <f>IF((Master!CL358&gt;=13)-(Master!CL358&gt;38),1,0)</f>
        <v>1</v>
      </c>
      <c r="H773" s="11">
        <f>IF($G773=1,ROUND(Master!AL358,2),0)</f>
        <v>0.34</v>
      </c>
      <c r="I773" s="3">
        <f>IF((Master!CL358&gt;=18)-(Master!CL358&gt;42),1,0)</f>
        <v>1</v>
      </c>
      <c r="J773" s="11">
        <f>IF($I773=1,ROUND(Master!DF358,2),0)</f>
        <v>0</v>
      </c>
      <c r="K773" s="3">
        <f t="shared" si="194"/>
        <v>0</v>
      </c>
      <c r="L773" s="49" t="str">
        <f t="shared" si="195"/>
        <v>Temp. suitable for Pathogen and Vector. Model says not very suitable for Pathogen and Vector.</v>
      </c>
      <c r="M773" s="49" t="str">
        <f t="shared" si="196"/>
        <v>Preconditions unsuitable for Transmission</v>
      </c>
      <c r="N773" s="6" t="str">
        <f>Master!DM358</f>
        <v>Temp. suitable for vectors - surveillance may be needed. When temp. suitable, model suggests vectors unlikely or low numbers.</v>
      </c>
      <c r="AW773" s="2">
        <f t="shared" si="197"/>
        <v>2</v>
      </c>
      <c r="AX773" s="2">
        <f t="shared" si="198"/>
        <v>2</v>
      </c>
      <c r="AY773" s="2">
        <f t="shared" si="199"/>
        <v>5</v>
      </c>
      <c r="AZ773" s="2">
        <f t="shared" si="190"/>
        <v>20</v>
      </c>
      <c r="BA773" s="2">
        <f t="shared" si="200"/>
        <v>2</v>
      </c>
      <c r="BB773" s="2" t="str">
        <f t="shared" si="201"/>
        <v>Temp. suitable for Pathogen and Vector. Model says not very suitable for Pathogen and Vector.</v>
      </c>
      <c r="BC773" s="2" t="str">
        <f t="shared" si="202"/>
        <v>Preconditions unsuitable for Transmission</v>
      </c>
      <c r="BF773" s="56">
        <f>Master!EN358</f>
        <v>12790</v>
      </c>
      <c r="BG773" s="56" t="s">
        <v>1308</v>
      </c>
      <c r="BH773" s="2">
        <f t="shared" si="191"/>
        <v>0</v>
      </c>
      <c r="BI773" s="2">
        <f t="shared" si="192"/>
        <v>0</v>
      </c>
    </row>
    <row r="774" spans="1:61" s="2" customFormat="1" ht="16.5" thickTop="1" thickBot="1" x14ac:dyDescent="0.3">
      <c r="A774" s="6"/>
      <c r="E774" s="8" t="s">
        <v>738</v>
      </c>
      <c r="F774" s="3">
        <f t="shared" si="193"/>
        <v>3</v>
      </c>
      <c r="G774" s="3">
        <f>IF((Master!CL359&gt;=13)-(Master!CL359&gt;38),1,0)</f>
        <v>1</v>
      </c>
      <c r="H774" s="11">
        <f>IF($G774=1,ROUND(Master!AL359,2),0)</f>
        <v>0.7</v>
      </c>
      <c r="I774" s="3">
        <f>IF((Master!CL359&gt;=18)-(Master!CL359&gt;42),1,0)</f>
        <v>1</v>
      </c>
      <c r="J774" s="11">
        <f>IF($I774=1,ROUND(Master!DF359,2),0)</f>
        <v>0</v>
      </c>
      <c r="K774" s="3">
        <f t="shared" si="194"/>
        <v>0</v>
      </c>
      <c r="L774" s="49" t="str">
        <f t="shared" si="195"/>
        <v>Temp. suitable for Pathogen and Vector. Model says suitable for Pathogen or Vector but not both.</v>
      </c>
      <c r="M774" s="49" t="str">
        <f t="shared" si="196"/>
        <v>Preconditions somewhat suitable for Transmission</v>
      </c>
      <c r="N774" s="6" t="str">
        <f>Master!DM359</f>
        <v>Temp. suitable for vectors - surveillance may be needed. When temp. suitable, model suggests vectors likely - may need control, education, and policies minimizing exposure.</v>
      </c>
      <c r="AW774" s="2">
        <f t="shared" si="197"/>
        <v>2</v>
      </c>
      <c r="AX774" s="2">
        <f t="shared" si="198"/>
        <v>3</v>
      </c>
      <c r="AY774" s="2">
        <f t="shared" si="199"/>
        <v>5</v>
      </c>
      <c r="AZ774" s="2">
        <f t="shared" si="190"/>
        <v>30</v>
      </c>
      <c r="BA774" s="2">
        <f t="shared" si="200"/>
        <v>3</v>
      </c>
      <c r="BB774" s="2" t="str">
        <f t="shared" si="201"/>
        <v>Temp. suitable for Pathogen and Vector. Model says suitable for Pathogen or Vector but not both.</v>
      </c>
      <c r="BC774" s="2" t="str">
        <f t="shared" si="202"/>
        <v>Preconditions somewhat suitable for Transmission</v>
      </c>
      <c r="BF774" s="56">
        <f>Master!EN359</f>
        <v>792</v>
      </c>
      <c r="BG774" s="56" t="s">
        <v>1309</v>
      </c>
      <c r="BH774" s="2">
        <f t="shared" si="191"/>
        <v>0</v>
      </c>
      <c r="BI774" s="2">
        <f t="shared" si="192"/>
        <v>0</v>
      </c>
    </row>
    <row r="775" spans="1:61" s="2" customFormat="1" ht="16.5" thickTop="1" thickBot="1" x14ac:dyDescent="0.3">
      <c r="A775" s="6"/>
      <c r="E775" s="8" t="s">
        <v>768</v>
      </c>
      <c r="F775" s="3">
        <f t="shared" si="193"/>
        <v>2</v>
      </c>
      <c r="G775" s="3">
        <f>IF((Master!CL360&gt;=13)-(Master!CL360&gt;38),1,0)</f>
        <v>1</v>
      </c>
      <c r="H775" s="11">
        <f>IF($G775=1,ROUND(Master!AL360,2),0)</f>
        <v>0</v>
      </c>
      <c r="I775" s="3">
        <f>IF((Master!CL360&gt;=18)-(Master!CL360&gt;42),1,0)</f>
        <v>1</v>
      </c>
      <c r="J775" s="11">
        <f>IF($I775=1,ROUND(Master!DF360,2),0)</f>
        <v>0</v>
      </c>
      <c r="K775" s="3">
        <f t="shared" si="194"/>
        <v>0</v>
      </c>
      <c r="L775" s="49" t="str">
        <f t="shared" si="195"/>
        <v>Temp. suitable for Pathogen and Vector. Model says not very suitable for Pathogen and Vector.</v>
      </c>
      <c r="M775" s="49" t="str">
        <f t="shared" si="196"/>
        <v>Preconditions unsuitable for Transmission</v>
      </c>
      <c r="N775" s="6" t="str">
        <f>Master!DM360</f>
        <v>Temp. suitable for vectors - surveillance may be needed. When temp. suitable, model suggests vectors unlikely or low numbers.</v>
      </c>
      <c r="AW775" s="2">
        <f t="shared" si="197"/>
        <v>2</v>
      </c>
      <c r="AX775" s="2">
        <f t="shared" si="198"/>
        <v>2</v>
      </c>
      <c r="AY775" s="2">
        <f t="shared" si="199"/>
        <v>5</v>
      </c>
      <c r="AZ775" s="2">
        <f t="shared" si="190"/>
        <v>20</v>
      </c>
      <c r="BA775" s="2">
        <f t="shared" si="200"/>
        <v>2</v>
      </c>
      <c r="BB775" s="2" t="str">
        <f t="shared" si="201"/>
        <v>Temp. suitable for Pathogen and Vector. Model says not very suitable for Pathogen and Vector.</v>
      </c>
      <c r="BC775" s="2" t="str">
        <f t="shared" si="202"/>
        <v>Preconditions unsuitable for Transmission</v>
      </c>
      <c r="BF775" s="56">
        <f>Master!EN360</f>
        <v>530</v>
      </c>
      <c r="BG775" s="56" t="s">
        <v>1310</v>
      </c>
      <c r="BH775" s="2">
        <f t="shared" si="191"/>
        <v>0</v>
      </c>
      <c r="BI775" s="2">
        <f t="shared" si="192"/>
        <v>0</v>
      </c>
    </row>
    <row r="776" spans="1:61" s="2" customFormat="1" ht="15.75" thickTop="1" x14ac:dyDescent="0.25">
      <c r="A776" s="6"/>
      <c r="E776" s="9" t="s">
        <v>867</v>
      </c>
      <c r="F776" s="3"/>
      <c r="G776" s="3"/>
      <c r="H776" s="14"/>
      <c r="I776" s="3"/>
      <c r="J776" s="14"/>
      <c r="K776" s="3"/>
      <c r="L776" s="49"/>
      <c r="M776" s="49"/>
      <c r="N776" s="6"/>
      <c r="BF776" s="56"/>
      <c r="BG776" s="56"/>
      <c r="BH776" s="2">
        <f t="shared" si="191"/>
        <v>0</v>
      </c>
      <c r="BI776" s="2">
        <f t="shared" si="192"/>
        <v>0</v>
      </c>
    </row>
    <row r="777" spans="1:61" s="2" customFormat="1" x14ac:dyDescent="0.25">
      <c r="A777" s="6"/>
      <c r="E777" s="9"/>
      <c r="F777" s="3"/>
      <c r="G777" s="3"/>
      <c r="H777" s="14"/>
      <c r="I777" s="3"/>
      <c r="J777" s="14"/>
      <c r="K777" s="3"/>
      <c r="L777" s="49"/>
      <c r="M777" s="49"/>
      <c r="N777" s="6"/>
      <c r="BF777" s="56"/>
      <c r="BG777" s="56"/>
      <c r="BH777" s="2">
        <f t="shared" si="191"/>
        <v>0</v>
      </c>
      <c r="BI777" s="2">
        <f t="shared" si="192"/>
        <v>0</v>
      </c>
    </row>
    <row r="778" spans="1:61" s="2" customFormat="1" x14ac:dyDescent="0.25">
      <c r="A778" s="6"/>
      <c r="E778" s="9"/>
      <c r="F778" s="3"/>
      <c r="G778" s="3"/>
      <c r="H778" s="14"/>
      <c r="I778" s="3"/>
      <c r="J778" s="14"/>
      <c r="K778" s="3"/>
      <c r="L778" s="49"/>
      <c r="M778" s="49"/>
      <c r="N778" s="6"/>
      <c r="BF778" s="56"/>
      <c r="BG778" s="56"/>
      <c r="BH778" s="2">
        <f t="shared" si="191"/>
        <v>0</v>
      </c>
      <c r="BI778" s="2">
        <f t="shared" si="192"/>
        <v>0</v>
      </c>
    </row>
    <row r="779" spans="1:61" s="2" customFormat="1" x14ac:dyDescent="0.25">
      <c r="A779" s="6"/>
      <c r="E779" s="9"/>
      <c r="F779" s="3"/>
      <c r="G779" s="3"/>
      <c r="H779" s="14"/>
      <c r="I779" s="3"/>
      <c r="J779" s="14"/>
      <c r="K779" s="3"/>
      <c r="L779" s="49"/>
      <c r="M779" s="49"/>
      <c r="N779" s="6"/>
      <c r="BF779" s="56"/>
      <c r="BG779" s="56"/>
      <c r="BH779" s="2">
        <f t="shared" si="191"/>
        <v>0</v>
      </c>
      <c r="BI779" s="2">
        <f t="shared" si="192"/>
        <v>0</v>
      </c>
    </row>
    <row r="780" spans="1:61" s="2" customFormat="1" x14ac:dyDescent="0.25">
      <c r="A780" s="6"/>
      <c r="E780" s="9"/>
      <c r="F780" s="3"/>
      <c r="G780" s="3"/>
      <c r="H780" s="14"/>
      <c r="I780" s="3"/>
      <c r="J780" s="14"/>
      <c r="K780" s="3"/>
      <c r="L780" s="49"/>
      <c r="M780" s="49"/>
      <c r="N780" s="6"/>
      <c r="BF780" s="56"/>
      <c r="BG780" s="56"/>
      <c r="BH780" s="2">
        <f t="shared" si="191"/>
        <v>0</v>
      </c>
      <c r="BI780" s="2">
        <f t="shared" si="192"/>
        <v>0</v>
      </c>
    </row>
    <row r="781" spans="1:61" s="2" customFormat="1" x14ac:dyDescent="0.25">
      <c r="A781" s="6"/>
      <c r="E781" s="9"/>
      <c r="F781" s="3"/>
      <c r="G781" s="3"/>
      <c r="H781" s="14"/>
      <c r="I781" s="3"/>
      <c r="J781" s="14"/>
      <c r="K781" s="3"/>
      <c r="L781" s="49"/>
      <c r="M781" s="49"/>
      <c r="N781" s="6"/>
      <c r="BF781" s="56"/>
      <c r="BG781" s="56"/>
      <c r="BH781" s="2">
        <f t="shared" si="191"/>
        <v>0</v>
      </c>
      <c r="BI781" s="2">
        <f t="shared" si="192"/>
        <v>0</v>
      </c>
    </row>
    <row r="782" spans="1:61" s="2" customFormat="1" x14ac:dyDescent="0.25">
      <c r="A782" s="6"/>
      <c r="E782" s="9"/>
      <c r="F782" s="3"/>
      <c r="G782" s="3"/>
      <c r="H782" s="14"/>
      <c r="I782" s="3"/>
      <c r="J782" s="14"/>
      <c r="K782" s="3"/>
      <c r="L782" s="49"/>
      <c r="M782" s="49"/>
      <c r="N782" s="6"/>
      <c r="BF782" s="56"/>
      <c r="BG782" s="56"/>
      <c r="BH782" s="2">
        <f t="shared" si="191"/>
        <v>0</v>
      </c>
      <c r="BI782" s="2">
        <f t="shared" si="192"/>
        <v>0</v>
      </c>
    </row>
    <row r="783" spans="1:61" s="2" customFormat="1" x14ac:dyDescent="0.25">
      <c r="A783" s="6"/>
      <c r="E783" s="9"/>
      <c r="F783" s="3"/>
      <c r="G783" s="3"/>
      <c r="H783" s="14"/>
      <c r="I783" s="3"/>
      <c r="J783" s="14"/>
      <c r="K783" s="3"/>
      <c r="L783" s="49"/>
      <c r="M783" s="49"/>
      <c r="N783" s="6"/>
      <c r="BF783" s="56"/>
      <c r="BG783" s="56"/>
      <c r="BH783" s="2">
        <f t="shared" si="191"/>
        <v>0</v>
      </c>
      <c r="BI783" s="2">
        <f t="shared" si="192"/>
        <v>0</v>
      </c>
    </row>
    <row r="784" spans="1:61" s="2" customFormat="1" x14ac:dyDescent="0.25">
      <c r="A784" s="6"/>
      <c r="E784" s="9"/>
      <c r="F784" s="3"/>
      <c r="G784" s="3"/>
      <c r="H784" s="14"/>
      <c r="I784" s="3"/>
      <c r="J784" s="14"/>
      <c r="K784" s="3"/>
      <c r="L784" s="49"/>
      <c r="M784" s="49"/>
      <c r="N784" s="6"/>
      <c r="BF784" s="56"/>
      <c r="BG784" s="56"/>
      <c r="BH784" s="2">
        <f t="shared" si="191"/>
        <v>0</v>
      </c>
      <c r="BI784" s="2">
        <f t="shared" si="192"/>
        <v>0</v>
      </c>
    </row>
    <row r="785" spans="1:61" s="2" customFormat="1" x14ac:dyDescent="0.25">
      <c r="A785" s="6"/>
      <c r="E785" s="9"/>
      <c r="F785" s="3"/>
      <c r="G785" s="3"/>
      <c r="H785" s="14"/>
      <c r="I785" s="3"/>
      <c r="J785" s="14"/>
      <c r="K785" s="3"/>
      <c r="L785" s="49"/>
      <c r="M785" s="49"/>
      <c r="N785" s="6"/>
      <c r="BF785" s="56"/>
      <c r="BG785" s="56"/>
      <c r="BH785" s="2">
        <f t="shared" si="191"/>
        <v>0</v>
      </c>
      <c r="BI785" s="2">
        <f t="shared" si="192"/>
        <v>0</v>
      </c>
    </row>
    <row r="786" spans="1:61" s="2" customFormat="1" x14ac:dyDescent="0.25">
      <c r="A786" s="6"/>
      <c r="E786" s="9"/>
      <c r="F786" s="3"/>
      <c r="G786" s="3"/>
      <c r="H786" s="14"/>
      <c r="I786" s="3"/>
      <c r="J786" s="14"/>
      <c r="K786" s="3"/>
      <c r="L786" s="49"/>
      <c r="M786" s="49"/>
      <c r="N786" s="6"/>
      <c r="BF786" s="56"/>
      <c r="BG786" s="56"/>
      <c r="BH786" s="2">
        <f t="shared" si="191"/>
        <v>0</v>
      </c>
      <c r="BI786" s="2">
        <f t="shared" si="192"/>
        <v>0</v>
      </c>
    </row>
    <row r="787" spans="1:61" s="2" customFormat="1" x14ac:dyDescent="0.25">
      <c r="A787" s="6"/>
      <c r="E787" s="9"/>
      <c r="F787" s="3"/>
      <c r="G787" s="3"/>
      <c r="H787" s="14"/>
      <c r="I787" s="3"/>
      <c r="J787" s="14"/>
      <c r="K787" s="3"/>
      <c r="L787" s="49"/>
      <c r="M787" s="49"/>
      <c r="N787" s="6"/>
      <c r="BF787" s="56"/>
      <c r="BG787" s="56"/>
      <c r="BH787" s="2">
        <f t="shared" si="191"/>
        <v>0</v>
      </c>
      <c r="BI787" s="2">
        <f t="shared" si="192"/>
        <v>0</v>
      </c>
    </row>
    <row r="788" spans="1:61" s="2" customFormat="1" x14ac:dyDescent="0.25">
      <c r="A788" s="6"/>
      <c r="E788" s="9"/>
      <c r="F788" s="3"/>
      <c r="G788" s="3"/>
      <c r="H788" s="14"/>
      <c r="I788" s="3"/>
      <c r="J788" s="14"/>
      <c r="K788" s="3"/>
      <c r="L788" s="49"/>
      <c r="M788" s="49"/>
      <c r="N788" s="6"/>
      <c r="BF788" s="56"/>
      <c r="BG788" s="56"/>
      <c r="BH788" s="2">
        <f t="shared" si="191"/>
        <v>0</v>
      </c>
      <c r="BI788" s="2">
        <f t="shared" si="192"/>
        <v>0</v>
      </c>
    </row>
    <row r="789" spans="1:61" s="2" customFormat="1" x14ac:dyDescent="0.25">
      <c r="A789" s="6"/>
      <c r="E789" s="9"/>
      <c r="F789" s="3"/>
      <c r="G789" s="3"/>
      <c r="H789" s="14"/>
      <c r="I789" s="3"/>
      <c r="J789" s="14"/>
      <c r="K789" s="3"/>
      <c r="L789" s="49"/>
      <c r="M789" s="49"/>
      <c r="N789" s="6"/>
      <c r="BF789" s="56"/>
      <c r="BG789" s="56"/>
      <c r="BH789" s="2">
        <f t="shared" si="191"/>
        <v>0</v>
      </c>
      <c r="BI789" s="2">
        <f t="shared" si="192"/>
        <v>0</v>
      </c>
    </row>
    <row r="790" spans="1:61" s="2" customFormat="1" x14ac:dyDescent="0.25">
      <c r="A790" s="6"/>
      <c r="E790" s="9"/>
      <c r="F790" s="3"/>
      <c r="G790" s="3"/>
      <c r="H790" s="14"/>
      <c r="I790" s="3"/>
      <c r="J790" s="14"/>
      <c r="K790" s="3"/>
      <c r="L790" s="49"/>
      <c r="M790" s="49"/>
      <c r="N790" s="6"/>
      <c r="BF790" s="56"/>
      <c r="BG790" s="56"/>
      <c r="BH790" s="2">
        <f t="shared" si="191"/>
        <v>0</v>
      </c>
      <c r="BI790" s="2">
        <f t="shared" si="192"/>
        <v>0</v>
      </c>
    </row>
    <row r="791" spans="1:61" s="2" customFormat="1" x14ac:dyDescent="0.25">
      <c r="A791" s="6"/>
      <c r="E791" s="9"/>
      <c r="F791" s="3"/>
      <c r="G791" s="3"/>
      <c r="H791" s="14"/>
      <c r="I791" s="3"/>
      <c r="J791" s="14"/>
      <c r="K791" s="3"/>
      <c r="L791" s="49"/>
      <c r="M791" s="49"/>
      <c r="N791" s="6"/>
      <c r="BF791" s="56"/>
      <c r="BG791" s="56"/>
      <c r="BH791" s="2">
        <f t="shared" si="191"/>
        <v>0</v>
      </c>
      <c r="BI791" s="2">
        <f t="shared" si="192"/>
        <v>0</v>
      </c>
    </row>
    <row r="792" spans="1:61" s="2" customFormat="1" ht="15.75" thickBot="1" x14ac:dyDescent="0.3">
      <c r="A792" s="6"/>
      <c r="E792" s="9"/>
      <c r="F792" s="3"/>
      <c r="G792" s="3"/>
      <c r="H792" s="13"/>
      <c r="I792" s="3"/>
      <c r="J792" s="13"/>
      <c r="K792" s="3"/>
      <c r="L792" s="49"/>
      <c r="M792" s="49"/>
      <c r="N792" s="6"/>
      <c r="BF792" s="56"/>
      <c r="BG792" s="56"/>
      <c r="BH792" s="2">
        <f t="shared" si="191"/>
        <v>0</v>
      </c>
      <c r="BI792" s="2">
        <f t="shared" si="192"/>
        <v>0</v>
      </c>
    </row>
    <row r="793" spans="1:61" s="2" customFormat="1" ht="61.5" thickTop="1" thickBot="1" x14ac:dyDescent="0.3">
      <c r="A793" s="17" t="s">
        <v>149</v>
      </c>
      <c r="E793" s="8"/>
      <c r="F793" s="16" t="str">
        <f>Master!A$746</f>
        <v>Forecast Overall Zika Risk Code - "1" (Blue) = low risk, "4" (Red) = high risk</v>
      </c>
      <c r="G793" s="16" t="str">
        <f>Master!B$745</f>
        <v>Was temp. suitable during period for Aedes aegypti/albopictus? (Red Yes, Green No)</v>
      </c>
      <c r="H793" s="16" t="str">
        <f>Master!C$745</f>
        <v>If suitable temp.  what is annual % suitability for Aedes aegypti or albopictus? (More red more suitable)</v>
      </c>
      <c r="I793" s="16" t="str">
        <f>Master!B$744</f>
        <v>Was temp. suitable during period for Zika replication in mosquito? (Red Yes, Green No)</v>
      </c>
      <c r="J793" s="16" t="str">
        <f>Master!C$744</f>
        <v>If suitable temp. what is annual % suitability for Zika? (More red more suitable)</v>
      </c>
      <c r="K793" s="47" t="str">
        <f>Master!A$749</f>
        <v># people within 5km with Code 4 Zika level</v>
      </c>
      <c r="L793" s="47" t="str">
        <f>Master!A$748</f>
        <v>Description of conditions</v>
      </c>
      <c r="M793" s="47" t="str">
        <f>Master!B$748</f>
        <v>What it means for transmission</v>
      </c>
      <c r="N793" s="47" t="str">
        <f>Master!C$748</f>
        <v>What it means for entomologists</v>
      </c>
      <c r="BF793" s="47" t="s">
        <v>949</v>
      </c>
      <c r="BG793" s="47" t="s">
        <v>949</v>
      </c>
      <c r="BH793" s="2">
        <f t="shared" si="191"/>
        <v>0</v>
      </c>
      <c r="BI793" s="2" t="e">
        <f t="shared" si="192"/>
        <v>#VALUE!</v>
      </c>
    </row>
    <row r="794" spans="1:61" s="2" customFormat="1" ht="16.5" thickTop="1" thickBot="1" x14ac:dyDescent="0.3">
      <c r="A794" s="6"/>
      <c r="E794" s="8" t="s">
        <v>148</v>
      </c>
      <c r="F794" s="3">
        <f t="shared" ref="F794:F810" si="203">BA794</f>
        <v>2</v>
      </c>
      <c r="G794" s="3">
        <f>IF((Master!CL361&gt;=13)-(Master!CL361&gt;38),1,0)</f>
        <v>1</v>
      </c>
      <c r="H794" s="11">
        <f>IF($G794=1,ROUND(Master!AL361,2),0)</f>
        <v>7.0000000000000007E-2</v>
      </c>
      <c r="I794" s="3">
        <f>IF((Master!CL361&gt;=18)-(Master!CL361&gt;42),1,0)</f>
        <v>1</v>
      </c>
      <c r="J794" s="11">
        <f>IF($I794=1,ROUND(Master!DF361,2),0)</f>
        <v>0</v>
      </c>
      <c r="K794" s="3">
        <f t="shared" ref="K794:K810" si="204">BF794*BH794</f>
        <v>0</v>
      </c>
      <c r="L794" s="49" t="str">
        <f t="shared" ref="L794:L810" si="205">BB794</f>
        <v>Temp. suitable for Pathogen and Vector. Model says not very suitable for Pathogen and Vector.</v>
      </c>
      <c r="M794" s="49" t="str">
        <f t="shared" ref="M794:M810" si="206">BC794</f>
        <v>Preconditions unsuitable for Transmission</v>
      </c>
      <c r="N794" s="6" t="str">
        <f>Master!DM361</f>
        <v>Temp. suitable for vectors - surveillance may be needed. When temp. suitable, model suggests vectors unlikely or low numbers.</v>
      </c>
      <c r="AW794" s="2">
        <f t="shared" ref="AW794:AW810" si="207">SUM(G794,I794)</f>
        <v>2</v>
      </c>
      <c r="AX794" s="2">
        <f t="shared" ref="AX794:AX810" si="208">IF(H794&lt;0.5,2,IF(H794&gt;=0.5,3))</f>
        <v>2</v>
      </c>
      <c r="AY794" s="2">
        <f t="shared" ref="AY794:AY810" si="209">IF(J794&lt;0.5,5,IF(J794&gt;=0.5,7))</f>
        <v>5</v>
      </c>
      <c r="AZ794" s="2">
        <f t="shared" si="190"/>
        <v>20</v>
      </c>
      <c r="BA794" s="2">
        <f t="shared" ref="BA794:BA810" si="210">IF(AZ794=0,BB$3,IF(AZ794=10,BB$4,IF(AZ794=14,BB$4,IF(AZ794=15,BB$5,IF(AZ794=20,BB$6,IF(AZ794=21,BB$5,IF(AZ794=28,BB$7,IF(AZ794=30,BB$7,IF(AZ794=42,BB$8,"")))))))))</f>
        <v>2</v>
      </c>
      <c r="BB794" s="2" t="str">
        <f t="shared" ref="BB794:BB810" si="211">IF(AZ794=0,AW$3,IF(AZ794=10,AW$4,IF(AZ794=14,AW$4,IF(AZ794=15,AW$5,IF(AZ794=20,AW$6,IF(AZ794=21,AW$5,IF(AZ794=28,AW$7,IF(AZ794=30,AW$7,IF(AZ794=42,AW$8,"")))))))))</f>
        <v>Temp. suitable for Pathogen and Vector. Model says not very suitable for Pathogen and Vector.</v>
      </c>
      <c r="BC794" s="2" t="str">
        <f t="shared" ref="BC794:BC810" si="212">IF(AZ794=0,AY$3,IF(AZ794=10,AY$4,IF(AZ794=14,AY$4,IF(AZ794=15,AY$5,IF(AZ794=20,AY$6,IF(AZ794=21,AY$5,IF(AZ794=28,AY$7,IF(AZ794=30,AY$7,IF(AZ794=42,AY$8,"")))))))))</f>
        <v>Preconditions unsuitable for Transmission</v>
      </c>
      <c r="BF794" s="56">
        <f>Master!EN361</f>
        <v>6426</v>
      </c>
      <c r="BG794" s="56" t="s">
        <v>1311</v>
      </c>
      <c r="BH794" s="2">
        <f t="shared" si="191"/>
        <v>0</v>
      </c>
      <c r="BI794" s="2">
        <f t="shared" si="192"/>
        <v>0</v>
      </c>
    </row>
    <row r="795" spans="1:61" s="2" customFormat="1" ht="16.5" thickTop="1" thickBot="1" x14ac:dyDescent="0.3">
      <c r="A795" s="6"/>
      <c r="E795" s="8" t="s">
        <v>163</v>
      </c>
      <c r="F795" s="3">
        <f t="shared" si="203"/>
        <v>2</v>
      </c>
      <c r="G795" s="3">
        <f>IF((Master!CL362&gt;=13)-(Master!CL362&gt;38),1,0)</f>
        <v>1</v>
      </c>
      <c r="H795" s="11">
        <f>IF($G795=1,ROUND(Master!AL362,2),0)</f>
        <v>0.2</v>
      </c>
      <c r="I795" s="3">
        <f>IF((Master!CL362&gt;=18)-(Master!CL362&gt;42),1,0)</f>
        <v>1</v>
      </c>
      <c r="J795" s="11">
        <f>IF($I795=1,ROUND(Master!DF362,2),0)</f>
        <v>0</v>
      </c>
      <c r="K795" s="3">
        <f t="shared" si="204"/>
        <v>0</v>
      </c>
      <c r="L795" s="49" t="str">
        <f t="shared" si="205"/>
        <v>Temp. suitable for Pathogen and Vector. Model says not very suitable for Pathogen and Vector.</v>
      </c>
      <c r="M795" s="49" t="str">
        <f t="shared" si="206"/>
        <v>Preconditions unsuitable for Transmission</v>
      </c>
      <c r="N795" s="6" t="str">
        <f>Master!DM362</f>
        <v>Temp. suitable for vectors - surveillance may be needed. When temp. suitable, model suggests vectors unlikely or low numbers.</v>
      </c>
      <c r="AW795" s="2">
        <f t="shared" si="207"/>
        <v>2</v>
      </c>
      <c r="AX795" s="2">
        <f t="shared" si="208"/>
        <v>2</v>
      </c>
      <c r="AY795" s="2">
        <f t="shared" si="209"/>
        <v>5</v>
      </c>
      <c r="AZ795" s="2">
        <f t="shared" si="190"/>
        <v>20</v>
      </c>
      <c r="BA795" s="2">
        <f t="shared" si="210"/>
        <v>2</v>
      </c>
      <c r="BB795" s="2" t="str">
        <f t="shared" si="211"/>
        <v>Temp. suitable for Pathogen and Vector. Model says not very suitable for Pathogen and Vector.</v>
      </c>
      <c r="BC795" s="2" t="str">
        <f t="shared" si="212"/>
        <v>Preconditions unsuitable for Transmission</v>
      </c>
      <c r="BF795" s="56">
        <f>Master!EN362</f>
        <v>2744</v>
      </c>
      <c r="BG795" s="56" t="s">
        <v>1312</v>
      </c>
      <c r="BH795" s="2">
        <f t="shared" si="191"/>
        <v>0</v>
      </c>
      <c r="BI795" s="2">
        <f t="shared" si="192"/>
        <v>0</v>
      </c>
    </row>
    <row r="796" spans="1:61" s="2" customFormat="1" ht="16.5" thickTop="1" thickBot="1" x14ac:dyDescent="0.3">
      <c r="A796" s="6"/>
      <c r="E796" s="8" t="s">
        <v>165</v>
      </c>
      <c r="F796" s="3">
        <f t="shared" si="203"/>
        <v>2</v>
      </c>
      <c r="G796" s="3">
        <f>IF((Master!CL363&gt;=13)-(Master!CL363&gt;38),1,0)</f>
        <v>1</v>
      </c>
      <c r="H796" s="11">
        <f>IF($G796=1,ROUND(Master!AL363,2),0)</f>
        <v>0.44</v>
      </c>
      <c r="I796" s="3">
        <f>IF((Master!CL363&gt;=18)-(Master!CL363&gt;42),1,0)</f>
        <v>1</v>
      </c>
      <c r="J796" s="11">
        <f>IF($I796=1,ROUND(Master!DF363,2),0)</f>
        <v>0</v>
      </c>
      <c r="K796" s="3">
        <f t="shared" si="204"/>
        <v>0</v>
      </c>
      <c r="L796" s="49" t="str">
        <f t="shared" si="205"/>
        <v>Temp. suitable for Pathogen and Vector. Model says not very suitable for Pathogen and Vector.</v>
      </c>
      <c r="M796" s="49" t="str">
        <f t="shared" si="206"/>
        <v>Preconditions unsuitable for Transmission</v>
      </c>
      <c r="N796" s="6" t="str">
        <f>Master!DM363</f>
        <v>Temp. suitable for vectors - surveillance may be needed. When temp. suitable, model suggests vectors unlikely or low numbers.</v>
      </c>
      <c r="AW796" s="2">
        <f t="shared" si="207"/>
        <v>2</v>
      </c>
      <c r="AX796" s="2">
        <f t="shared" si="208"/>
        <v>2</v>
      </c>
      <c r="AY796" s="2">
        <f t="shared" si="209"/>
        <v>5</v>
      </c>
      <c r="AZ796" s="2">
        <f t="shared" si="190"/>
        <v>20</v>
      </c>
      <c r="BA796" s="2">
        <f t="shared" si="210"/>
        <v>2</v>
      </c>
      <c r="BB796" s="2" t="str">
        <f t="shared" si="211"/>
        <v>Temp. suitable for Pathogen and Vector. Model says not very suitable for Pathogen and Vector.</v>
      </c>
      <c r="BC796" s="2" t="str">
        <f t="shared" si="212"/>
        <v>Preconditions unsuitable for Transmission</v>
      </c>
      <c r="BF796" s="56">
        <f>Master!EN363</f>
        <v>26940</v>
      </c>
      <c r="BG796" s="56" t="s">
        <v>1313</v>
      </c>
      <c r="BH796" s="2">
        <f t="shared" si="191"/>
        <v>0</v>
      </c>
      <c r="BI796" s="2">
        <f t="shared" si="192"/>
        <v>0</v>
      </c>
    </row>
    <row r="797" spans="1:61" s="2" customFormat="1" ht="16.5" thickTop="1" thickBot="1" x14ac:dyDescent="0.3">
      <c r="A797" s="6"/>
      <c r="E797" s="8" t="s">
        <v>170</v>
      </c>
      <c r="F797" s="3">
        <f t="shared" si="203"/>
        <v>2</v>
      </c>
      <c r="G797" s="3">
        <f>IF((Master!CL364&gt;=13)-(Master!CL364&gt;38),1,0)</f>
        <v>1</v>
      </c>
      <c r="H797" s="11">
        <f>IF($G797=1,ROUND(Master!AL364,2),0)</f>
        <v>0.34</v>
      </c>
      <c r="I797" s="3">
        <f>IF((Master!CL364&gt;=18)-(Master!CL364&gt;42),1,0)</f>
        <v>1</v>
      </c>
      <c r="J797" s="11">
        <f>IF($I797=1,ROUND(Master!DF364,2),0)</f>
        <v>0</v>
      </c>
      <c r="K797" s="3">
        <f t="shared" si="204"/>
        <v>0</v>
      </c>
      <c r="L797" s="49" t="str">
        <f t="shared" si="205"/>
        <v>Temp. suitable for Pathogen and Vector. Model says not very suitable for Pathogen and Vector.</v>
      </c>
      <c r="M797" s="49" t="str">
        <f t="shared" si="206"/>
        <v>Preconditions unsuitable for Transmission</v>
      </c>
      <c r="N797" s="6" t="str">
        <f>Master!DM364</f>
        <v>Temp. suitable for vectors - surveillance may be needed. When temp. suitable, model suggests vectors unlikely or low numbers.</v>
      </c>
      <c r="AW797" s="2">
        <f t="shared" si="207"/>
        <v>2</v>
      </c>
      <c r="AX797" s="2">
        <f t="shared" si="208"/>
        <v>2</v>
      </c>
      <c r="AY797" s="2">
        <f t="shared" si="209"/>
        <v>5</v>
      </c>
      <c r="AZ797" s="2">
        <f t="shared" si="190"/>
        <v>20</v>
      </c>
      <c r="BA797" s="2">
        <f t="shared" si="210"/>
        <v>2</v>
      </c>
      <c r="BB797" s="2" t="str">
        <f t="shared" si="211"/>
        <v>Temp. suitable for Pathogen and Vector. Model says not very suitable for Pathogen and Vector.</v>
      </c>
      <c r="BC797" s="2" t="str">
        <f t="shared" si="212"/>
        <v>Preconditions unsuitable for Transmission</v>
      </c>
      <c r="BF797" s="56">
        <f>Master!EN364</f>
        <v>11157</v>
      </c>
      <c r="BG797" s="56" t="s">
        <v>1314</v>
      </c>
      <c r="BH797" s="2">
        <f t="shared" si="191"/>
        <v>0</v>
      </c>
      <c r="BI797" s="2">
        <f t="shared" si="192"/>
        <v>0</v>
      </c>
    </row>
    <row r="798" spans="1:61" s="2" customFormat="1" ht="16.5" thickTop="1" thickBot="1" x14ac:dyDescent="0.3">
      <c r="A798" s="6"/>
      <c r="E798" s="8" t="s">
        <v>189</v>
      </c>
      <c r="F798" s="3">
        <f t="shared" si="203"/>
        <v>2</v>
      </c>
      <c r="G798" s="3">
        <f>IF((Master!CL365&gt;=13)-(Master!CL365&gt;38),1,0)</f>
        <v>1</v>
      </c>
      <c r="H798" s="11">
        <f>IF($G798=1,ROUND(Master!AL365,2),0)</f>
        <v>0</v>
      </c>
      <c r="I798" s="3">
        <f>IF((Master!CL365&gt;=18)-(Master!CL365&gt;42),1,0)</f>
        <v>1</v>
      </c>
      <c r="J798" s="11">
        <f>IF($I798=1,ROUND(Master!DF365,2),0)</f>
        <v>0</v>
      </c>
      <c r="K798" s="3">
        <f t="shared" si="204"/>
        <v>0</v>
      </c>
      <c r="L798" s="49" t="str">
        <f t="shared" si="205"/>
        <v>Temp. suitable for Pathogen and Vector. Model says not very suitable for Pathogen and Vector.</v>
      </c>
      <c r="M798" s="49" t="str">
        <f t="shared" si="206"/>
        <v>Preconditions unsuitable for Transmission</v>
      </c>
      <c r="N798" s="6" t="str">
        <f>Master!DM365</f>
        <v>Temp. suitable for vectors - surveillance may be needed. When temp. suitable, model suggests vectors unlikely or low numbers.</v>
      </c>
      <c r="AW798" s="2">
        <f t="shared" si="207"/>
        <v>2</v>
      </c>
      <c r="AX798" s="2">
        <f t="shared" si="208"/>
        <v>2</v>
      </c>
      <c r="AY798" s="2">
        <f t="shared" si="209"/>
        <v>5</v>
      </c>
      <c r="AZ798" s="2">
        <f t="shared" si="190"/>
        <v>20</v>
      </c>
      <c r="BA798" s="2">
        <f t="shared" si="210"/>
        <v>2</v>
      </c>
      <c r="BB798" s="2" t="str">
        <f t="shared" si="211"/>
        <v>Temp. suitable for Pathogen and Vector. Model says not very suitable for Pathogen and Vector.</v>
      </c>
      <c r="BC798" s="2" t="str">
        <f t="shared" si="212"/>
        <v>Preconditions unsuitable for Transmission</v>
      </c>
      <c r="BF798" s="56">
        <f>Master!EN365</f>
        <v>12234</v>
      </c>
      <c r="BG798" s="56" t="s">
        <v>1315</v>
      </c>
      <c r="BH798" s="2">
        <f t="shared" si="191"/>
        <v>0</v>
      </c>
      <c r="BI798" s="2">
        <f t="shared" si="192"/>
        <v>0</v>
      </c>
    </row>
    <row r="799" spans="1:61" s="2" customFormat="1" ht="16.5" thickTop="1" thickBot="1" x14ac:dyDescent="0.3">
      <c r="A799" s="6"/>
      <c r="E799" s="8" t="s">
        <v>191</v>
      </c>
      <c r="F799" s="3">
        <f t="shared" si="203"/>
        <v>2</v>
      </c>
      <c r="G799" s="3">
        <f>IF((Master!CL366&gt;=13)-(Master!CL366&gt;38),1,0)</f>
        <v>1</v>
      </c>
      <c r="H799" s="11">
        <f>IF($G799=1,ROUND(Master!AL366,2),0)</f>
        <v>0</v>
      </c>
      <c r="I799" s="3">
        <f>IF((Master!CL366&gt;=18)-(Master!CL366&gt;42),1,0)</f>
        <v>1</v>
      </c>
      <c r="J799" s="11">
        <f>IF($I799=1,ROUND(Master!DF366,2),0)</f>
        <v>0</v>
      </c>
      <c r="K799" s="3">
        <f t="shared" si="204"/>
        <v>0</v>
      </c>
      <c r="L799" s="49" t="str">
        <f t="shared" si="205"/>
        <v>Temp. suitable for Pathogen and Vector. Model says not very suitable for Pathogen and Vector.</v>
      </c>
      <c r="M799" s="49" t="str">
        <f t="shared" si="206"/>
        <v>Preconditions unsuitable for Transmission</v>
      </c>
      <c r="N799" s="6" t="str">
        <f>Master!DM366</f>
        <v>Temp. suitable for vectors - surveillance may be needed. When temp. suitable, model suggests vectors unlikely or low numbers.</v>
      </c>
      <c r="AW799" s="2">
        <f t="shared" si="207"/>
        <v>2</v>
      </c>
      <c r="AX799" s="2">
        <f t="shared" si="208"/>
        <v>2</v>
      </c>
      <c r="AY799" s="2">
        <f t="shared" si="209"/>
        <v>5</v>
      </c>
      <c r="AZ799" s="2">
        <f t="shared" si="190"/>
        <v>20</v>
      </c>
      <c r="BA799" s="2">
        <f t="shared" si="210"/>
        <v>2</v>
      </c>
      <c r="BB799" s="2" t="str">
        <f t="shared" si="211"/>
        <v>Temp. suitable for Pathogen and Vector. Model says not very suitable for Pathogen and Vector.</v>
      </c>
      <c r="BC799" s="2" t="str">
        <f t="shared" si="212"/>
        <v>Preconditions unsuitable for Transmission</v>
      </c>
      <c r="BF799" s="56">
        <f>Master!EN366</f>
        <v>9104</v>
      </c>
      <c r="BG799" s="56" t="s">
        <v>1316</v>
      </c>
      <c r="BH799" s="2">
        <f t="shared" si="191"/>
        <v>0</v>
      </c>
      <c r="BI799" s="2">
        <f t="shared" si="192"/>
        <v>0</v>
      </c>
    </row>
    <row r="800" spans="1:61" s="2" customFormat="1" ht="16.5" thickTop="1" thickBot="1" x14ac:dyDescent="0.3">
      <c r="A800" s="6"/>
      <c r="E800" s="8" t="s">
        <v>193</v>
      </c>
      <c r="F800" s="3">
        <f t="shared" si="203"/>
        <v>2</v>
      </c>
      <c r="G800" s="3">
        <f>IF((Master!CL367&gt;=13)-(Master!CL367&gt;38),1,0)</f>
        <v>1</v>
      </c>
      <c r="H800" s="11">
        <f>IF($G800=1,ROUND(Master!AL367,2),0)</f>
        <v>0.02</v>
      </c>
      <c r="I800" s="3">
        <f>IF((Master!CL367&gt;=18)-(Master!CL367&gt;42),1,0)</f>
        <v>1</v>
      </c>
      <c r="J800" s="11">
        <f>IF($I800=1,ROUND(Master!DF367,2),0)</f>
        <v>0</v>
      </c>
      <c r="K800" s="3">
        <f t="shared" si="204"/>
        <v>0</v>
      </c>
      <c r="L800" s="49" t="str">
        <f t="shared" si="205"/>
        <v>Temp. suitable for Pathogen and Vector. Model says not very suitable for Pathogen and Vector.</v>
      </c>
      <c r="M800" s="49" t="str">
        <f t="shared" si="206"/>
        <v>Preconditions unsuitable for Transmission</v>
      </c>
      <c r="N800" s="6" t="str">
        <f>Master!DM367</f>
        <v>Temp. suitable for vectors - surveillance may be needed. When temp. suitable, model suggests vectors unlikely or low numbers.</v>
      </c>
      <c r="AW800" s="2">
        <f t="shared" si="207"/>
        <v>2</v>
      </c>
      <c r="AX800" s="2">
        <f t="shared" si="208"/>
        <v>2</v>
      </c>
      <c r="AY800" s="2">
        <f t="shared" si="209"/>
        <v>5</v>
      </c>
      <c r="AZ800" s="2">
        <f t="shared" si="190"/>
        <v>20</v>
      </c>
      <c r="BA800" s="2">
        <f t="shared" si="210"/>
        <v>2</v>
      </c>
      <c r="BB800" s="2" t="str">
        <f t="shared" si="211"/>
        <v>Temp. suitable for Pathogen and Vector. Model says not very suitable for Pathogen and Vector.</v>
      </c>
      <c r="BC800" s="2" t="str">
        <f t="shared" si="212"/>
        <v>Preconditions unsuitable for Transmission</v>
      </c>
      <c r="BF800" s="56">
        <f>Master!EN367</f>
        <v>29798</v>
      </c>
      <c r="BG800" s="56" t="s">
        <v>1317</v>
      </c>
      <c r="BH800" s="2">
        <f t="shared" si="191"/>
        <v>0</v>
      </c>
      <c r="BI800" s="2">
        <f t="shared" si="192"/>
        <v>0</v>
      </c>
    </row>
    <row r="801" spans="1:61" s="2" customFormat="1" ht="16.5" thickTop="1" thickBot="1" x14ac:dyDescent="0.3">
      <c r="A801" s="6"/>
      <c r="E801" s="8" t="s">
        <v>208</v>
      </c>
      <c r="F801" s="3">
        <f t="shared" si="203"/>
        <v>2</v>
      </c>
      <c r="G801" s="3">
        <f>IF((Master!CL368&gt;=13)-(Master!CL368&gt;38),1,0)</f>
        <v>1</v>
      </c>
      <c r="H801" s="11">
        <f>IF($G801=1,ROUND(Master!AL368,2),0)</f>
        <v>0.33</v>
      </c>
      <c r="I801" s="3">
        <f>IF((Master!CL368&gt;=18)-(Master!CL368&gt;42),1,0)</f>
        <v>1</v>
      </c>
      <c r="J801" s="11">
        <f>IF($I801=1,ROUND(Master!DF368,2),0)</f>
        <v>0</v>
      </c>
      <c r="K801" s="3">
        <f t="shared" si="204"/>
        <v>0</v>
      </c>
      <c r="L801" s="49" t="str">
        <f t="shared" si="205"/>
        <v>Temp. suitable for Pathogen and Vector. Model says not very suitable for Pathogen and Vector.</v>
      </c>
      <c r="M801" s="49" t="str">
        <f t="shared" si="206"/>
        <v>Preconditions unsuitable for Transmission</v>
      </c>
      <c r="N801" s="6" t="str">
        <f>Master!DM368</f>
        <v>Temp. suitable for vectors - surveillance may be needed. When temp. suitable, model suggests vectors unlikely or low numbers.</v>
      </c>
      <c r="AW801" s="2">
        <f t="shared" si="207"/>
        <v>2</v>
      </c>
      <c r="AX801" s="2">
        <f t="shared" si="208"/>
        <v>2</v>
      </c>
      <c r="AY801" s="2">
        <f t="shared" si="209"/>
        <v>5</v>
      </c>
      <c r="AZ801" s="2">
        <f t="shared" ref="AZ801:AZ863" si="213">AW801*AX801*AY801</f>
        <v>20</v>
      </c>
      <c r="BA801" s="2">
        <f t="shared" si="210"/>
        <v>2</v>
      </c>
      <c r="BB801" s="2" t="str">
        <f t="shared" si="211"/>
        <v>Temp. suitable for Pathogen and Vector. Model says not very suitable for Pathogen and Vector.</v>
      </c>
      <c r="BC801" s="2" t="str">
        <f t="shared" si="212"/>
        <v>Preconditions unsuitable for Transmission</v>
      </c>
      <c r="BF801" s="56">
        <f>Master!EN368</f>
        <v>75694</v>
      </c>
      <c r="BG801" s="56" t="s">
        <v>1318</v>
      </c>
      <c r="BH801" s="2">
        <f t="shared" ref="BH801:BH864" si="214">IF(BA801=4,1,0)</f>
        <v>0</v>
      </c>
      <c r="BI801" s="2">
        <f t="shared" ref="BI801:BI864" si="215">BF801*BH801</f>
        <v>0</v>
      </c>
    </row>
    <row r="802" spans="1:61" s="2" customFormat="1" ht="16.5" thickTop="1" thickBot="1" x14ac:dyDescent="0.3">
      <c r="A802" s="6"/>
      <c r="E802" s="8" t="s">
        <v>215</v>
      </c>
      <c r="F802" s="3">
        <f t="shared" si="203"/>
        <v>2</v>
      </c>
      <c r="G802" s="3">
        <f>IF((Master!CL369&gt;=13)-(Master!CL369&gt;38),1,0)</f>
        <v>1</v>
      </c>
      <c r="H802" s="11">
        <f>IF($G802=1,ROUND(Master!AL369,2),0)</f>
        <v>0.02</v>
      </c>
      <c r="I802" s="3">
        <f>IF((Master!CL369&gt;=18)-(Master!CL369&gt;42),1,0)</f>
        <v>1</v>
      </c>
      <c r="J802" s="11">
        <f>IF($I802=1,ROUND(Master!DF369,2),0)</f>
        <v>0</v>
      </c>
      <c r="K802" s="3">
        <f t="shared" si="204"/>
        <v>0</v>
      </c>
      <c r="L802" s="49" t="str">
        <f t="shared" si="205"/>
        <v>Temp. suitable for Pathogen and Vector. Model says not very suitable for Pathogen and Vector.</v>
      </c>
      <c r="M802" s="49" t="str">
        <f t="shared" si="206"/>
        <v>Preconditions unsuitable for Transmission</v>
      </c>
      <c r="N802" s="6" t="str">
        <f>Master!DM369</f>
        <v>Temp. suitable for vectors - surveillance may be needed. When temp. suitable, model suggests vectors unlikely or low numbers.</v>
      </c>
      <c r="AW802" s="2">
        <f t="shared" si="207"/>
        <v>2</v>
      </c>
      <c r="AX802" s="2">
        <f t="shared" si="208"/>
        <v>2</v>
      </c>
      <c r="AY802" s="2">
        <f t="shared" si="209"/>
        <v>5</v>
      </c>
      <c r="AZ802" s="2">
        <f t="shared" si="213"/>
        <v>20</v>
      </c>
      <c r="BA802" s="2">
        <f t="shared" si="210"/>
        <v>2</v>
      </c>
      <c r="BB802" s="2" t="str">
        <f t="shared" si="211"/>
        <v>Temp. suitable for Pathogen and Vector. Model says not very suitable for Pathogen and Vector.</v>
      </c>
      <c r="BC802" s="2" t="str">
        <f t="shared" si="212"/>
        <v>Preconditions unsuitable for Transmission</v>
      </c>
      <c r="BF802" s="56">
        <f>Master!EN369</f>
        <v>12577</v>
      </c>
      <c r="BG802" s="56" t="s">
        <v>1319</v>
      </c>
      <c r="BH802" s="2">
        <f t="shared" si="214"/>
        <v>0</v>
      </c>
      <c r="BI802" s="2">
        <f t="shared" si="215"/>
        <v>0</v>
      </c>
    </row>
    <row r="803" spans="1:61" s="2" customFormat="1" ht="16.5" thickTop="1" thickBot="1" x14ac:dyDescent="0.3">
      <c r="A803" s="6"/>
      <c r="E803" s="8" t="s">
        <v>216</v>
      </c>
      <c r="F803" s="3">
        <f t="shared" si="203"/>
        <v>2</v>
      </c>
      <c r="G803" s="3">
        <f>IF((Master!CL370&gt;=13)-(Master!CL370&gt;38),1,0)</f>
        <v>1</v>
      </c>
      <c r="H803" s="11">
        <f>IF($G803=1,ROUND(Master!AL370,2),0)</f>
        <v>0.04</v>
      </c>
      <c r="I803" s="3">
        <f>IF((Master!CL370&gt;=18)-(Master!CL370&gt;42),1,0)</f>
        <v>1</v>
      </c>
      <c r="J803" s="11">
        <f>IF($I803=1,ROUND(Master!DF370,2),0)</f>
        <v>0</v>
      </c>
      <c r="K803" s="3">
        <f t="shared" si="204"/>
        <v>0</v>
      </c>
      <c r="L803" s="49" t="str">
        <f t="shared" si="205"/>
        <v>Temp. suitable for Pathogen and Vector. Model says not very suitable for Pathogen and Vector.</v>
      </c>
      <c r="M803" s="49" t="str">
        <f t="shared" si="206"/>
        <v>Preconditions unsuitable for Transmission</v>
      </c>
      <c r="N803" s="6" t="str">
        <f>Master!DM370</f>
        <v>Temp. suitable for vectors - surveillance may be needed. When temp. suitable, model suggests vectors unlikely or low numbers.</v>
      </c>
      <c r="AW803" s="2">
        <f t="shared" si="207"/>
        <v>2</v>
      </c>
      <c r="AX803" s="2">
        <f t="shared" si="208"/>
        <v>2</v>
      </c>
      <c r="AY803" s="2">
        <f t="shared" si="209"/>
        <v>5</v>
      </c>
      <c r="AZ803" s="2">
        <f t="shared" si="213"/>
        <v>20</v>
      </c>
      <c r="BA803" s="2">
        <f t="shared" si="210"/>
        <v>2</v>
      </c>
      <c r="BB803" s="2" t="str">
        <f t="shared" si="211"/>
        <v>Temp. suitable for Pathogen and Vector. Model says not very suitable for Pathogen and Vector.</v>
      </c>
      <c r="BC803" s="2" t="str">
        <f t="shared" si="212"/>
        <v>Preconditions unsuitable for Transmission</v>
      </c>
      <c r="BF803" s="56">
        <f>Master!EN370</f>
        <v>49667</v>
      </c>
      <c r="BG803" s="56" t="s">
        <v>1320</v>
      </c>
      <c r="BH803" s="2">
        <f t="shared" si="214"/>
        <v>0</v>
      </c>
      <c r="BI803" s="2">
        <f t="shared" si="215"/>
        <v>0</v>
      </c>
    </row>
    <row r="804" spans="1:61" s="2" customFormat="1" ht="16.5" thickTop="1" thickBot="1" x14ac:dyDescent="0.3">
      <c r="A804" s="6"/>
      <c r="E804" s="8" t="s">
        <v>222</v>
      </c>
      <c r="F804" s="3">
        <f t="shared" si="203"/>
        <v>2</v>
      </c>
      <c r="G804" s="3">
        <f>IF((Master!CL371&gt;=13)-(Master!CL371&gt;38),1,0)</f>
        <v>1</v>
      </c>
      <c r="H804" s="11">
        <f>IF($G804=1,ROUND(Master!AL371,2),0)</f>
        <v>0.01</v>
      </c>
      <c r="I804" s="3">
        <f>IF((Master!CL371&gt;=18)-(Master!CL371&gt;42),1,0)</f>
        <v>1</v>
      </c>
      <c r="J804" s="11">
        <f>IF($I804=1,ROUND(Master!DF371,2),0)</f>
        <v>0</v>
      </c>
      <c r="K804" s="3">
        <f t="shared" si="204"/>
        <v>0</v>
      </c>
      <c r="L804" s="49" t="str">
        <f t="shared" si="205"/>
        <v>Temp. suitable for Pathogen and Vector. Model says not very suitable for Pathogen and Vector.</v>
      </c>
      <c r="M804" s="49" t="str">
        <f t="shared" si="206"/>
        <v>Preconditions unsuitable for Transmission</v>
      </c>
      <c r="N804" s="6" t="str">
        <f>Master!DM371</f>
        <v>Temp. suitable for vectors - surveillance may be needed. When temp. suitable, model suggests vectors unlikely or low numbers.</v>
      </c>
      <c r="AW804" s="2">
        <f t="shared" si="207"/>
        <v>2</v>
      </c>
      <c r="AX804" s="2">
        <f t="shared" si="208"/>
        <v>2</v>
      </c>
      <c r="AY804" s="2">
        <f t="shared" si="209"/>
        <v>5</v>
      </c>
      <c r="AZ804" s="2">
        <f t="shared" si="213"/>
        <v>20</v>
      </c>
      <c r="BA804" s="2">
        <f t="shared" si="210"/>
        <v>2</v>
      </c>
      <c r="BB804" s="2" t="str">
        <f t="shared" si="211"/>
        <v>Temp. suitable for Pathogen and Vector. Model says not very suitable for Pathogen and Vector.</v>
      </c>
      <c r="BC804" s="2" t="str">
        <f t="shared" si="212"/>
        <v>Preconditions unsuitable for Transmission</v>
      </c>
      <c r="BF804" s="56">
        <f>Master!EN371</f>
        <v>2284</v>
      </c>
      <c r="BG804" s="56" t="s">
        <v>1321</v>
      </c>
      <c r="BH804" s="2">
        <f t="shared" si="214"/>
        <v>0</v>
      </c>
      <c r="BI804" s="2">
        <f t="shared" si="215"/>
        <v>0</v>
      </c>
    </row>
    <row r="805" spans="1:61" s="2" customFormat="1" ht="16.5" thickTop="1" thickBot="1" x14ac:dyDescent="0.3">
      <c r="A805" s="6"/>
      <c r="E805" s="8" t="s">
        <v>256</v>
      </c>
      <c r="F805" s="3">
        <f t="shared" si="203"/>
        <v>2</v>
      </c>
      <c r="G805" s="3">
        <f>IF((Master!CL372&gt;=13)-(Master!CL372&gt;38),1,0)</f>
        <v>1</v>
      </c>
      <c r="H805" s="11">
        <f>IF($G805=1,ROUND(Master!AL372,2),0)</f>
        <v>0.12</v>
      </c>
      <c r="I805" s="3">
        <f>IF((Master!CL372&gt;=18)-(Master!CL372&gt;42),1,0)</f>
        <v>1</v>
      </c>
      <c r="J805" s="11">
        <f>IF($I805=1,ROUND(Master!DF372,2),0)</f>
        <v>0</v>
      </c>
      <c r="K805" s="3">
        <f t="shared" si="204"/>
        <v>0</v>
      </c>
      <c r="L805" s="49" t="str">
        <f t="shared" si="205"/>
        <v>Temp. suitable for Pathogen and Vector. Model says not very suitable for Pathogen and Vector.</v>
      </c>
      <c r="M805" s="49" t="str">
        <f t="shared" si="206"/>
        <v>Preconditions unsuitable for Transmission</v>
      </c>
      <c r="N805" s="6" t="str">
        <f>Master!DM372</f>
        <v>Temp. suitable for vectors - surveillance may be needed. When temp. suitable, model suggests vectors unlikely or low numbers.</v>
      </c>
      <c r="AW805" s="2">
        <f t="shared" si="207"/>
        <v>2</v>
      </c>
      <c r="AX805" s="2">
        <f t="shared" si="208"/>
        <v>2</v>
      </c>
      <c r="AY805" s="2">
        <f t="shared" si="209"/>
        <v>5</v>
      </c>
      <c r="AZ805" s="2">
        <f t="shared" si="213"/>
        <v>20</v>
      </c>
      <c r="BA805" s="2">
        <f t="shared" si="210"/>
        <v>2</v>
      </c>
      <c r="BB805" s="2" t="str">
        <f t="shared" si="211"/>
        <v>Temp. suitable for Pathogen and Vector. Model says not very suitable for Pathogen and Vector.</v>
      </c>
      <c r="BC805" s="2" t="str">
        <f t="shared" si="212"/>
        <v>Preconditions unsuitable for Transmission</v>
      </c>
      <c r="BF805" s="56">
        <f>Master!EN372</f>
        <v>13123</v>
      </c>
      <c r="BG805" s="56" t="s">
        <v>1322</v>
      </c>
      <c r="BH805" s="2">
        <f t="shared" si="214"/>
        <v>0</v>
      </c>
      <c r="BI805" s="2">
        <f t="shared" si="215"/>
        <v>0</v>
      </c>
    </row>
    <row r="806" spans="1:61" s="2" customFormat="1" ht="16.5" thickTop="1" thickBot="1" x14ac:dyDescent="0.3">
      <c r="A806" s="6"/>
      <c r="E806" s="8" t="s">
        <v>309</v>
      </c>
      <c r="F806" s="3">
        <f t="shared" si="203"/>
        <v>3</v>
      </c>
      <c r="G806" s="3">
        <f>IF((Master!CL373&gt;=13)-(Master!CL373&gt;38),1,0)</f>
        <v>1</v>
      </c>
      <c r="H806" s="11">
        <f>IF($G806=1,ROUND(Master!AL373,2),0)</f>
        <v>0.72</v>
      </c>
      <c r="I806" s="3">
        <f>IF((Master!CL373&gt;=18)-(Master!CL373&gt;42),1,0)</f>
        <v>1</v>
      </c>
      <c r="J806" s="11">
        <f>IF($I806=1,ROUND(Master!DF373,2),0)</f>
        <v>0</v>
      </c>
      <c r="K806" s="3">
        <f t="shared" si="204"/>
        <v>0</v>
      </c>
      <c r="L806" s="49" t="str">
        <f t="shared" si="205"/>
        <v>Temp. suitable for Pathogen and Vector. Model says suitable for Pathogen or Vector but not both.</v>
      </c>
      <c r="M806" s="49" t="str">
        <f t="shared" si="206"/>
        <v>Preconditions somewhat suitable for Transmission</v>
      </c>
      <c r="N806" s="6" t="str">
        <f>Master!DM373</f>
        <v>Temp. suitable for vectors - surveillance may be needed. When temp. suitable, model suggests vectors likely - may need control, education, and policies minimizing exposure.</v>
      </c>
      <c r="AW806" s="2">
        <f t="shared" si="207"/>
        <v>2</v>
      </c>
      <c r="AX806" s="2">
        <f t="shared" si="208"/>
        <v>3</v>
      </c>
      <c r="AY806" s="2">
        <f t="shared" si="209"/>
        <v>5</v>
      </c>
      <c r="AZ806" s="2">
        <f t="shared" si="213"/>
        <v>30</v>
      </c>
      <c r="BA806" s="2">
        <f t="shared" si="210"/>
        <v>3</v>
      </c>
      <c r="BB806" s="2" t="str">
        <f t="shared" si="211"/>
        <v>Temp. suitable for Pathogen and Vector. Model says suitable for Pathogen or Vector but not both.</v>
      </c>
      <c r="BC806" s="2" t="str">
        <f t="shared" si="212"/>
        <v>Preconditions somewhat suitable for Transmission</v>
      </c>
      <c r="BF806" s="56">
        <f>Master!EN373</f>
        <v>157395</v>
      </c>
      <c r="BG806" s="56" t="s">
        <v>1323</v>
      </c>
      <c r="BH806" s="2">
        <f t="shared" si="214"/>
        <v>0</v>
      </c>
      <c r="BI806" s="2">
        <f t="shared" si="215"/>
        <v>0</v>
      </c>
    </row>
    <row r="807" spans="1:61" s="2" customFormat="1" ht="16.5" thickTop="1" thickBot="1" x14ac:dyDescent="0.3">
      <c r="A807" s="6"/>
      <c r="E807" s="8" t="s">
        <v>353</v>
      </c>
      <c r="F807" s="3">
        <f t="shared" si="203"/>
        <v>3</v>
      </c>
      <c r="G807" s="3">
        <f>IF((Master!CL374&gt;=13)-(Master!CL374&gt;38),1,0)</f>
        <v>1</v>
      </c>
      <c r="H807" s="11">
        <f>IF($G807=1,ROUND(Master!AL374,2),0)</f>
        <v>0.88</v>
      </c>
      <c r="I807" s="3">
        <f>IF((Master!CL374&gt;=18)-(Master!CL374&gt;42),1,0)</f>
        <v>1</v>
      </c>
      <c r="J807" s="11">
        <f>IF($I807=1,ROUND(Master!DF374,2),0)</f>
        <v>0</v>
      </c>
      <c r="K807" s="3">
        <f t="shared" si="204"/>
        <v>0</v>
      </c>
      <c r="L807" s="49" t="str">
        <f t="shared" si="205"/>
        <v>Temp. suitable for Pathogen and Vector. Model says suitable for Pathogen or Vector but not both.</v>
      </c>
      <c r="M807" s="49" t="str">
        <f t="shared" si="206"/>
        <v>Preconditions somewhat suitable for Transmission</v>
      </c>
      <c r="N807" s="6" t="str">
        <f>Master!DM374</f>
        <v>Temp. suitable for vectors - surveillance may be needed. When temp. suitable, model suggests vectors likely - may need control, education, and policies minimizing exposure.</v>
      </c>
      <c r="AW807" s="2">
        <f t="shared" si="207"/>
        <v>2</v>
      </c>
      <c r="AX807" s="2">
        <f t="shared" si="208"/>
        <v>3</v>
      </c>
      <c r="AY807" s="2">
        <f t="shared" si="209"/>
        <v>5</v>
      </c>
      <c r="AZ807" s="2">
        <f t="shared" si="213"/>
        <v>30</v>
      </c>
      <c r="BA807" s="2">
        <f t="shared" si="210"/>
        <v>3</v>
      </c>
      <c r="BB807" s="2" t="str">
        <f t="shared" si="211"/>
        <v>Temp. suitable for Pathogen and Vector. Model says suitable for Pathogen or Vector but not both.</v>
      </c>
      <c r="BC807" s="2" t="str">
        <f t="shared" si="212"/>
        <v>Preconditions somewhat suitable for Transmission</v>
      </c>
      <c r="BF807" s="56">
        <f>Master!EN374</f>
        <v>31473</v>
      </c>
      <c r="BG807" s="56" t="s">
        <v>1324</v>
      </c>
      <c r="BH807" s="2">
        <f t="shared" si="214"/>
        <v>0</v>
      </c>
      <c r="BI807" s="2">
        <f t="shared" si="215"/>
        <v>0</v>
      </c>
    </row>
    <row r="808" spans="1:61" s="2" customFormat="1" ht="16.5" thickTop="1" thickBot="1" x14ac:dyDescent="0.3">
      <c r="A808" s="6"/>
      <c r="E808" s="8" t="s">
        <v>612</v>
      </c>
      <c r="F808" s="3">
        <f t="shared" si="203"/>
        <v>3</v>
      </c>
      <c r="G808" s="3">
        <f>IF((Master!CL375&gt;=13)-(Master!CL375&gt;38),1,0)</f>
        <v>1</v>
      </c>
      <c r="H808" s="11">
        <f>IF($G808=1,ROUND(Master!AL375,2),0)</f>
        <v>0.77</v>
      </c>
      <c r="I808" s="3">
        <f>IF((Master!CL375&gt;=18)-(Master!CL375&gt;42),1,0)</f>
        <v>1</v>
      </c>
      <c r="J808" s="11">
        <f>IF($I808=1,ROUND(Master!DF375,2),0)</f>
        <v>0</v>
      </c>
      <c r="K808" s="3">
        <f t="shared" si="204"/>
        <v>0</v>
      </c>
      <c r="L808" s="49" t="str">
        <f t="shared" si="205"/>
        <v>Temp. suitable for Pathogen and Vector. Model says suitable for Pathogen or Vector but not both.</v>
      </c>
      <c r="M808" s="49" t="str">
        <f t="shared" si="206"/>
        <v>Preconditions somewhat suitable for Transmission</v>
      </c>
      <c r="N808" s="6" t="str">
        <f>Master!DM375</f>
        <v>Temp. suitable for vectors - surveillance may be needed. When temp. suitable, model suggests vectors likely - may need control, education, and policies minimizing exposure.</v>
      </c>
      <c r="AW808" s="2">
        <f t="shared" si="207"/>
        <v>2</v>
      </c>
      <c r="AX808" s="2">
        <f t="shared" si="208"/>
        <v>3</v>
      </c>
      <c r="AY808" s="2">
        <f t="shared" si="209"/>
        <v>5</v>
      </c>
      <c r="AZ808" s="2">
        <f t="shared" si="213"/>
        <v>30</v>
      </c>
      <c r="BA808" s="2">
        <f t="shared" si="210"/>
        <v>3</v>
      </c>
      <c r="BB808" s="2" t="str">
        <f t="shared" si="211"/>
        <v>Temp. suitable for Pathogen and Vector. Model says suitable for Pathogen or Vector but not both.</v>
      </c>
      <c r="BC808" s="2" t="str">
        <f t="shared" si="212"/>
        <v>Preconditions somewhat suitable for Transmission</v>
      </c>
      <c r="BF808" s="56">
        <f>Master!EN375</f>
        <v>7192</v>
      </c>
      <c r="BG808" s="56" t="s">
        <v>1325</v>
      </c>
      <c r="BH808" s="2">
        <f t="shared" si="214"/>
        <v>0</v>
      </c>
      <c r="BI808" s="2">
        <f t="shared" si="215"/>
        <v>0</v>
      </c>
    </row>
    <row r="809" spans="1:61" s="2" customFormat="1" ht="16.5" thickTop="1" thickBot="1" x14ac:dyDescent="0.3">
      <c r="A809" s="6"/>
      <c r="E809" s="8" t="s">
        <v>769</v>
      </c>
      <c r="F809" s="3">
        <f t="shared" si="203"/>
        <v>3</v>
      </c>
      <c r="G809" s="3">
        <f>IF((Master!CL376&gt;=13)-(Master!CL376&gt;38),1,0)</f>
        <v>1</v>
      </c>
      <c r="H809" s="11">
        <f>IF($G809=1,ROUND(Master!AL376,2),0)</f>
        <v>0.64</v>
      </c>
      <c r="I809" s="3">
        <f>IF((Master!CL376&gt;=18)-(Master!CL376&gt;42),1,0)</f>
        <v>1</v>
      </c>
      <c r="J809" s="11">
        <f>IF($I809=1,ROUND(Master!DF376,2),0)</f>
        <v>0</v>
      </c>
      <c r="K809" s="3">
        <f t="shared" si="204"/>
        <v>0</v>
      </c>
      <c r="L809" s="49" t="str">
        <f t="shared" si="205"/>
        <v>Temp. suitable for Pathogen and Vector. Model says suitable for Pathogen or Vector but not both.</v>
      </c>
      <c r="M809" s="49" t="str">
        <f t="shared" si="206"/>
        <v>Preconditions somewhat suitable for Transmission</v>
      </c>
      <c r="N809" s="6" t="str">
        <f>Master!DM376</f>
        <v>Temp. suitable for vectors - surveillance may be needed. When temp. suitable, model suggests vectors likely - may need control, education, and policies minimizing exposure.</v>
      </c>
      <c r="AW809" s="2">
        <f t="shared" si="207"/>
        <v>2</v>
      </c>
      <c r="AX809" s="2">
        <f t="shared" si="208"/>
        <v>3</v>
      </c>
      <c r="AY809" s="2">
        <f t="shared" si="209"/>
        <v>5</v>
      </c>
      <c r="AZ809" s="2">
        <f t="shared" si="213"/>
        <v>30</v>
      </c>
      <c r="BA809" s="2">
        <f t="shared" si="210"/>
        <v>3</v>
      </c>
      <c r="BB809" s="2" t="str">
        <f t="shared" si="211"/>
        <v>Temp. suitable for Pathogen and Vector. Model says suitable for Pathogen or Vector but not both.</v>
      </c>
      <c r="BC809" s="2" t="str">
        <f t="shared" si="212"/>
        <v>Preconditions somewhat suitable for Transmission</v>
      </c>
      <c r="BF809" s="56">
        <f>Master!EN376</f>
        <v>95428</v>
      </c>
      <c r="BG809" s="56" t="s">
        <v>1326</v>
      </c>
      <c r="BH809" s="2">
        <f t="shared" si="214"/>
        <v>0</v>
      </c>
      <c r="BI809" s="2">
        <f t="shared" si="215"/>
        <v>0</v>
      </c>
    </row>
    <row r="810" spans="1:61" s="2" customFormat="1" ht="16.5" thickTop="1" thickBot="1" x14ac:dyDescent="0.3">
      <c r="A810" s="6"/>
      <c r="E810" s="8" t="s">
        <v>770</v>
      </c>
      <c r="F810" s="3">
        <f t="shared" si="203"/>
        <v>3</v>
      </c>
      <c r="G810" s="3">
        <f>IF((Master!CL377&gt;=13)-(Master!CL377&gt;38),1,0)</f>
        <v>1</v>
      </c>
      <c r="H810" s="11">
        <f>IF($G810=1,ROUND(Master!AL377,2),0)</f>
        <v>0.51</v>
      </c>
      <c r="I810" s="3">
        <f>IF((Master!CL377&gt;=18)-(Master!CL377&gt;42),1,0)</f>
        <v>1</v>
      </c>
      <c r="J810" s="11">
        <f>IF($I810=1,ROUND(Master!DF377,2),0)</f>
        <v>0</v>
      </c>
      <c r="K810" s="3">
        <f t="shared" si="204"/>
        <v>0</v>
      </c>
      <c r="L810" s="49" t="str">
        <f t="shared" si="205"/>
        <v>Temp. suitable for Pathogen and Vector. Model says suitable for Pathogen or Vector but not both.</v>
      </c>
      <c r="M810" s="49" t="str">
        <f t="shared" si="206"/>
        <v>Preconditions somewhat suitable for Transmission</v>
      </c>
      <c r="N810" s="6" t="str">
        <f>Master!DM377</f>
        <v>Temp. suitable for vectors - surveillance may be needed. When temp. suitable, model suggests vectors likely - may need control, education, and policies minimizing exposure.</v>
      </c>
      <c r="AW810" s="2">
        <f t="shared" si="207"/>
        <v>2</v>
      </c>
      <c r="AX810" s="2">
        <f t="shared" si="208"/>
        <v>3</v>
      </c>
      <c r="AY810" s="2">
        <f t="shared" si="209"/>
        <v>5</v>
      </c>
      <c r="AZ810" s="2">
        <f t="shared" si="213"/>
        <v>30</v>
      </c>
      <c r="BA810" s="2">
        <f t="shared" si="210"/>
        <v>3</v>
      </c>
      <c r="BB810" s="2" t="str">
        <f t="shared" si="211"/>
        <v>Temp. suitable for Pathogen and Vector. Model says suitable for Pathogen or Vector but not both.</v>
      </c>
      <c r="BC810" s="2" t="str">
        <f t="shared" si="212"/>
        <v>Preconditions somewhat suitable for Transmission</v>
      </c>
      <c r="BF810" s="56">
        <f>Master!EN377</f>
        <v>188</v>
      </c>
      <c r="BG810" s="56" t="s">
        <v>1327</v>
      </c>
      <c r="BH810" s="2">
        <f t="shared" si="214"/>
        <v>0</v>
      </c>
      <c r="BI810" s="2">
        <f t="shared" si="215"/>
        <v>0</v>
      </c>
    </row>
    <row r="811" spans="1:61" s="2" customFormat="1" ht="15.75" thickTop="1" x14ac:dyDescent="0.25">
      <c r="A811" s="6"/>
      <c r="E811" s="9" t="s">
        <v>867</v>
      </c>
      <c r="F811" s="3"/>
      <c r="G811" s="3"/>
      <c r="H811" s="14"/>
      <c r="I811" s="3"/>
      <c r="J811" s="14"/>
      <c r="K811" s="3"/>
      <c r="L811" s="49"/>
      <c r="M811" s="49"/>
      <c r="N811" s="6"/>
      <c r="BF811" s="56"/>
      <c r="BG811" s="56"/>
      <c r="BH811" s="2">
        <f t="shared" si="214"/>
        <v>0</v>
      </c>
      <c r="BI811" s="2">
        <f t="shared" si="215"/>
        <v>0</v>
      </c>
    </row>
    <row r="812" spans="1:61" s="2" customFormat="1" x14ac:dyDescent="0.25">
      <c r="A812" s="6"/>
      <c r="E812" s="9"/>
      <c r="F812" s="3"/>
      <c r="G812" s="3"/>
      <c r="H812" s="14"/>
      <c r="I812" s="3"/>
      <c r="J812" s="14"/>
      <c r="K812" s="3"/>
      <c r="L812" s="49"/>
      <c r="M812" s="49"/>
      <c r="N812" s="6"/>
      <c r="BF812" s="56"/>
      <c r="BG812" s="56"/>
      <c r="BH812" s="2">
        <f t="shared" si="214"/>
        <v>0</v>
      </c>
      <c r="BI812" s="2">
        <f t="shared" si="215"/>
        <v>0</v>
      </c>
    </row>
    <row r="813" spans="1:61" s="2" customFormat="1" x14ac:dyDescent="0.25">
      <c r="A813" s="6"/>
      <c r="E813" s="9"/>
      <c r="F813" s="3"/>
      <c r="G813" s="3"/>
      <c r="H813" s="14"/>
      <c r="I813" s="3"/>
      <c r="J813" s="14"/>
      <c r="K813" s="3"/>
      <c r="L813" s="49"/>
      <c r="M813" s="49"/>
      <c r="N813" s="6"/>
      <c r="BF813" s="56"/>
      <c r="BG813" s="56"/>
      <c r="BH813" s="2">
        <f t="shared" si="214"/>
        <v>0</v>
      </c>
      <c r="BI813" s="2">
        <f t="shared" si="215"/>
        <v>0</v>
      </c>
    </row>
    <row r="814" spans="1:61" s="2" customFormat="1" x14ac:dyDescent="0.25">
      <c r="A814" s="6"/>
      <c r="E814" s="9"/>
      <c r="F814" s="3"/>
      <c r="G814" s="3"/>
      <c r="H814" s="14"/>
      <c r="I814" s="3"/>
      <c r="J814" s="14"/>
      <c r="K814" s="3"/>
      <c r="L814" s="49"/>
      <c r="M814" s="49"/>
      <c r="N814" s="6"/>
      <c r="BF814" s="56"/>
      <c r="BG814" s="56"/>
      <c r="BH814" s="2">
        <f t="shared" si="214"/>
        <v>0</v>
      </c>
      <c r="BI814" s="2">
        <f t="shared" si="215"/>
        <v>0</v>
      </c>
    </row>
    <row r="815" spans="1:61" s="2" customFormat="1" x14ac:dyDescent="0.25">
      <c r="A815" s="6"/>
      <c r="E815" s="9"/>
      <c r="F815" s="3"/>
      <c r="G815" s="3"/>
      <c r="H815" s="14"/>
      <c r="I815" s="3"/>
      <c r="J815" s="14"/>
      <c r="K815" s="3"/>
      <c r="L815" s="49"/>
      <c r="M815" s="49"/>
      <c r="N815" s="6"/>
      <c r="BF815" s="56"/>
      <c r="BG815" s="56"/>
      <c r="BH815" s="2">
        <f t="shared" si="214"/>
        <v>0</v>
      </c>
      <c r="BI815" s="2">
        <f t="shared" si="215"/>
        <v>0</v>
      </c>
    </row>
    <row r="816" spans="1:61" s="2" customFormat="1" x14ac:dyDescent="0.25">
      <c r="A816" s="6"/>
      <c r="E816" s="9"/>
      <c r="F816" s="3"/>
      <c r="G816" s="3"/>
      <c r="H816" s="14"/>
      <c r="I816" s="3"/>
      <c r="J816" s="14"/>
      <c r="K816" s="3"/>
      <c r="L816" s="49"/>
      <c r="M816" s="49"/>
      <c r="N816" s="6"/>
      <c r="BF816" s="56"/>
      <c r="BG816" s="56"/>
      <c r="BH816" s="2">
        <f t="shared" si="214"/>
        <v>0</v>
      </c>
      <c r="BI816" s="2">
        <f t="shared" si="215"/>
        <v>0</v>
      </c>
    </row>
    <row r="817" spans="1:61" s="2" customFormat="1" x14ac:dyDescent="0.25">
      <c r="A817" s="6"/>
      <c r="E817" s="9"/>
      <c r="F817" s="3"/>
      <c r="G817" s="3"/>
      <c r="H817" s="14"/>
      <c r="I817" s="3"/>
      <c r="J817" s="14"/>
      <c r="K817" s="3"/>
      <c r="L817" s="49"/>
      <c r="M817" s="49"/>
      <c r="N817" s="6"/>
      <c r="BF817" s="56"/>
      <c r="BG817" s="56"/>
      <c r="BH817" s="2">
        <f t="shared" si="214"/>
        <v>0</v>
      </c>
      <c r="BI817" s="2">
        <f t="shared" si="215"/>
        <v>0</v>
      </c>
    </row>
    <row r="818" spans="1:61" s="2" customFormat="1" x14ac:dyDescent="0.25">
      <c r="A818" s="6"/>
      <c r="E818" s="9"/>
      <c r="F818" s="3"/>
      <c r="G818" s="3"/>
      <c r="H818" s="14"/>
      <c r="I818" s="3"/>
      <c r="J818" s="14"/>
      <c r="K818" s="3"/>
      <c r="L818" s="49"/>
      <c r="M818" s="49"/>
      <c r="N818" s="6"/>
      <c r="BF818" s="56"/>
      <c r="BG818" s="56"/>
      <c r="BH818" s="2">
        <f t="shared" si="214"/>
        <v>0</v>
      </c>
      <c r="BI818" s="2">
        <f t="shared" si="215"/>
        <v>0</v>
      </c>
    </row>
    <row r="819" spans="1:61" s="2" customFormat="1" x14ac:dyDescent="0.25">
      <c r="A819" s="6"/>
      <c r="E819" s="9"/>
      <c r="F819" s="3"/>
      <c r="G819" s="3"/>
      <c r="H819" s="14"/>
      <c r="I819" s="3"/>
      <c r="J819" s="14"/>
      <c r="K819" s="3"/>
      <c r="L819" s="49"/>
      <c r="M819" s="49"/>
      <c r="N819" s="6"/>
      <c r="BF819" s="56"/>
      <c r="BG819" s="56"/>
      <c r="BH819" s="2">
        <f t="shared" si="214"/>
        <v>0</v>
      </c>
      <c r="BI819" s="2">
        <f t="shared" si="215"/>
        <v>0</v>
      </c>
    </row>
    <row r="820" spans="1:61" s="2" customFormat="1" x14ac:dyDescent="0.25">
      <c r="A820" s="6"/>
      <c r="E820" s="9"/>
      <c r="F820" s="3"/>
      <c r="G820" s="3"/>
      <c r="H820" s="14"/>
      <c r="I820" s="3"/>
      <c r="J820" s="14"/>
      <c r="K820" s="3"/>
      <c r="L820" s="49"/>
      <c r="M820" s="49"/>
      <c r="N820" s="6"/>
      <c r="BF820" s="56"/>
      <c r="BG820" s="56"/>
      <c r="BH820" s="2">
        <f t="shared" si="214"/>
        <v>0</v>
      </c>
      <c r="BI820" s="2">
        <f t="shared" si="215"/>
        <v>0</v>
      </c>
    </row>
    <row r="821" spans="1:61" s="2" customFormat="1" ht="15.75" thickBot="1" x14ac:dyDescent="0.3">
      <c r="A821" s="6"/>
      <c r="E821" s="9"/>
      <c r="F821" s="3"/>
      <c r="G821" s="3"/>
      <c r="H821" s="13"/>
      <c r="I821" s="3"/>
      <c r="J821" s="13"/>
      <c r="K821" s="3"/>
      <c r="L821" s="49"/>
      <c r="M821" s="49"/>
      <c r="N821" s="6"/>
      <c r="BF821" s="56"/>
      <c r="BG821" s="56"/>
      <c r="BH821" s="2">
        <f t="shared" si="214"/>
        <v>0</v>
      </c>
      <c r="BI821" s="2">
        <f t="shared" si="215"/>
        <v>0</v>
      </c>
    </row>
    <row r="822" spans="1:61" s="2" customFormat="1" ht="61.5" thickTop="1" thickBot="1" x14ac:dyDescent="0.3">
      <c r="A822" s="17" t="s">
        <v>282</v>
      </c>
      <c r="E822" s="8"/>
      <c r="F822" s="16" t="str">
        <f>Master!A$746</f>
        <v>Forecast Overall Zika Risk Code - "1" (Blue) = low risk, "4" (Red) = high risk</v>
      </c>
      <c r="G822" s="16" t="str">
        <f>Master!B$745</f>
        <v>Was temp. suitable during period for Aedes aegypti/albopictus? (Red Yes, Green No)</v>
      </c>
      <c r="H822" s="16" t="str">
        <f>Master!C$745</f>
        <v>If suitable temp.  what is annual % suitability for Aedes aegypti or albopictus? (More red more suitable)</v>
      </c>
      <c r="I822" s="16" t="str">
        <f>Master!B$744</f>
        <v>Was temp. suitable during period for Zika replication in mosquito? (Red Yes, Green No)</v>
      </c>
      <c r="J822" s="16" t="str">
        <f>Master!C$744</f>
        <v>If suitable temp. what is annual % suitability for Zika? (More red more suitable)</v>
      </c>
      <c r="K822" s="47" t="str">
        <f>Master!A$749</f>
        <v># people within 5km with Code 4 Zika level</v>
      </c>
      <c r="L822" s="47" t="str">
        <f>Master!A$748</f>
        <v>Description of conditions</v>
      </c>
      <c r="M822" s="47" t="str">
        <f>Master!B$748</f>
        <v>What it means for transmission</v>
      </c>
      <c r="N822" s="47" t="str">
        <f>Master!C$748</f>
        <v>What it means for entomologists</v>
      </c>
      <c r="BF822" s="47" t="s">
        <v>949</v>
      </c>
      <c r="BG822" s="47" t="s">
        <v>949</v>
      </c>
      <c r="BH822" s="2">
        <f t="shared" si="214"/>
        <v>0</v>
      </c>
      <c r="BI822" s="2" t="e">
        <f t="shared" si="215"/>
        <v>#VALUE!</v>
      </c>
    </row>
    <row r="823" spans="1:61" s="2" customFormat="1" ht="16.5" thickTop="1" thickBot="1" x14ac:dyDescent="0.3">
      <c r="A823" s="6"/>
      <c r="E823" s="8" t="s">
        <v>281</v>
      </c>
      <c r="F823" s="3">
        <f>BA823</f>
        <v>2</v>
      </c>
      <c r="G823" s="3">
        <f>IF((Master!CL378&gt;=13)-(Master!CL378&gt;38),1,0)</f>
        <v>1</v>
      </c>
      <c r="H823" s="11">
        <f>IF($G823=1,ROUND(Master!AL378,2),0)</f>
        <v>0.47</v>
      </c>
      <c r="I823" s="3">
        <f>IF((Master!CL378&gt;=18)-(Master!CL378&gt;42),1,0)</f>
        <v>1</v>
      </c>
      <c r="J823" s="11">
        <f>IF($I823=1,ROUND(Master!DF378,2),0)</f>
        <v>0</v>
      </c>
      <c r="K823" s="3">
        <f>BF823*BH823</f>
        <v>0</v>
      </c>
      <c r="L823" s="49" t="str">
        <f t="shared" ref="L823:M826" si="216">BB823</f>
        <v>Temp. suitable for Pathogen and Vector. Model says not very suitable for Pathogen and Vector.</v>
      </c>
      <c r="M823" s="49" t="str">
        <f t="shared" si="216"/>
        <v>Preconditions unsuitable for Transmission</v>
      </c>
      <c r="N823" s="6" t="str">
        <f>Master!DM378</f>
        <v>Temp. suitable for vectors - surveillance may be needed. When temp. suitable, model suggests vectors unlikely or low numbers.</v>
      </c>
      <c r="AW823" s="2">
        <f>SUM(G823,I823)</f>
        <v>2</v>
      </c>
      <c r="AX823" s="2">
        <f>IF(H823&lt;0.5,2,IF(H823&gt;=0.5,3))</f>
        <v>2</v>
      </c>
      <c r="AY823" s="2">
        <f>IF(J823&lt;0.5,5,IF(J823&gt;=0.5,7))</f>
        <v>5</v>
      </c>
      <c r="AZ823" s="2">
        <f t="shared" si="213"/>
        <v>20</v>
      </c>
      <c r="BA823" s="2">
        <f>IF(AZ823=0,BB$3,IF(AZ823=10,BB$4,IF(AZ823=14,BB$4,IF(AZ823=15,BB$5,IF(AZ823=20,BB$6,IF(AZ823=21,BB$5,IF(AZ823=28,BB$7,IF(AZ823=30,BB$7,IF(AZ823=42,BB$8,"")))))))))</f>
        <v>2</v>
      </c>
      <c r="BB823" s="2" t="str">
        <f>IF(AZ823=0,AW$3,IF(AZ823=10,AW$4,IF(AZ823=14,AW$4,IF(AZ823=15,AW$5,IF(AZ823=20,AW$6,IF(AZ823=21,AW$5,IF(AZ823=28,AW$7,IF(AZ823=30,AW$7,IF(AZ823=42,AW$8,"")))))))))</f>
        <v>Temp. suitable for Pathogen and Vector. Model says not very suitable for Pathogen and Vector.</v>
      </c>
      <c r="BC823" s="2" t="str">
        <f>IF(AZ823=0,AY$3,IF(AZ823=10,AY$4,IF(AZ823=14,AY$4,IF(AZ823=15,AY$5,IF(AZ823=20,AY$6,IF(AZ823=21,AY$5,IF(AZ823=28,AY$7,IF(AZ823=30,AY$7,IF(AZ823=42,AY$8,"")))))))))</f>
        <v>Preconditions unsuitable for Transmission</v>
      </c>
      <c r="BF823" s="56">
        <f>Master!EN378</f>
        <v>5769</v>
      </c>
      <c r="BG823" s="56" t="s">
        <v>1328</v>
      </c>
      <c r="BH823" s="2">
        <f t="shared" si="214"/>
        <v>0</v>
      </c>
      <c r="BI823" s="2">
        <f t="shared" si="215"/>
        <v>0</v>
      </c>
    </row>
    <row r="824" spans="1:61" s="2" customFormat="1" ht="16.5" thickTop="1" thickBot="1" x14ac:dyDescent="0.3">
      <c r="A824" s="6"/>
      <c r="E824" s="8" t="s">
        <v>522</v>
      </c>
      <c r="F824" s="3">
        <f>BA824</f>
        <v>3</v>
      </c>
      <c r="G824" s="3">
        <f>IF((Master!CL379&gt;=13)-(Master!CL379&gt;38),1,0)</f>
        <v>1</v>
      </c>
      <c r="H824" s="11">
        <f>IF($G824=1,ROUND(Master!AL379,2),0)</f>
        <v>0.66</v>
      </c>
      <c r="I824" s="3">
        <f>IF((Master!CL379&gt;=18)-(Master!CL379&gt;42),1,0)</f>
        <v>1</v>
      </c>
      <c r="J824" s="11">
        <f>IF($I824=1,ROUND(Master!DF379,2),0)</f>
        <v>0</v>
      </c>
      <c r="K824" s="3">
        <f>BF824*BH824</f>
        <v>0</v>
      </c>
      <c r="L824" s="49" t="str">
        <f t="shared" si="216"/>
        <v>Temp. suitable for Pathogen and Vector. Model says suitable for Pathogen or Vector but not both.</v>
      </c>
      <c r="M824" s="49" t="str">
        <f t="shared" si="216"/>
        <v>Preconditions somewhat suitable for Transmission</v>
      </c>
      <c r="N824" s="6" t="str">
        <f>Master!DM379</f>
        <v>Temp. suitable for vectors - surveillance may be needed. When temp. suitable, model suggests vectors likely - may need control, education, and policies minimizing exposure.</v>
      </c>
      <c r="AW824" s="2">
        <f>SUM(G824,I824)</f>
        <v>2</v>
      </c>
      <c r="AX824" s="2">
        <f>IF(H824&lt;0.5,2,IF(H824&gt;=0.5,3))</f>
        <v>3</v>
      </c>
      <c r="AY824" s="2">
        <f>IF(J824&lt;0.5,5,IF(J824&gt;=0.5,7))</f>
        <v>5</v>
      </c>
      <c r="AZ824" s="2">
        <f t="shared" si="213"/>
        <v>30</v>
      </c>
      <c r="BA824" s="2">
        <f>IF(AZ824=0,BB$3,IF(AZ824=10,BB$4,IF(AZ824=14,BB$4,IF(AZ824=15,BB$5,IF(AZ824=20,BB$6,IF(AZ824=21,BB$5,IF(AZ824=28,BB$7,IF(AZ824=30,BB$7,IF(AZ824=42,BB$8,"")))))))))</f>
        <v>3</v>
      </c>
      <c r="BB824" s="2" t="str">
        <f>IF(AZ824=0,AW$3,IF(AZ824=10,AW$4,IF(AZ824=14,AW$4,IF(AZ824=15,AW$5,IF(AZ824=20,AW$6,IF(AZ824=21,AW$5,IF(AZ824=28,AW$7,IF(AZ824=30,AW$7,IF(AZ824=42,AW$8,"")))))))))</f>
        <v>Temp. suitable for Pathogen and Vector. Model says suitable for Pathogen or Vector but not both.</v>
      </c>
      <c r="BC824" s="2" t="str">
        <f>IF(AZ824=0,AY$3,IF(AZ824=10,AY$4,IF(AZ824=14,AY$4,IF(AZ824=15,AY$5,IF(AZ824=20,AY$6,IF(AZ824=21,AY$5,IF(AZ824=28,AY$7,IF(AZ824=30,AY$7,IF(AZ824=42,AY$8,"")))))))))</f>
        <v>Preconditions somewhat suitable for Transmission</v>
      </c>
      <c r="BF824" s="56">
        <f>Master!EN379</f>
        <v>147868</v>
      </c>
      <c r="BG824" s="56" t="s">
        <v>1329</v>
      </c>
      <c r="BH824" s="2">
        <f t="shared" si="214"/>
        <v>0</v>
      </c>
      <c r="BI824" s="2">
        <f t="shared" si="215"/>
        <v>0</v>
      </c>
    </row>
    <row r="825" spans="1:61" s="2" customFormat="1" ht="16.5" thickTop="1" thickBot="1" x14ac:dyDescent="0.3">
      <c r="A825" s="6"/>
      <c r="E825" s="8" t="s">
        <v>698</v>
      </c>
      <c r="F825" s="3">
        <f>BA825</f>
        <v>3</v>
      </c>
      <c r="G825" s="3">
        <f>IF((Master!CL380&gt;=13)-(Master!CL380&gt;38),1,0)</f>
        <v>1</v>
      </c>
      <c r="H825" s="11">
        <f>IF($G825=1,ROUND(Master!AL380,2),0)</f>
        <v>0.73</v>
      </c>
      <c r="I825" s="3">
        <f>IF((Master!CL380&gt;=18)-(Master!CL380&gt;42),1,0)</f>
        <v>1</v>
      </c>
      <c r="J825" s="11">
        <f>IF($I825=1,ROUND(Master!DF380,2),0)</f>
        <v>0</v>
      </c>
      <c r="K825" s="3">
        <f>BF825*BH825</f>
        <v>0</v>
      </c>
      <c r="L825" s="49" t="str">
        <f t="shared" si="216"/>
        <v>Temp. suitable for Pathogen and Vector. Model says suitable for Pathogen or Vector but not both.</v>
      </c>
      <c r="M825" s="49" t="str">
        <f t="shared" si="216"/>
        <v>Preconditions somewhat suitable for Transmission</v>
      </c>
      <c r="N825" s="6" t="str">
        <f>Master!DM380</f>
        <v>Temp. suitable for vectors - surveillance may be needed. When temp. suitable, model suggests vectors likely - may need control, education, and policies minimizing exposure.</v>
      </c>
      <c r="AW825" s="2">
        <f>SUM(G825,I825)</f>
        <v>2</v>
      </c>
      <c r="AX825" s="2">
        <f>IF(H825&lt;0.5,2,IF(H825&gt;=0.5,3))</f>
        <v>3</v>
      </c>
      <c r="AY825" s="2">
        <f>IF(J825&lt;0.5,5,IF(J825&gt;=0.5,7))</f>
        <v>5</v>
      </c>
      <c r="AZ825" s="2">
        <f t="shared" si="213"/>
        <v>30</v>
      </c>
      <c r="BA825" s="2">
        <f>IF(AZ825=0,BB$3,IF(AZ825=10,BB$4,IF(AZ825=14,BB$4,IF(AZ825=15,BB$5,IF(AZ825=20,BB$6,IF(AZ825=21,BB$5,IF(AZ825=28,BB$7,IF(AZ825=30,BB$7,IF(AZ825=42,BB$8,"")))))))))</f>
        <v>3</v>
      </c>
      <c r="BB825" s="2" t="str">
        <f>IF(AZ825=0,AW$3,IF(AZ825=10,AW$4,IF(AZ825=14,AW$4,IF(AZ825=15,AW$5,IF(AZ825=20,AW$6,IF(AZ825=21,AW$5,IF(AZ825=28,AW$7,IF(AZ825=30,AW$7,IF(AZ825=42,AW$8,"")))))))))</f>
        <v>Temp. suitable for Pathogen and Vector. Model says suitable for Pathogen or Vector but not both.</v>
      </c>
      <c r="BC825" s="2" t="str">
        <f>IF(AZ825=0,AY$3,IF(AZ825=10,AY$4,IF(AZ825=14,AY$4,IF(AZ825=15,AY$5,IF(AZ825=20,AY$6,IF(AZ825=21,AY$5,IF(AZ825=28,AY$7,IF(AZ825=30,AY$7,IF(AZ825=42,AY$8,"")))))))))</f>
        <v>Preconditions somewhat suitable for Transmission</v>
      </c>
      <c r="BF825" s="56">
        <f>Master!EN380</f>
        <v>4117</v>
      </c>
      <c r="BG825" s="56" t="s">
        <v>1330</v>
      </c>
      <c r="BH825" s="2">
        <f t="shared" si="214"/>
        <v>0</v>
      </c>
      <c r="BI825" s="2">
        <f t="shared" si="215"/>
        <v>0</v>
      </c>
    </row>
    <row r="826" spans="1:61" s="2" customFormat="1" ht="16.5" thickTop="1" thickBot="1" x14ac:dyDescent="0.3">
      <c r="A826" s="6"/>
      <c r="E826" s="8" t="s">
        <v>807</v>
      </c>
      <c r="F826" s="3">
        <f>BA826</f>
        <v>3</v>
      </c>
      <c r="G826" s="3">
        <f>IF((Master!CL381&gt;=13)-(Master!CL381&gt;38),1,0)</f>
        <v>1</v>
      </c>
      <c r="H826" s="11">
        <f>IF($G826=1,ROUND(Master!AL381,2),0)</f>
        <v>0.69</v>
      </c>
      <c r="I826" s="3">
        <f>IF((Master!CL381&gt;=18)-(Master!CL381&gt;42),1,0)</f>
        <v>1</v>
      </c>
      <c r="J826" s="11">
        <f>IF($I826=1,ROUND(Master!DF381,2),0)</f>
        <v>0</v>
      </c>
      <c r="K826" s="3">
        <f>BF826*BH826</f>
        <v>0</v>
      </c>
      <c r="L826" s="49" t="str">
        <f t="shared" si="216"/>
        <v>Temp. suitable for Pathogen and Vector. Model says suitable for Pathogen or Vector but not both.</v>
      </c>
      <c r="M826" s="49" t="str">
        <f t="shared" si="216"/>
        <v>Preconditions somewhat suitable for Transmission</v>
      </c>
      <c r="N826" s="6" t="str">
        <f>Master!DM381</f>
        <v>Temp. suitable for vectors - surveillance may be needed. When temp. suitable, model suggests vectors likely - may need control, education, and policies minimizing exposure.</v>
      </c>
      <c r="AW826" s="2">
        <f>SUM(G826,I826)</f>
        <v>2</v>
      </c>
      <c r="AX826" s="2">
        <f>IF(H826&lt;0.5,2,IF(H826&gt;=0.5,3))</f>
        <v>3</v>
      </c>
      <c r="AY826" s="2">
        <f>IF(J826&lt;0.5,5,IF(J826&gt;=0.5,7))</f>
        <v>5</v>
      </c>
      <c r="AZ826" s="2">
        <f t="shared" si="213"/>
        <v>30</v>
      </c>
      <c r="BA826" s="2">
        <f>IF(AZ826=0,BB$3,IF(AZ826=10,BB$4,IF(AZ826=14,BB$4,IF(AZ826=15,BB$5,IF(AZ826=20,BB$6,IF(AZ826=21,BB$5,IF(AZ826=28,BB$7,IF(AZ826=30,BB$7,IF(AZ826=42,BB$8,"")))))))))</f>
        <v>3</v>
      </c>
      <c r="BB826" s="2" t="str">
        <f>IF(AZ826=0,AW$3,IF(AZ826=10,AW$4,IF(AZ826=14,AW$4,IF(AZ826=15,AW$5,IF(AZ826=20,AW$6,IF(AZ826=21,AW$5,IF(AZ826=28,AW$7,IF(AZ826=30,AW$7,IF(AZ826=42,AW$8,"")))))))))</f>
        <v>Temp. suitable for Pathogen and Vector. Model says suitable for Pathogen or Vector but not both.</v>
      </c>
      <c r="BC826" s="2" t="str">
        <f>IF(AZ826=0,AY$3,IF(AZ826=10,AY$4,IF(AZ826=14,AY$4,IF(AZ826=15,AY$5,IF(AZ826=20,AY$6,IF(AZ826=21,AY$5,IF(AZ826=28,AY$7,IF(AZ826=30,AY$7,IF(AZ826=42,AY$8,"")))))))))</f>
        <v>Preconditions somewhat suitable for Transmission</v>
      </c>
      <c r="BF826" s="56">
        <f>Master!EN381</f>
        <v>110819</v>
      </c>
      <c r="BG826" s="56" t="s">
        <v>1331</v>
      </c>
      <c r="BH826" s="2">
        <f t="shared" si="214"/>
        <v>0</v>
      </c>
      <c r="BI826" s="2">
        <f t="shared" si="215"/>
        <v>0</v>
      </c>
    </row>
    <row r="827" spans="1:61" s="2" customFormat="1" ht="15.75" thickTop="1" x14ac:dyDescent="0.25">
      <c r="A827" s="6"/>
      <c r="E827" s="9" t="s">
        <v>867</v>
      </c>
      <c r="F827" s="3"/>
      <c r="G827" s="3"/>
      <c r="H827" s="14"/>
      <c r="I827" s="3"/>
      <c r="J827" s="14"/>
      <c r="K827" s="3"/>
      <c r="L827" s="49"/>
      <c r="M827" s="49"/>
      <c r="N827" s="6"/>
      <c r="BF827" s="56"/>
      <c r="BG827" s="56"/>
      <c r="BH827" s="2">
        <f t="shared" si="214"/>
        <v>0</v>
      </c>
      <c r="BI827" s="2">
        <f t="shared" si="215"/>
        <v>0</v>
      </c>
    </row>
    <row r="828" spans="1:61" s="2" customFormat="1" x14ac:dyDescent="0.25">
      <c r="A828" s="6"/>
      <c r="E828" s="9"/>
      <c r="F828" s="3"/>
      <c r="G828" s="3"/>
      <c r="H828" s="14"/>
      <c r="I828" s="3"/>
      <c r="J828" s="14"/>
      <c r="K828" s="3"/>
      <c r="L828" s="49"/>
      <c r="M828" s="49"/>
      <c r="N828" s="6"/>
      <c r="BF828" s="56"/>
      <c r="BG828" s="56"/>
      <c r="BH828" s="2">
        <f t="shared" si="214"/>
        <v>0</v>
      </c>
      <c r="BI828" s="2">
        <f t="shared" si="215"/>
        <v>0</v>
      </c>
    </row>
    <row r="829" spans="1:61" s="2" customFormat="1" x14ac:dyDescent="0.25">
      <c r="A829" s="6"/>
      <c r="E829" s="9"/>
      <c r="F829" s="3"/>
      <c r="G829" s="3"/>
      <c r="H829" s="14"/>
      <c r="I829" s="3"/>
      <c r="J829" s="14"/>
      <c r="K829" s="3"/>
      <c r="L829" s="49"/>
      <c r="M829" s="49"/>
      <c r="N829" s="6"/>
      <c r="BF829" s="56"/>
      <c r="BG829" s="56"/>
      <c r="BH829" s="2">
        <f t="shared" si="214"/>
        <v>0</v>
      </c>
      <c r="BI829" s="2">
        <f t="shared" si="215"/>
        <v>0</v>
      </c>
    </row>
    <row r="830" spans="1:61" s="2" customFormat="1" x14ac:dyDescent="0.25">
      <c r="A830" s="6"/>
      <c r="E830" s="9"/>
      <c r="F830" s="3"/>
      <c r="G830" s="3"/>
      <c r="H830" s="14"/>
      <c r="I830" s="3"/>
      <c r="J830" s="14"/>
      <c r="K830" s="3"/>
      <c r="L830" s="49"/>
      <c r="M830" s="49"/>
      <c r="N830" s="6"/>
      <c r="BF830" s="56"/>
      <c r="BG830" s="56"/>
      <c r="BH830" s="2">
        <f t="shared" si="214"/>
        <v>0</v>
      </c>
      <c r="BI830" s="2">
        <f t="shared" si="215"/>
        <v>0</v>
      </c>
    </row>
    <row r="831" spans="1:61" s="2" customFormat="1" x14ac:dyDescent="0.25">
      <c r="A831" s="6"/>
      <c r="E831" s="9"/>
      <c r="F831" s="3"/>
      <c r="G831" s="3"/>
      <c r="H831" s="14"/>
      <c r="I831" s="3"/>
      <c r="J831" s="14"/>
      <c r="K831" s="3"/>
      <c r="L831" s="49"/>
      <c r="M831" s="49"/>
      <c r="N831" s="6"/>
      <c r="BF831" s="56"/>
      <c r="BG831" s="56"/>
      <c r="BH831" s="2">
        <f t="shared" si="214"/>
        <v>0</v>
      </c>
      <c r="BI831" s="2">
        <f t="shared" si="215"/>
        <v>0</v>
      </c>
    </row>
    <row r="832" spans="1:61" s="2" customFormat="1" x14ac:dyDescent="0.25">
      <c r="A832" s="6"/>
      <c r="E832" s="9"/>
      <c r="F832" s="3"/>
      <c r="G832" s="3"/>
      <c r="H832" s="14"/>
      <c r="I832" s="3"/>
      <c r="J832" s="14"/>
      <c r="K832" s="3"/>
      <c r="L832" s="49"/>
      <c r="M832" s="49"/>
      <c r="N832" s="6"/>
      <c r="BF832" s="56"/>
      <c r="BG832" s="56"/>
      <c r="BH832" s="2">
        <f t="shared" si="214"/>
        <v>0</v>
      </c>
      <c r="BI832" s="2">
        <f t="shared" si="215"/>
        <v>0</v>
      </c>
    </row>
    <row r="833" spans="1:61" s="2" customFormat="1" x14ac:dyDescent="0.25">
      <c r="A833" s="6"/>
      <c r="E833" s="9"/>
      <c r="F833" s="3"/>
      <c r="G833" s="3"/>
      <c r="H833" s="14"/>
      <c r="I833" s="3"/>
      <c r="J833" s="14"/>
      <c r="K833" s="3"/>
      <c r="L833" s="49"/>
      <c r="M833" s="49"/>
      <c r="N833" s="6"/>
      <c r="BF833" s="56"/>
      <c r="BG833" s="56"/>
      <c r="BH833" s="2">
        <f t="shared" si="214"/>
        <v>0</v>
      </c>
      <c r="BI833" s="2">
        <f t="shared" si="215"/>
        <v>0</v>
      </c>
    </row>
    <row r="834" spans="1:61" s="2" customFormat="1" x14ac:dyDescent="0.25">
      <c r="A834" s="6"/>
      <c r="E834" s="9"/>
      <c r="F834" s="3"/>
      <c r="G834" s="3"/>
      <c r="H834" s="14"/>
      <c r="I834" s="3"/>
      <c r="J834" s="14"/>
      <c r="K834" s="3"/>
      <c r="L834" s="49"/>
      <c r="M834" s="49"/>
      <c r="N834" s="6"/>
      <c r="BF834" s="56"/>
      <c r="BG834" s="56"/>
      <c r="BH834" s="2">
        <f t="shared" si="214"/>
        <v>0</v>
      </c>
      <c r="BI834" s="2">
        <f t="shared" si="215"/>
        <v>0</v>
      </c>
    </row>
    <row r="835" spans="1:61" s="2" customFormat="1" x14ac:dyDescent="0.25">
      <c r="A835" s="6"/>
      <c r="E835" s="9"/>
      <c r="F835" s="3"/>
      <c r="G835" s="3"/>
      <c r="H835" s="14"/>
      <c r="I835" s="3"/>
      <c r="J835" s="14"/>
      <c r="K835" s="3"/>
      <c r="L835" s="49"/>
      <c r="M835" s="49"/>
      <c r="N835" s="6"/>
      <c r="BF835" s="56"/>
      <c r="BG835" s="56"/>
      <c r="BH835" s="2">
        <f t="shared" si="214"/>
        <v>0</v>
      </c>
      <c r="BI835" s="2">
        <f t="shared" si="215"/>
        <v>0</v>
      </c>
    </row>
    <row r="836" spans="1:61" s="2" customFormat="1" x14ac:dyDescent="0.25">
      <c r="A836" s="6"/>
      <c r="E836" s="9"/>
      <c r="F836" s="3"/>
      <c r="G836" s="3"/>
      <c r="H836" s="14"/>
      <c r="I836" s="3"/>
      <c r="J836" s="14"/>
      <c r="K836" s="3"/>
      <c r="L836" s="49"/>
      <c r="M836" s="49"/>
      <c r="N836" s="6"/>
      <c r="BF836" s="56"/>
      <c r="BG836" s="56"/>
      <c r="BH836" s="2">
        <f t="shared" si="214"/>
        <v>0</v>
      </c>
      <c r="BI836" s="2">
        <f t="shared" si="215"/>
        <v>0</v>
      </c>
    </row>
    <row r="837" spans="1:61" s="2" customFormat="1" x14ac:dyDescent="0.25">
      <c r="A837" s="6"/>
      <c r="E837" s="9"/>
      <c r="F837" s="3"/>
      <c r="G837" s="3"/>
      <c r="H837" s="14"/>
      <c r="I837" s="3"/>
      <c r="J837" s="14"/>
      <c r="K837" s="3"/>
      <c r="L837" s="49"/>
      <c r="M837" s="49"/>
      <c r="N837" s="6"/>
      <c r="BF837" s="56"/>
      <c r="BG837" s="56"/>
      <c r="BH837" s="2">
        <f t="shared" si="214"/>
        <v>0</v>
      </c>
      <c r="BI837" s="2">
        <f t="shared" si="215"/>
        <v>0</v>
      </c>
    </row>
    <row r="838" spans="1:61" s="2" customFormat="1" x14ac:dyDescent="0.25">
      <c r="A838" s="6"/>
      <c r="E838" s="9"/>
      <c r="F838" s="3"/>
      <c r="G838" s="3"/>
      <c r="H838" s="14"/>
      <c r="I838" s="3"/>
      <c r="J838" s="14"/>
      <c r="K838" s="3"/>
      <c r="L838" s="49"/>
      <c r="M838" s="49"/>
      <c r="N838" s="6"/>
      <c r="BF838" s="56"/>
      <c r="BG838" s="56"/>
      <c r="BH838" s="2">
        <f t="shared" si="214"/>
        <v>0</v>
      </c>
      <c r="BI838" s="2">
        <f t="shared" si="215"/>
        <v>0</v>
      </c>
    </row>
    <row r="839" spans="1:61" s="2" customFormat="1" x14ac:dyDescent="0.25">
      <c r="A839" s="6"/>
      <c r="E839" s="9"/>
      <c r="F839" s="3"/>
      <c r="G839" s="3"/>
      <c r="H839" s="14"/>
      <c r="I839" s="3"/>
      <c r="J839" s="14"/>
      <c r="K839" s="3"/>
      <c r="L839" s="49"/>
      <c r="M839" s="49"/>
      <c r="N839" s="6"/>
      <c r="BF839" s="56"/>
      <c r="BG839" s="56"/>
      <c r="BH839" s="2">
        <f t="shared" si="214"/>
        <v>0</v>
      </c>
      <c r="BI839" s="2">
        <f t="shared" si="215"/>
        <v>0</v>
      </c>
    </row>
    <row r="840" spans="1:61" s="2" customFormat="1" x14ac:dyDescent="0.25">
      <c r="A840" s="6"/>
      <c r="E840" s="9"/>
      <c r="F840" s="3"/>
      <c r="G840" s="3"/>
      <c r="H840" s="14"/>
      <c r="I840" s="3"/>
      <c r="J840" s="14"/>
      <c r="K840" s="3"/>
      <c r="L840" s="49"/>
      <c r="M840" s="49"/>
      <c r="N840" s="6"/>
      <c r="BF840" s="56"/>
      <c r="BG840" s="56"/>
      <c r="BH840" s="2">
        <f t="shared" si="214"/>
        <v>0</v>
      </c>
      <c r="BI840" s="2">
        <f t="shared" si="215"/>
        <v>0</v>
      </c>
    </row>
    <row r="841" spans="1:61" s="2" customFormat="1" x14ac:dyDescent="0.25">
      <c r="A841" s="6"/>
      <c r="E841" s="9"/>
      <c r="F841" s="3"/>
      <c r="G841" s="3"/>
      <c r="H841" s="14"/>
      <c r="I841" s="3"/>
      <c r="J841" s="14"/>
      <c r="K841" s="3"/>
      <c r="L841" s="49"/>
      <c r="M841" s="49"/>
      <c r="N841" s="6"/>
      <c r="BF841" s="56"/>
      <c r="BG841" s="56"/>
      <c r="BH841" s="2">
        <f t="shared" si="214"/>
        <v>0</v>
      </c>
      <c r="BI841" s="2">
        <f t="shared" si="215"/>
        <v>0</v>
      </c>
    </row>
    <row r="842" spans="1:61" s="2" customFormat="1" x14ac:dyDescent="0.25">
      <c r="A842" s="6"/>
      <c r="E842" s="9"/>
      <c r="F842" s="3"/>
      <c r="G842" s="3"/>
      <c r="H842" s="14"/>
      <c r="I842" s="3"/>
      <c r="J842" s="14"/>
      <c r="K842" s="3"/>
      <c r="L842" s="49"/>
      <c r="M842" s="49"/>
      <c r="N842" s="6"/>
      <c r="BF842" s="56"/>
      <c r="BG842" s="56"/>
      <c r="BH842" s="2">
        <f t="shared" si="214"/>
        <v>0</v>
      </c>
      <c r="BI842" s="2">
        <f t="shared" si="215"/>
        <v>0</v>
      </c>
    </row>
    <row r="843" spans="1:61" s="2" customFormat="1" x14ac:dyDescent="0.25">
      <c r="A843" s="6"/>
      <c r="E843" s="9"/>
      <c r="F843" s="3"/>
      <c r="G843" s="3"/>
      <c r="H843" s="14"/>
      <c r="I843" s="3"/>
      <c r="J843" s="14"/>
      <c r="K843" s="3"/>
      <c r="L843" s="49"/>
      <c r="M843" s="49"/>
      <c r="N843" s="6"/>
      <c r="BF843" s="56"/>
      <c r="BG843" s="56"/>
      <c r="BH843" s="2">
        <f t="shared" si="214"/>
        <v>0</v>
      </c>
      <c r="BI843" s="2">
        <f t="shared" si="215"/>
        <v>0</v>
      </c>
    </row>
    <row r="844" spans="1:61" s="2" customFormat="1" x14ac:dyDescent="0.25">
      <c r="A844" s="6"/>
      <c r="E844" s="9"/>
      <c r="F844" s="3"/>
      <c r="G844" s="3"/>
      <c r="H844" s="14"/>
      <c r="I844" s="3"/>
      <c r="J844" s="14"/>
      <c r="K844" s="3"/>
      <c r="L844" s="49"/>
      <c r="M844" s="49"/>
      <c r="N844" s="6"/>
      <c r="BF844" s="56"/>
      <c r="BG844" s="56"/>
      <c r="BH844" s="2">
        <f t="shared" si="214"/>
        <v>0</v>
      </c>
      <c r="BI844" s="2">
        <f t="shared" si="215"/>
        <v>0</v>
      </c>
    </row>
    <row r="845" spans="1:61" s="2" customFormat="1" x14ac:dyDescent="0.25">
      <c r="A845" s="6"/>
      <c r="E845" s="9"/>
      <c r="F845" s="3"/>
      <c r="G845" s="3"/>
      <c r="H845" s="14"/>
      <c r="I845" s="3"/>
      <c r="J845" s="14"/>
      <c r="K845" s="3"/>
      <c r="L845" s="49"/>
      <c r="M845" s="49"/>
      <c r="N845" s="6"/>
      <c r="BF845" s="56"/>
      <c r="BG845" s="56"/>
      <c r="BH845" s="2">
        <f t="shared" si="214"/>
        <v>0</v>
      </c>
      <c r="BI845" s="2">
        <f t="shared" si="215"/>
        <v>0</v>
      </c>
    </row>
    <row r="846" spans="1:61" s="2" customFormat="1" x14ac:dyDescent="0.25">
      <c r="A846" s="6"/>
      <c r="E846" s="9"/>
      <c r="F846" s="3"/>
      <c r="G846" s="3"/>
      <c r="H846" s="14"/>
      <c r="I846" s="3"/>
      <c r="J846" s="14"/>
      <c r="K846" s="3"/>
      <c r="L846" s="49"/>
      <c r="M846" s="49"/>
      <c r="N846" s="6"/>
      <c r="BF846" s="56"/>
      <c r="BG846" s="56"/>
      <c r="BH846" s="2">
        <f t="shared" si="214"/>
        <v>0</v>
      </c>
      <c r="BI846" s="2">
        <f t="shared" si="215"/>
        <v>0</v>
      </c>
    </row>
    <row r="847" spans="1:61" s="2" customFormat="1" x14ac:dyDescent="0.25">
      <c r="A847" s="6"/>
      <c r="E847" s="9"/>
      <c r="F847" s="3"/>
      <c r="G847" s="3"/>
      <c r="H847" s="14"/>
      <c r="I847" s="3"/>
      <c r="J847" s="14"/>
      <c r="K847" s="3"/>
      <c r="L847" s="49"/>
      <c r="M847" s="49"/>
      <c r="N847" s="6"/>
      <c r="BF847" s="56"/>
      <c r="BG847" s="56"/>
      <c r="BH847" s="2">
        <f t="shared" si="214"/>
        <v>0</v>
      </c>
      <c r="BI847" s="2">
        <f t="shared" si="215"/>
        <v>0</v>
      </c>
    </row>
    <row r="848" spans="1:61" s="2" customFormat="1" x14ac:dyDescent="0.25">
      <c r="A848" s="6"/>
      <c r="E848" s="9"/>
      <c r="F848" s="3"/>
      <c r="G848" s="3"/>
      <c r="H848" s="14"/>
      <c r="I848" s="3"/>
      <c r="J848" s="14"/>
      <c r="K848" s="3"/>
      <c r="L848" s="49"/>
      <c r="M848" s="49"/>
      <c r="N848" s="6"/>
      <c r="BF848" s="56"/>
      <c r="BG848" s="56"/>
      <c r="BH848" s="2">
        <f t="shared" si="214"/>
        <v>0</v>
      </c>
      <c r="BI848" s="2">
        <f t="shared" si="215"/>
        <v>0</v>
      </c>
    </row>
    <row r="849" spans="1:61" s="2" customFormat="1" x14ac:dyDescent="0.25">
      <c r="A849" s="6"/>
      <c r="E849" s="9"/>
      <c r="F849" s="3"/>
      <c r="G849" s="3"/>
      <c r="H849" s="14"/>
      <c r="I849" s="3"/>
      <c r="J849" s="14"/>
      <c r="K849" s="3"/>
      <c r="L849" s="49"/>
      <c r="M849" s="49"/>
      <c r="N849" s="6"/>
      <c r="BF849" s="56"/>
      <c r="BG849" s="56"/>
      <c r="BH849" s="2">
        <f t="shared" si="214"/>
        <v>0</v>
      </c>
      <c r="BI849" s="2">
        <f t="shared" si="215"/>
        <v>0</v>
      </c>
    </row>
    <row r="850" spans="1:61" s="2" customFormat="1" x14ac:dyDescent="0.25">
      <c r="A850" s="6"/>
      <c r="E850" s="9"/>
      <c r="F850" s="3"/>
      <c r="G850" s="3"/>
      <c r="H850" s="14"/>
      <c r="I850" s="3"/>
      <c r="J850" s="14"/>
      <c r="K850" s="3"/>
      <c r="L850" s="49"/>
      <c r="M850" s="49"/>
      <c r="N850" s="6"/>
      <c r="BF850" s="56"/>
      <c r="BG850" s="56"/>
      <c r="BH850" s="2">
        <f t="shared" si="214"/>
        <v>0</v>
      </c>
      <c r="BI850" s="2">
        <f t="shared" si="215"/>
        <v>0</v>
      </c>
    </row>
    <row r="851" spans="1:61" s="2" customFormat="1" x14ac:dyDescent="0.25">
      <c r="A851" s="6"/>
      <c r="E851" s="9"/>
      <c r="F851" s="3"/>
      <c r="G851" s="3"/>
      <c r="H851" s="14"/>
      <c r="I851" s="3"/>
      <c r="J851" s="14"/>
      <c r="K851" s="3"/>
      <c r="L851" s="49"/>
      <c r="M851" s="49"/>
      <c r="N851" s="6"/>
      <c r="BF851" s="56"/>
      <c r="BG851" s="56"/>
      <c r="BH851" s="2">
        <f t="shared" si="214"/>
        <v>0</v>
      </c>
      <c r="BI851" s="2">
        <f t="shared" si="215"/>
        <v>0</v>
      </c>
    </row>
    <row r="852" spans="1:61" s="2" customFormat="1" x14ac:dyDescent="0.25">
      <c r="A852" s="6"/>
      <c r="E852" s="9"/>
      <c r="F852" s="3"/>
      <c r="G852" s="3"/>
      <c r="H852" s="14"/>
      <c r="I852" s="3"/>
      <c r="J852" s="14"/>
      <c r="K852" s="3"/>
      <c r="L852" s="49"/>
      <c r="M852" s="49"/>
      <c r="N852" s="6"/>
      <c r="BF852" s="56"/>
      <c r="BG852" s="56"/>
      <c r="BH852" s="2">
        <f t="shared" si="214"/>
        <v>0</v>
      </c>
      <c r="BI852" s="2">
        <f t="shared" si="215"/>
        <v>0</v>
      </c>
    </row>
    <row r="853" spans="1:61" s="2" customFormat="1" ht="15.75" thickBot="1" x14ac:dyDescent="0.3">
      <c r="A853" s="6"/>
      <c r="E853" s="9"/>
      <c r="F853" s="3"/>
      <c r="G853" s="3"/>
      <c r="H853" s="13"/>
      <c r="I853" s="3"/>
      <c r="J853" s="13"/>
      <c r="K853" s="3"/>
      <c r="L853" s="49"/>
      <c r="M853" s="49"/>
      <c r="N853" s="6"/>
      <c r="BF853" s="56"/>
      <c r="BG853" s="56"/>
      <c r="BH853" s="2">
        <f t="shared" si="214"/>
        <v>0</v>
      </c>
      <c r="BI853" s="2">
        <f t="shared" si="215"/>
        <v>0</v>
      </c>
    </row>
    <row r="854" spans="1:61" s="2" customFormat="1" ht="61.5" thickTop="1" thickBot="1" x14ac:dyDescent="0.3">
      <c r="A854" s="17" t="s">
        <v>240</v>
      </c>
      <c r="E854" s="8"/>
      <c r="F854" s="16" t="str">
        <f>Master!A$746</f>
        <v>Forecast Overall Zika Risk Code - "1" (Blue) = low risk, "4" (Red) = high risk</v>
      </c>
      <c r="G854" s="16" t="str">
        <f>Master!B$745</f>
        <v>Was temp. suitable during period for Aedes aegypti/albopictus? (Red Yes, Green No)</v>
      </c>
      <c r="H854" s="16" t="str">
        <f>Master!C$745</f>
        <v>If suitable temp.  what is annual % suitability for Aedes aegypti or albopictus? (More red more suitable)</v>
      </c>
      <c r="I854" s="16" t="str">
        <f>Master!B$744</f>
        <v>Was temp. suitable during period for Zika replication in mosquito? (Red Yes, Green No)</v>
      </c>
      <c r="J854" s="16" t="str">
        <f>Master!C$744</f>
        <v>If suitable temp. what is annual % suitability for Zika? (More red more suitable)</v>
      </c>
      <c r="K854" s="47" t="str">
        <f>Master!A$749</f>
        <v># people within 5km with Code 4 Zika level</v>
      </c>
      <c r="L854" s="47" t="str">
        <f>Master!A$748</f>
        <v>Description of conditions</v>
      </c>
      <c r="M854" s="47" t="str">
        <f>Master!B$748</f>
        <v>What it means for transmission</v>
      </c>
      <c r="N854" s="47" t="str">
        <f>Master!C$748</f>
        <v>What it means for entomologists</v>
      </c>
      <c r="BF854" s="47" t="s">
        <v>949</v>
      </c>
      <c r="BG854" s="47" t="s">
        <v>949</v>
      </c>
      <c r="BH854" s="2">
        <f t="shared" si="214"/>
        <v>0</v>
      </c>
      <c r="BI854" s="2" t="e">
        <f t="shared" si="215"/>
        <v>#VALUE!</v>
      </c>
    </row>
    <row r="855" spans="1:61" s="2" customFormat="1" ht="16.5" thickTop="1" thickBot="1" x14ac:dyDescent="0.3">
      <c r="A855" s="6"/>
      <c r="E855" s="8" t="s">
        <v>239</v>
      </c>
      <c r="F855" s="3">
        <f t="shared" ref="F855:F863" si="217">BA855</f>
        <v>3</v>
      </c>
      <c r="G855" s="3">
        <f>IF((Master!CL382&gt;=13)-(Master!CL382&gt;38),1,0)</f>
        <v>1</v>
      </c>
      <c r="H855" s="11">
        <f>IF($G855=1,ROUND(Master!AL382,2),0)</f>
        <v>0.87</v>
      </c>
      <c r="I855" s="3">
        <f>IF((Master!CL382&gt;=18)-(Master!CL382&gt;42),1,0)</f>
        <v>1</v>
      </c>
      <c r="J855" s="11">
        <f>IF($I855=1,ROUND(Master!DF382,2),0)</f>
        <v>0</v>
      </c>
      <c r="K855" s="3">
        <f t="shared" ref="K855:K863" si="218">BF855*BH855</f>
        <v>0</v>
      </c>
      <c r="L855" s="49" t="str">
        <f t="shared" ref="L855:L863" si="219">BB855</f>
        <v>Temp. suitable for Pathogen and Vector. Model says suitable for Pathogen or Vector but not both.</v>
      </c>
      <c r="M855" s="49" t="str">
        <f t="shared" ref="M855:M863" si="220">BC855</f>
        <v>Preconditions somewhat suitable for Transmission</v>
      </c>
      <c r="N855" s="6" t="str">
        <f>Master!DM382</f>
        <v>Temp. suitable for vectors - surveillance may be needed. When temp. suitable, model suggests vectors likely - may need control, education, and policies minimizing exposure.</v>
      </c>
      <c r="AW855" s="2">
        <f t="shared" ref="AW855:AW863" si="221">SUM(G855,I855)</f>
        <v>2</v>
      </c>
      <c r="AX855" s="2">
        <f t="shared" ref="AX855:AX863" si="222">IF(H855&lt;0.5,2,IF(H855&gt;=0.5,3))</f>
        <v>3</v>
      </c>
      <c r="AY855" s="2">
        <f t="shared" ref="AY855:AY863" si="223">IF(J855&lt;0.5,5,IF(J855&gt;=0.5,7))</f>
        <v>5</v>
      </c>
      <c r="AZ855" s="2">
        <f t="shared" si="213"/>
        <v>30</v>
      </c>
      <c r="BA855" s="2">
        <f t="shared" ref="BA855:BA863" si="224">IF(AZ855=0,BB$3,IF(AZ855=10,BB$4,IF(AZ855=14,BB$4,IF(AZ855=15,BB$5,IF(AZ855=20,BB$6,IF(AZ855=21,BB$5,IF(AZ855=28,BB$7,IF(AZ855=30,BB$7,IF(AZ855=42,BB$8,"")))))))))</f>
        <v>3</v>
      </c>
      <c r="BB855" s="2" t="str">
        <f t="shared" ref="BB855:BB863" si="225">IF(AZ855=0,AW$3,IF(AZ855=10,AW$4,IF(AZ855=14,AW$4,IF(AZ855=15,AW$5,IF(AZ855=20,AW$6,IF(AZ855=21,AW$5,IF(AZ855=28,AW$7,IF(AZ855=30,AW$7,IF(AZ855=42,AW$8,"")))))))))</f>
        <v>Temp. suitable for Pathogen and Vector. Model says suitable for Pathogen or Vector but not both.</v>
      </c>
      <c r="BC855" s="2" t="str">
        <f t="shared" ref="BC855:BC863" si="226">IF(AZ855=0,AY$3,IF(AZ855=10,AY$4,IF(AZ855=14,AY$4,IF(AZ855=15,AY$5,IF(AZ855=20,AY$6,IF(AZ855=21,AY$5,IF(AZ855=28,AY$7,IF(AZ855=30,AY$7,IF(AZ855=42,AY$8,"")))))))))</f>
        <v>Preconditions somewhat suitable for Transmission</v>
      </c>
      <c r="BF855" s="56">
        <f>Master!EN382</f>
        <v>5986</v>
      </c>
      <c r="BG855" s="56" t="s">
        <v>1332</v>
      </c>
      <c r="BH855" s="2">
        <f t="shared" si="214"/>
        <v>0</v>
      </c>
      <c r="BI855" s="2">
        <f t="shared" si="215"/>
        <v>0</v>
      </c>
    </row>
    <row r="856" spans="1:61" s="2" customFormat="1" ht="16.5" thickTop="1" thickBot="1" x14ac:dyDescent="0.3">
      <c r="A856" s="6"/>
      <c r="E856" s="8" t="s">
        <v>376</v>
      </c>
      <c r="F856" s="3">
        <f t="shared" si="217"/>
        <v>3</v>
      </c>
      <c r="G856" s="3">
        <f>IF((Master!CL383&gt;=13)-(Master!CL383&gt;38),1,0)</f>
        <v>1</v>
      </c>
      <c r="H856" s="11">
        <f>IF($G856=1,ROUND(Master!AL383,2),0)</f>
        <v>0.9</v>
      </c>
      <c r="I856" s="3">
        <f>IF((Master!CL383&gt;=18)-(Master!CL383&gt;42),1,0)</f>
        <v>1</v>
      </c>
      <c r="J856" s="11">
        <f>IF($I856=1,ROUND(Master!DF383,2),0)</f>
        <v>0</v>
      </c>
      <c r="K856" s="3">
        <f t="shared" si="218"/>
        <v>0</v>
      </c>
      <c r="L856" s="49" t="str">
        <f t="shared" si="219"/>
        <v>Temp. suitable for Pathogen and Vector. Model says suitable for Pathogen or Vector but not both.</v>
      </c>
      <c r="M856" s="49" t="str">
        <f t="shared" si="220"/>
        <v>Preconditions somewhat suitable for Transmission</v>
      </c>
      <c r="N856" s="6" t="str">
        <f>Master!DM383</f>
        <v>Temp. suitable for vectors - surveillance may be needed. When temp. suitable, model suggests vectors likely - may need control, education, and policies minimizing exposure.</v>
      </c>
      <c r="AW856" s="2">
        <f t="shared" si="221"/>
        <v>2</v>
      </c>
      <c r="AX856" s="2">
        <f t="shared" si="222"/>
        <v>3</v>
      </c>
      <c r="AY856" s="2">
        <f t="shared" si="223"/>
        <v>5</v>
      </c>
      <c r="AZ856" s="2">
        <f t="shared" si="213"/>
        <v>30</v>
      </c>
      <c r="BA856" s="2">
        <f t="shared" si="224"/>
        <v>3</v>
      </c>
      <c r="BB856" s="2" t="str">
        <f t="shared" si="225"/>
        <v>Temp. suitable for Pathogen and Vector. Model says suitable for Pathogen or Vector but not both.</v>
      </c>
      <c r="BC856" s="2" t="str">
        <f t="shared" si="226"/>
        <v>Preconditions somewhat suitable for Transmission</v>
      </c>
      <c r="BF856" s="56">
        <f>Master!EN383</f>
        <v>32259</v>
      </c>
      <c r="BG856" s="56" t="s">
        <v>1333</v>
      </c>
      <c r="BH856" s="2">
        <f t="shared" si="214"/>
        <v>0</v>
      </c>
      <c r="BI856" s="2">
        <f t="shared" si="215"/>
        <v>0</v>
      </c>
    </row>
    <row r="857" spans="1:61" s="2" customFormat="1" ht="16.5" thickTop="1" thickBot="1" x14ac:dyDescent="0.3">
      <c r="A857" s="6"/>
      <c r="E857" s="8" t="s">
        <v>447</v>
      </c>
      <c r="F857" s="3">
        <f t="shared" si="217"/>
        <v>3</v>
      </c>
      <c r="G857" s="3">
        <f>IF((Master!CL384&gt;=13)-(Master!CL384&gt;38),1,0)</f>
        <v>1</v>
      </c>
      <c r="H857" s="11">
        <f>IF($G857=1,ROUND(Master!AL384,2),0)</f>
        <v>0.55000000000000004</v>
      </c>
      <c r="I857" s="3">
        <f>IF((Master!CL384&gt;=18)-(Master!CL384&gt;42),1,0)</f>
        <v>1</v>
      </c>
      <c r="J857" s="11">
        <f>IF($I857=1,ROUND(Master!DF384,2),0)</f>
        <v>0</v>
      </c>
      <c r="K857" s="3">
        <f t="shared" si="218"/>
        <v>0</v>
      </c>
      <c r="L857" s="49" t="str">
        <f t="shared" si="219"/>
        <v>Temp. suitable for Pathogen and Vector. Model says suitable for Pathogen or Vector but not both.</v>
      </c>
      <c r="M857" s="49" t="str">
        <f t="shared" si="220"/>
        <v>Preconditions somewhat suitable for Transmission</v>
      </c>
      <c r="N857" s="6" t="str">
        <f>Master!DM384</f>
        <v>Temp. suitable for vectors - surveillance may be needed. When temp. suitable, model suggests vectors likely - may need control, education, and policies minimizing exposure.</v>
      </c>
      <c r="AW857" s="2">
        <f t="shared" si="221"/>
        <v>2</v>
      </c>
      <c r="AX857" s="2">
        <f t="shared" si="222"/>
        <v>3</v>
      </c>
      <c r="AY857" s="2">
        <f t="shared" si="223"/>
        <v>5</v>
      </c>
      <c r="AZ857" s="2">
        <f t="shared" si="213"/>
        <v>30</v>
      </c>
      <c r="BA857" s="2">
        <f t="shared" si="224"/>
        <v>3</v>
      </c>
      <c r="BB857" s="2" t="str">
        <f t="shared" si="225"/>
        <v>Temp. suitable for Pathogen and Vector. Model says suitable for Pathogen or Vector but not both.</v>
      </c>
      <c r="BC857" s="2" t="str">
        <f t="shared" si="226"/>
        <v>Preconditions somewhat suitable for Transmission</v>
      </c>
      <c r="BF857" s="56">
        <f>Master!EN384</f>
        <v>23344</v>
      </c>
      <c r="BG857" s="56" t="s">
        <v>1334</v>
      </c>
      <c r="BH857" s="2">
        <f t="shared" si="214"/>
        <v>0</v>
      </c>
      <c r="BI857" s="2">
        <f t="shared" si="215"/>
        <v>0</v>
      </c>
    </row>
    <row r="858" spans="1:61" s="2" customFormat="1" ht="16.5" thickTop="1" thickBot="1" x14ac:dyDescent="0.3">
      <c r="A858" s="6"/>
      <c r="E858" s="8" t="s">
        <v>470</v>
      </c>
      <c r="F858" s="3">
        <f t="shared" si="217"/>
        <v>3</v>
      </c>
      <c r="G858" s="3">
        <f>IF((Master!CL385&gt;=13)-(Master!CL385&gt;38),1,0)</f>
        <v>1</v>
      </c>
      <c r="H858" s="11">
        <f>IF($G858=1,ROUND(Master!AL385,2),0)</f>
        <v>0.93</v>
      </c>
      <c r="I858" s="3">
        <f>IF((Master!CL385&gt;=18)-(Master!CL385&gt;42),1,0)</f>
        <v>1</v>
      </c>
      <c r="J858" s="11">
        <f>IF($I858=1,ROUND(Master!DF385,2),0)</f>
        <v>0</v>
      </c>
      <c r="K858" s="3">
        <f t="shared" si="218"/>
        <v>0</v>
      </c>
      <c r="L858" s="49" t="str">
        <f t="shared" si="219"/>
        <v>Temp. suitable for Pathogen and Vector. Model says suitable for Pathogen or Vector but not both.</v>
      </c>
      <c r="M858" s="49" t="str">
        <f t="shared" si="220"/>
        <v>Preconditions somewhat suitable for Transmission</v>
      </c>
      <c r="N858" s="6" t="str">
        <f>Master!DM385</f>
        <v>Temp. suitable for vectors - surveillance may be needed. When temp. suitable, model suggests vectors likely - may need control, education, and policies minimizing exposure.</v>
      </c>
      <c r="AW858" s="2">
        <f t="shared" si="221"/>
        <v>2</v>
      </c>
      <c r="AX858" s="2">
        <f t="shared" si="222"/>
        <v>3</v>
      </c>
      <c r="AY858" s="2">
        <f t="shared" si="223"/>
        <v>5</v>
      </c>
      <c r="AZ858" s="2">
        <f t="shared" si="213"/>
        <v>30</v>
      </c>
      <c r="BA858" s="2">
        <f t="shared" si="224"/>
        <v>3</v>
      </c>
      <c r="BB858" s="2" t="str">
        <f t="shared" si="225"/>
        <v>Temp. suitable for Pathogen and Vector. Model says suitable for Pathogen or Vector but not both.</v>
      </c>
      <c r="BC858" s="2" t="str">
        <f t="shared" si="226"/>
        <v>Preconditions somewhat suitable for Transmission</v>
      </c>
      <c r="BF858" s="56">
        <f>Master!EN385</f>
        <v>13804</v>
      </c>
      <c r="BG858" s="56" t="s">
        <v>1335</v>
      </c>
      <c r="BH858" s="2">
        <f t="shared" si="214"/>
        <v>0</v>
      </c>
      <c r="BI858" s="2">
        <f t="shared" si="215"/>
        <v>0</v>
      </c>
    </row>
    <row r="859" spans="1:61" s="2" customFormat="1" ht="16.5" thickTop="1" thickBot="1" x14ac:dyDescent="0.3">
      <c r="A859" s="6"/>
      <c r="E859" s="8" t="s">
        <v>507</v>
      </c>
      <c r="F859" s="3">
        <f t="shared" si="217"/>
        <v>3</v>
      </c>
      <c r="G859" s="3">
        <f>IF((Master!CL386&gt;=13)-(Master!CL386&gt;38),1,0)</f>
        <v>1</v>
      </c>
      <c r="H859" s="11">
        <f>IF($G859=1,ROUND(Master!AL386,2),0)</f>
        <v>0.82</v>
      </c>
      <c r="I859" s="3">
        <f>IF((Master!CL386&gt;=18)-(Master!CL386&gt;42),1,0)</f>
        <v>1</v>
      </c>
      <c r="J859" s="11">
        <f>IF($I859=1,ROUND(Master!DF386,2),0)</f>
        <v>0</v>
      </c>
      <c r="K859" s="3">
        <f t="shared" si="218"/>
        <v>0</v>
      </c>
      <c r="L859" s="49" t="str">
        <f t="shared" si="219"/>
        <v>Temp. suitable for Pathogen and Vector. Model says suitable for Pathogen or Vector but not both.</v>
      </c>
      <c r="M859" s="49" t="str">
        <f t="shared" si="220"/>
        <v>Preconditions somewhat suitable for Transmission</v>
      </c>
      <c r="N859" s="6" t="str">
        <f>Master!DM386</f>
        <v>Temp. suitable for vectors - surveillance may be needed. When temp. suitable, model suggests vectors likely - may need control, education, and policies minimizing exposure.</v>
      </c>
      <c r="AW859" s="2">
        <f t="shared" si="221"/>
        <v>2</v>
      </c>
      <c r="AX859" s="2">
        <f t="shared" si="222"/>
        <v>3</v>
      </c>
      <c r="AY859" s="2">
        <f t="shared" si="223"/>
        <v>5</v>
      </c>
      <c r="AZ859" s="2">
        <f t="shared" si="213"/>
        <v>30</v>
      </c>
      <c r="BA859" s="2">
        <f t="shared" si="224"/>
        <v>3</v>
      </c>
      <c r="BB859" s="2" t="str">
        <f t="shared" si="225"/>
        <v>Temp. suitable for Pathogen and Vector. Model says suitable for Pathogen or Vector but not both.</v>
      </c>
      <c r="BC859" s="2" t="str">
        <f t="shared" si="226"/>
        <v>Preconditions somewhat suitable for Transmission</v>
      </c>
      <c r="BF859" s="56">
        <f>Master!EN386</f>
        <v>42569</v>
      </c>
      <c r="BG859" s="56" t="s">
        <v>1336</v>
      </c>
      <c r="BH859" s="2">
        <f t="shared" si="214"/>
        <v>0</v>
      </c>
      <c r="BI859" s="2">
        <f t="shared" si="215"/>
        <v>0</v>
      </c>
    </row>
    <row r="860" spans="1:61" s="2" customFormat="1" ht="16.5" thickTop="1" thickBot="1" x14ac:dyDescent="0.3">
      <c r="A860" s="6"/>
      <c r="E860" s="8" t="s">
        <v>618</v>
      </c>
      <c r="F860" s="3">
        <f t="shared" si="217"/>
        <v>3</v>
      </c>
      <c r="G860" s="3">
        <f>IF((Master!CL387&gt;=13)-(Master!CL387&gt;38),1,0)</f>
        <v>1</v>
      </c>
      <c r="H860" s="11">
        <f>IF($G860=1,ROUND(Master!AL387,2),0)</f>
        <v>0.85</v>
      </c>
      <c r="I860" s="3">
        <f>IF((Master!CL387&gt;=18)-(Master!CL387&gt;42),1,0)</f>
        <v>1</v>
      </c>
      <c r="J860" s="11">
        <f>IF($I860=1,ROUND(Master!DF387,2),0)</f>
        <v>0</v>
      </c>
      <c r="K860" s="3">
        <f t="shared" si="218"/>
        <v>0</v>
      </c>
      <c r="L860" s="49" t="str">
        <f t="shared" si="219"/>
        <v>Temp. suitable for Pathogen and Vector. Model says suitable for Pathogen or Vector but not both.</v>
      </c>
      <c r="M860" s="49" t="str">
        <f t="shared" si="220"/>
        <v>Preconditions somewhat suitable for Transmission</v>
      </c>
      <c r="N860" s="6" t="str">
        <f>Master!DM387</f>
        <v>Temp. suitable for vectors - surveillance may be needed. When temp. suitable, model suggests vectors likely - may need control, education, and policies minimizing exposure.</v>
      </c>
      <c r="AW860" s="2">
        <f t="shared" si="221"/>
        <v>2</v>
      </c>
      <c r="AX860" s="2">
        <f t="shared" si="222"/>
        <v>3</v>
      </c>
      <c r="AY860" s="2">
        <f t="shared" si="223"/>
        <v>5</v>
      </c>
      <c r="AZ860" s="2">
        <f t="shared" si="213"/>
        <v>30</v>
      </c>
      <c r="BA860" s="2">
        <f t="shared" si="224"/>
        <v>3</v>
      </c>
      <c r="BB860" s="2" t="str">
        <f t="shared" si="225"/>
        <v>Temp. suitable for Pathogen and Vector. Model says suitable for Pathogen or Vector but not both.</v>
      </c>
      <c r="BC860" s="2" t="str">
        <f t="shared" si="226"/>
        <v>Preconditions somewhat suitable for Transmission</v>
      </c>
      <c r="BF860" s="56">
        <f>Master!EN387</f>
        <v>117945</v>
      </c>
      <c r="BG860" s="56" t="s">
        <v>1337</v>
      </c>
      <c r="BH860" s="2">
        <f t="shared" si="214"/>
        <v>0</v>
      </c>
      <c r="BI860" s="2">
        <f t="shared" si="215"/>
        <v>0</v>
      </c>
    </row>
    <row r="861" spans="1:61" s="2" customFormat="1" ht="16.5" thickTop="1" thickBot="1" x14ac:dyDescent="0.3">
      <c r="A861" s="6"/>
      <c r="E861" s="8" t="s">
        <v>756</v>
      </c>
      <c r="F861" s="3">
        <f t="shared" si="217"/>
        <v>3</v>
      </c>
      <c r="G861" s="3">
        <f>IF((Master!CL388&gt;=13)-(Master!CL388&gt;38),1,0)</f>
        <v>1</v>
      </c>
      <c r="H861" s="11">
        <f>IF($G861=1,ROUND(Master!AL388,2),0)</f>
        <v>0.61</v>
      </c>
      <c r="I861" s="3">
        <f>IF((Master!CL388&gt;=18)-(Master!CL388&gt;42),1,0)</f>
        <v>1</v>
      </c>
      <c r="J861" s="11">
        <f>IF($I861=1,ROUND(Master!DF388,2),0)</f>
        <v>0</v>
      </c>
      <c r="K861" s="3">
        <f t="shared" si="218"/>
        <v>0</v>
      </c>
      <c r="L861" s="49" t="str">
        <f t="shared" si="219"/>
        <v>Temp. suitable for Pathogen and Vector. Model says suitable for Pathogen or Vector but not both.</v>
      </c>
      <c r="M861" s="49" t="str">
        <f t="shared" si="220"/>
        <v>Preconditions somewhat suitable for Transmission</v>
      </c>
      <c r="N861" s="6" t="str">
        <f>Master!DM388</f>
        <v>Temp. suitable for vectors - surveillance may be needed. When temp. suitable, model suggests vectors likely - may need control, education, and policies minimizing exposure.</v>
      </c>
      <c r="AW861" s="2">
        <f t="shared" si="221"/>
        <v>2</v>
      </c>
      <c r="AX861" s="2">
        <f t="shared" si="222"/>
        <v>3</v>
      </c>
      <c r="AY861" s="2">
        <f t="shared" si="223"/>
        <v>5</v>
      </c>
      <c r="AZ861" s="2">
        <f t="shared" si="213"/>
        <v>30</v>
      </c>
      <c r="BA861" s="2">
        <f t="shared" si="224"/>
        <v>3</v>
      </c>
      <c r="BB861" s="2" t="str">
        <f t="shared" si="225"/>
        <v>Temp. suitable for Pathogen and Vector. Model says suitable for Pathogen or Vector but not both.</v>
      </c>
      <c r="BC861" s="2" t="str">
        <f t="shared" si="226"/>
        <v>Preconditions somewhat suitable for Transmission</v>
      </c>
      <c r="BF861" s="56">
        <f>Master!EN388</f>
        <v>20484</v>
      </c>
      <c r="BG861" s="56" t="s">
        <v>1338</v>
      </c>
      <c r="BH861" s="2">
        <f t="shared" si="214"/>
        <v>0</v>
      </c>
      <c r="BI861" s="2">
        <f t="shared" si="215"/>
        <v>0</v>
      </c>
    </row>
    <row r="862" spans="1:61" s="2" customFormat="1" ht="16.5" thickTop="1" thickBot="1" x14ac:dyDescent="0.3">
      <c r="A862" s="6"/>
      <c r="E862" s="8" t="s">
        <v>830</v>
      </c>
      <c r="F862" s="3">
        <f t="shared" si="217"/>
        <v>3</v>
      </c>
      <c r="G862" s="3">
        <f>IF((Master!CL389&gt;=13)-(Master!CL389&gt;38),1,0)</f>
        <v>1</v>
      </c>
      <c r="H862" s="11">
        <f>IF($G862=1,ROUND(Master!AL389,2),0)</f>
        <v>0.97</v>
      </c>
      <c r="I862" s="3">
        <f>IF((Master!CL389&gt;=18)-(Master!CL389&gt;42),1,0)</f>
        <v>1</v>
      </c>
      <c r="J862" s="11">
        <f>IF($I862=1,ROUND(Master!DF389,2),0)</f>
        <v>0</v>
      </c>
      <c r="K862" s="3">
        <f t="shared" si="218"/>
        <v>0</v>
      </c>
      <c r="L862" s="49" t="str">
        <f t="shared" si="219"/>
        <v>Temp. suitable for Pathogen and Vector. Model says suitable for Pathogen or Vector but not both.</v>
      </c>
      <c r="M862" s="49" t="str">
        <f t="shared" si="220"/>
        <v>Preconditions somewhat suitable for Transmission</v>
      </c>
      <c r="N862" s="6" t="str">
        <f>Master!DM389</f>
        <v>Temp. suitable for vectors - surveillance may be needed. When temp. suitable, model suggests vectors likely - may need control, education, and policies minimizing exposure.</v>
      </c>
      <c r="AW862" s="2">
        <f t="shared" si="221"/>
        <v>2</v>
      </c>
      <c r="AX862" s="2">
        <f t="shared" si="222"/>
        <v>3</v>
      </c>
      <c r="AY862" s="2">
        <f t="shared" si="223"/>
        <v>5</v>
      </c>
      <c r="AZ862" s="2">
        <f t="shared" si="213"/>
        <v>30</v>
      </c>
      <c r="BA862" s="2">
        <f t="shared" si="224"/>
        <v>3</v>
      </c>
      <c r="BB862" s="2" t="str">
        <f t="shared" si="225"/>
        <v>Temp. suitable for Pathogen and Vector. Model says suitable for Pathogen or Vector but not both.</v>
      </c>
      <c r="BC862" s="2" t="str">
        <f t="shared" si="226"/>
        <v>Preconditions somewhat suitable for Transmission</v>
      </c>
      <c r="BF862" s="56">
        <f>Master!EN389</f>
        <v>1530</v>
      </c>
      <c r="BG862" s="56" t="s">
        <v>1339</v>
      </c>
      <c r="BH862" s="2">
        <f t="shared" si="214"/>
        <v>0</v>
      </c>
      <c r="BI862" s="2">
        <f t="shared" si="215"/>
        <v>0</v>
      </c>
    </row>
    <row r="863" spans="1:61" s="2" customFormat="1" ht="16.5" thickTop="1" thickBot="1" x14ac:dyDescent="0.3">
      <c r="A863" s="6"/>
      <c r="E863" s="8" t="s">
        <v>839</v>
      </c>
      <c r="F863" s="3">
        <f t="shared" si="217"/>
        <v>3</v>
      </c>
      <c r="G863" s="3">
        <f>IF((Master!CL390&gt;=13)-(Master!CL390&gt;38),1,0)</f>
        <v>1</v>
      </c>
      <c r="H863" s="11">
        <f>IF($G863=1,ROUND(Master!AL390,2),0)</f>
        <v>0.55000000000000004</v>
      </c>
      <c r="I863" s="3">
        <f>IF((Master!CL390&gt;=18)-(Master!CL390&gt;42),1,0)</f>
        <v>1</v>
      </c>
      <c r="J863" s="11">
        <f>IF($I863=1,ROUND(Master!DF390,2),0)</f>
        <v>0</v>
      </c>
      <c r="K863" s="3">
        <f t="shared" si="218"/>
        <v>0</v>
      </c>
      <c r="L863" s="49" t="str">
        <f t="shared" si="219"/>
        <v>Temp. suitable for Pathogen and Vector. Model says suitable for Pathogen or Vector but not both.</v>
      </c>
      <c r="M863" s="49" t="str">
        <f t="shared" si="220"/>
        <v>Preconditions somewhat suitable for Transmission</v>
      </c>
      <c r="N863" s="6" t="str">
        <f>Master!DM390</f>
        <v>Temp. suitable for vectors - surveillance may be needed. When temp. suitable, model suggests vectors likely - may need control, education, and policies minimizing exposure.</v>
      </c>
      <c r="AW863" s="2">
        <f t="shared" si="221"/>
        <v>2</v>
      </c>
      <c r="AX863" s="2">
        <f t="shared" si="222"/>
        <v>3</v>
      </c>
      <c r="AY863" s="2">
        <f t="shared" si="223"/>
        <v>5</v>
      </c>
      <c r="AZ863" s="2">
        <f t="shared" si="213"/>
        <v>30</v>
      </c>
      <c r="BA863" s="2">
        <f t="shared" si="224"/>
        <v>3</v>
      </c>
      <c r="BB863" s="2" t="str">
        <f t="shared" si="225"/>
        <v>Temp. suitable for Pathogen and Vector. Model says suitable for Pathogen or Vector but not both.</v>
      </c>
      <c r="BC863" s="2" t="str">
        <f t="shared" si="226"/>
        <v>Preconditions somewhat suitable for Transmission</v>
      </c>
      <c r="BF863" s="56">
        <f>Master!EN390</f>
        <v>10650</v>
      </c>
      <c r="BG863" s="56" t="s">
        <v>1340</v>
      </c>
      <c r="BH863" s="2">
        <f t="shared" si="214"/>
        <v>0</v>
      </c>
      <c r="BI863" s="2">
        <f t="shared" si="215"/>
        <v>0</v>
      </c>
    </row>
    <row r="864" spans="1:61" s="2" customFormat="1" ht="15.75" thickTop="1" x14ac:dyDescent="0.25">
      <c r="A864" s="6"/>
      <c r="E864" s="9" t="s">
        <v>867</v>
      </c>
      <c r="F864" s="3"/>
      <c r="G864" s="3"/>
      <c r="H864" s="14"/>
      <c r="I864" s="3"/>
      <c r="J864" s="14"/>
      <c r="K864" s="3"/>
      <c r="L864" s="49"/>
      <c r="M864" s="49"/>
      <c r="N864" s="6"/>
      <c r="BF864" s="56"/>
      <c r="BG864" s="56"/>
      <c r="BH864" s="2">
        <f t="shared" si="214"/>
        <v>0</v>
      </c>
      <c r="BI864" s="2">
        <f t="shared" si="215"/>
        <v>0</v>
      </c>
    </row>
    <row r="865" spans="1:61" s="2" customFormat="1" x14ac:dyDescent="0.25">
      <c r="A865" s="6"/>
      <c r="E865" s="9"/>
      <c r="F865" s="3"/>
      <c r="G865" s="3"/>
      <c r="H865" s="14"/>
      <c r="I865" s="3"/>
      <c r="J865" s="14"/>
      <c r="K865" s="3"/>
      <c r="L865" s="49"/>
      <c r="M865" s="49"/>
      <c r="N865" s="6"/>
      <c r="BF865" s="56"/>
      <c r="BG865" s="56"/>
      <c r="BH865" s="2">
        <f t="shared" ref="BH865:BH928" si="227">IF(BA865=4,1,0)</f>
        <v>0</v>
      </c>
      <c r="BI865" s="2">
        <f t="shared" ref="BI865:BI928" si="228">BF865*BH865</f>
        <v>0</v>
      </c>
    </row>
    <row r="866" spans="1:61" s="2" customFormat="1" x14ac:dyDescent="0.25">
      <c r="A866" s="6"/>
      <c r="E866" s="9"/>
      <c r="F866" s="3"/>
      <c r="G866" s="3"/>
      <c r="H866" s="14"/>
      <c r="I866" s="3"/>
      <c r="J866" s="14"/>
      <c r="K866" s="3"/>
      <c r="L866" s="49"/>
      <c r="M866" s="49"/>
      <c r="N866" s="6"/>
      <c r="BF866" s="56"/>
      <c r="BG866" s="56"/>
      <c r="BH866" s="2">
        <f t="shared" si="227"/>
        <v>0</v>
      </c>
      <c r="BI866" s="2">
        <f t="shared" si="228"/>
        <v>0</v>
      </c>
    </row>
    <row r="867" spans="1:61" s="2" customFormat="1" x14ac:dyDescent="0.25">
      <c r="A867" s="6"/>
      <c r="E867" s="9"/>
      <c r="F867" s="3"/>
      <c r="G867" s="3"/>
      <c r="H867" s="14"/>
      <c r="I867" s="3"/>
      <c r="J867" s="14"/>
      <c r="K867" s="3"/>
      <c r="L867" s="49"/>
      <c r="M867" s="49"/>
      <c r="N867" s="6"/>
      <c r="BF867" s="56"/>
      <c r="BG867" s="56"/>
      <c r="BH867" s="2">
        <f t="shared" si="227"/>
        <v>0</v>
      </c>
      <c r="BI867" s="2">
        <f t="shared" si="228"/>
        <v>0</v>
      </c>
    </row>
    <row r="868" spans="1:61" s="2" customFormat="1" x14ac:dyDescent="0.25">
      <c r="A868" s="6"/>
      <c r="E868" s="9"/>
      <c r="F868" s="3"/>
      <c r="G868" s="3"/>
      <c r="H868" s="14"/>
      <c r="I868" s="3"/>
      <c r="J868" s="14"/>
      <c r="K868" s="3"/>
      <c r="L868" s="49"/>
      <c r="M868" s="49"/>
      <c r="N868" s="6"/>
      <c r="BF868" s="56"/>
      <c r="BG868" s="56"/>
      <c r="BH868" s="2">
        <f t="shared" si="227"/>
        <v>0</v>
      </c>
      <c r="BI868" s="2">
        <f t="shared" si="228"/>
        <v>0</v>
      </c>
    </row>
    <row r="869" spans="1:61" s="2" customFormat="1" x14ac:dyDescent="0.25">
      <c r="A869" s="6"/>
      <c r="E869" s="9"/>
      <c r="F869" s="3"/>
      <c r="G869" s="3"/>
      <c r="H869" s="14"/>
      <c r="I869" s="3"/>
      <c r="J869" s="14"/>
      <c r="K869" s="3"/>
      <c r="L869" s="49"/>
      <c r="M869" s="49"/>
      <c r="N869" s="6"/>
      <c r="BF869" s="56"/>
      <c r="BG869" s="56"/>
      <c r="BH869" s="2">
        <f t="shared" si="227"/>
        <v>0</v>
      </c>
      <c r="BI869" s="2">
        <f t="shared" si="228"/>
        <v>0</v>
      </c>
    </row>
    <row r="870" spans="1:61" s="2" customFormat="1" x14ac:dyDescent="0.25">
      <c r="A870" s="6"/>
      <c r="E870" s="9"/>
      <c r="F870" s="3"/>
      <c r="G870" s="3"/>
      <c r="H870" s="14"/>
      <c r="I870" s="3"/>
      <c r="J870" s="14"/>
      <c r="K870" s="3"/>
      <c r="L870" s="49"/>
      <c r="M870" s="49"/>
      <c r="N870" s="6"/>
      <c r="BF870" s="56"/>
      <c r="BG870" s="56"/>
      <c r="BH870" s="2">
        <f t="shared" si="227"/>
        <v>0</v>
      </c>
      <c r="BI870" s="2">
        <f t="shared" si="228"/>
        <v>0</v>
      </c>
    </row>
    <row r="871" spans="1:61" s="2" customFormat="1" x14ac:dyDescent="0.25">
      <c r="A871" s="6"/>
      <c r="E871" s="9"/>
      <c r="F871" s="3"/>
      <c r="G871" s="3"/>
      <c r="H871" s="14"/>
      <c r="I871" s="3"/>
      <c r="J871" s="14"/>
      <c r="K871" s="3"/>
      <c r="L871" s="49"/>
      <c r="M871" s="49"/>
      <c r="N871" s="6"/>
      <c r="BF871" s="56"/>
      <c r="BG871" s="56"/>
      <c r="BH871" s="2">
        <f t="shared" si="227"/>
        <v>0</v>
      </c>
      <c r="BI871" s="2">
        <f t="shared" si="228"/>
        <v>0</v>
      </c>
    </row>
    <row r="872" spans="1:61" s="2" customFormat="1" x14ac:dyDescent="0.25">
      <c r="A872" s="6"/>
      <c r="E872" s="9"/>
      <c r="F872" s="3"/>
      <c r="G872" s="3"/>
      <c r="H872" s="14"/>
      <c r="I872" s="3"/>
      <c r="J872" s="14"/>
      <c r="K872" s="3"/>
      <c r="L872" s="49"/>
      <c r="M872" s="49"/>
      <c r="N872" s="6"/>
      <c r="BF872" s="56"/>
      <c r="BG872" s="56"/>
      <c r="BH872" s="2">
        <f t="shared" si="227"/>
        <v>0</v>
      </c>
      <c r="BI872" s="2">
        <f t="shared" si="228"/>
        <v>0</v>
      </c>
    </row>
    <row r="873" spans="1:61" s="2" customFormat="1" x14ac:dyDescent="0.25">
      <c r="A873" s="6"/>
      <c r="E873" s="9"/>
      <c r="F873" s="3"/>
      <c r="G873" s="3"/>
      <c r="H873" s="14"/>
      <c r="I873" s="3"/>
      <c r="J873" s="14"/>
      <c r="K873" s="3"/>
      <c r="L873" s="49"/>
      <c r="M873" s="49"/>
      <c r="N873" s="6"/>
      <c r="BF873" s="56"/>
      <c r="BG873" s="56"/>
      <c r="BH873" s="2">
        <f t="shared" si="227"/>
        <v>0</v>
      </c>
      <c r="BI873" s="2">
        <f t="shared" si="228"/>
        <v>0</v>
      </c>
    </row>
    <row r="874" spans="1:61" s="2" customFormat="1" x14ac:dyDescent="0.25">
      <c r="A874" s="6"/>
      <c r="E874" s="9"/>
      <c r="F874" s="3"/>
      <c r="G874" s="3"/>
      <c r="H874" s="14"/>
      <c r="I874" s="3"/>
      <c r="J874" s="14"/>
      <c r="K874" s="3"/>
      <c r="L874" s="49"/>
      <c r="M874" s="49"/>
      <c r="N874" s="6"/>
      <c r="BF874" s="56"/>
      <c r="BG874" s="56"/>
      <c r="BH874" s="2">
        <f t="shared" si="227"/>
        <v>0</v>
      </c>
      <c r="BI874" s="2">
        <f t="shared" si="228"/>
        <v>0</v>
      </c>
    </row>
    <row r="875" spans="1:61" s="2" customFormat="1" x14ac:dyDescent="0.25">
      <c r="A875" s="6"/>
      <c r="E875" s="9"/>
      <c r="F875" s="3"/>
      <c r="G875" s="3"/>
      <c r="H875" s="14"/>
      <c r="I875" s="3"/>
      <c r="J875" s="14"/>
      <c r="K875" s="3"/>
      <c r="L875" s="49"/>
      <c r="M875" s="49"/>
      <c r="N875" s="6"/>
      <c r="BF875" s="56"/>
      <c r="BG875" s="56"/>
      <c r="BH875" s="2">
        <f t="shared" si="227"/>
        <v>0</v>
      </c>
      <c r="BI875" s="2">
        <f t="shared" si="228"/>
        <v>0</v>
      </c>
    </row>
    <row r="876" spans="1:61" s="2" customFormat="1" x14ac:dyDescent="0.25">
      <c r="A876" s="6"/>
      <c r="E876" s="9"/>
      <c r="F876" s="3"/>
      <c r="G876" s="3"/>
      <c r="H876" s="14"/>
      <c r="I876" s="3"/>
      <c r="J876" s="14"/>
      <c r="K876" s="3"/>
      <c r="L876" s="49"/>
      <c r="M876" s="49"/>
      <c r="N876" s="6"/>
      <c r="BF876" s="56"/>
      <c r="BG876" s="56"/>
      <c r="BH876" s="2">
        <f t="shared" si="227"/>
        <v>0</v>
      </c>
      <c r="BI876" s="2">
        <f t="shared" si="228"/>
        <v>0</v>
      </c>
    </row>
    <row r="877" spans="1:61" s="2" customFormat="1" x14ac:dyDescent="0.25">
      <c r="A877" s="6"/>
      <c r="E877" s="9"/>
      <c r="F877" s="3"/>
      <c r="G877" s="3"/>
      <c r="H877" s="14"/>
      <c r="I877" s="3"/>
      <c r="J877" s="14"/>
      <c r="K877" s="3"/>
      <c r="L877" s="49"/>
      <c r="M877" s="49"/>
      <c r="N877" s="6"/>
      <c r="BF877" s="56"/>
      <c r="BG877" s="56"/>
      <c r="BH877" s="2">
        <f t="shared" si="227"/>
        <v>0</v>
      </c>
      <c r="BI877" s="2">
        <f t="shared" si="228"/>
        <v>0</v>
      </c>
    </row>
    <row r="878" spans="1:61" s="2" customFormat="1" x14ac:dyDescent="0.25">
      <c r="A878" s="6"/>
      <c r="E878" s="9"/>
      <c r="F878" s="3"/>
      <c r="G878" s="3"/>
      <c r="H878" s="14"/>
      <c r="I878" s="3"/>
      <c r="J878" s="14"/>
      <c r="K878" s="3"/>
      <c r="L878" s="49"/>
      <c r="M878" s="49"/>
      <c r="N878" s="6"/>
      <c r="BF878" s="56"/>
      <c r="BG878" s="56"/>
      <c r="BH878" s="2">
        <f t="shared" si="227"/>
        <v>0</v>
      </c>
      <c r="BI878" s="2">
        <f t="shared" si="228"/>
        <v>0</v>
      </c>
    </row>
    <row r="879" spans="1:61" s="2" customFormat="1" x14ac:dyDescent="0.25">
      <c r="A879" s="6"/>
      <c r="E879" s="9"/>
      <c r="F879" s="3"/>
      <c r="G879" s="3"/>
      <c r="H879" s="14"/>
      <c r="I879" s="3"/>
      <c r="J879" s="14"/>
      <c r="K879" s="3"/>
      <c r="L879" s="49"/>
      <c r="M879" s="49"/>
      <c r="N879" s="6"/>
      <c r="BF879" s="56"/>
      <c r="BG879" s="56"/>
      <c r="BH879" s="2">
        <f t="shared" si="227"/>
        <v>0</v>
      </c>
      <c r="BI879" s="2">
        <f t="shared" si="228"/>
        <v>0</v>
      </c>
    </row>
    <row r="880" spans="1:61" s="2" customFormat="1" x14ac:dyDescent="0.25">
      <c r="A880" s="6"/>
      <c r="E880" s="9"/>
      <c r="F880" s="3"/>
      <c r="G880" s="3"/>
      <c r="H880" s="14"/>
      <c r="I880" s="3"/>
      <c r="J880" s="14"/>
      <c r="K880" s="3"/>
      <c r="L880" s="49"/>
      <c r="M880" s="49"/>
      <c r="N880" s="6"/>
      <c r="BF880" s="56"/>
      <c r="BG880" s="56"/>
      <c r="BH880" s="2">
        <f t="shared" si="227"/>
        <v>0</v>
      </c>
      <c r="BI880" s="2">
        <f t="shared" si="228"/>
        <v>0</v>
      </c>
    </row>
    <row r="881" spans="1:61" s="2" customFormat="1" x14ac:dyDescent="0.25">
      <c r="A881" s="6"/>
      <c r="E881" s="9"/>
      <c r="F881" s="3"/>
      <c r="G881" s="3"/>
      <c r="H881" s="14"/>
      <c r="I881" s="3"/>
      <c r="J881" s="14"/>
      <c r="K881" s="3"/>
      <c r="L881" s="49"/>
      <c r="M881" s="49"/>
      <c r="N881" s="6"/>
      <c r="BF881" s="56"/>
      <c r="BG881" s="56"/>
      <c r="BH881" s="2">
        <f t="shared" si="227"/>
        <v>0</v>
      </c>
      <c r="BI881" s="2">
        <f t="shared" si="228"/>
        <v>0</v>
      </c>
    </row>
    <row r="882" spans="1:61" s="2" customFormat="1" ht="15.75" thickBot="1" x14ac:dyDescent="0.3">
      <c r="A882" s="6"/>
      <c r="E882" s="9"/>
      <c r="F882" s="3"/>
      <c r="G882" s="3"/>
      <c r="H882" s="14"/>
      <c r="I882" s="3"/>
      <c r="J882" s="14"/>
      <c r="K882" s="3"/>
      <c r="L882" s="49"/>
      <c r="M882" s="49"/>
      <c r="N882" s="6"/>
      <c r="BF882" s="56"/>
      <c r="BG882" s="56"/>
      <c r="BH882" s="2">
        <f t="shared" si="227"/>
        <v>0</v>
      </c>
      <c r="BI882" s="2">
        <f t="shared" si="228"/>
        <v>0</v>
      </c>
    </row>
    <row r="883" spans="1:61" s="2" customFormat="1" ht="61.5" thickTop="1" thickBot="1" x14ac:dyDescent="0.3">
      <c r="A883" s="17" t="s">
        <v>40</v>
      </c>
      <c r="E883" s="8"/>
      <c r="F883" s="16" t="str">
        <f>Master!A$746</f>
        <v>Forecast Overall Zika Risk Code - "1" (Blue) = low risk, "4" (Red) = high risk</v>
      </c>
      <c r="G883" s="16" t="str">
        <f>Master!B$745</f>
        <v>Was temp. suitable during period for Aedes aegypti/albopictus? (Red Yes, Green No)</v>
      </c>
      <c r="H883" s="16" t="str">
        <f>Master!C$745</f>
        <v>If suitable temp.  what is annual % suitability for Aedes aegypti or albopictus? (More red more suitable)</v>
      </c>
      <c r="I883" s="16" t="str">
        <f>Master!B$744</f>
        <v>Was temp. suitable during period for Zika replication in mosquito? (Red Yes, Green No)</v>
      </c>
      <c r="J883" s="16" t="str">
        <f>Master!C$744</f>
        <v>If suitable temp. what is annual % suitability for Zika? (More red more suitable)</v>
      </c>
      <c r="K883" s="47" t="str">
        <f>Master!A$749</f>
        <v># people within 5km with Code 4 Zika level</v>
      </c>
      <c r="L883" s="47" t="str">
        <f>Master!A$748</f>
        <v>Description of conditions</v>
      </c>
      <c r="M883" s="47" t="str">
        <f>Master!B$748</f>
        <v>What it means for transmission</v>
      </c>
      <c r="N883" s="47" t="str">
        <f>Master!C$748</f>
        <v>What it means for entomologists</v>
      </c>
      <c r="BF883" s="47" t="s">
        <v>949</v>
      </c>
      <c r="BG883" s="47" t="s">
        <v>949</v>
      </c>
      <c r="BH883" s="2">
        <f t="shared" si="227"/>
        <v>0</v>
      </c>
      <c r="BI883" s="2" t="e">
        <f t="shared" si="228"/>
        <v>#VALUE!</v>
      </c>
    </row>
    <row r="884" spans="1:61" s="2" customFormat="1" ht="16.5" thickTop="1" thickBot="1" x14ac:dyDescent="0.3">
      <c r="A884" s="6"/>
      <c r="E884" s="8" t="s">
        <v>39</v>
      </c>
      <c r="F884" s="3">
        <f t="shared" ref="F884:F897" si="229">BA884</f>
        <v>2</v>
      </c>
      <c r="G884" s="3">
        <f>IF((Master!CL391&gt;=13)-(Master!CL391&gt;38),1,0)</f>
        <v>1</v>
      </c>
      <c r="H884" s="15">
        <f>IF($G884=1,ROUND(Master!AL391,2),0)</f>
        <v>0</v>
      </c>
      <c r="I884" s="3">
        <f>IF((Master!CL391&gt;=18)-(Master!CL391&gt;42),1,0)</f>
        <v>1</v>
      </c>
      <c r="J884" s="15">
        <f>IF($I884=1,ROUND(Master!DF391,2),0)</f>
        <v>0</v>
      </c>
      <c r="K884" s="3">
        <f t="shared" ref="K884:K897" si="230">BF884*BH884</f>
        <v>0</v>
      </c>
      <c r="L884" s="49" t="str">
        <f t="shared" ref="L884:L897" si="231">BB884</f>
        <v>Temp. suitable for Pathogen and Vector. Model says not very suitable for Pathogen and Vector.</v>
      </c>
      <c r="M884" s="49" t="str">
        <f t="shared" ref="M884:M897" si="232">BC884</f>
        <v>Preconditions unsuitable for Transmission</v>
      </c>
      <c r="N884" s="6" t="str">
        <f>Master!DM391</f>
        <v>Temp. suitable for vectors - surveillance may be needed. When temp. suitable, model suggests vectors unlikely or low numbers.</v>
      </c>
      <c r="AW884" s="2">
        <f t="shared" ref="AW884:AW897" si="233">SUM(G884,I884)</f>
        <v>2</v>
      </c>
      <c r="AX884" s="2">
        <f t="shared" ref="AX884:AX897" si="234">IF(H884&lt;0.5,2,IF(H884&gt;=0.5,3))</f>
        <v>2</v>
      </c>
      <c r="AY884" s="2">
        <f t="shared" ref="AY884:AY897" si="235">IF(J884&lt;0.5,5,IF(J884&gt;=0.5,7))</f>
        <v>5</v>
      </c>
      <c r="AZ884" s="2">
        <f t="shared" ref="AZ884:AZ921" si="236">AW884*AX884*AY884</f>
        <v>20</v>
      </c>
      <c r="BA884" s="2">
        <f t="shared" ref="BA884:BA897" si="237">IF(AZ884=0,BB$3,IF(AZ884=10,BB$4,IF(AZ884=14,BB$4,IF(AZ884=15,BB$5,IF(AZ884=20,BB$6,IF(AZ884=21,BB$5,IF(AZ884=28,BB$7,IF(AZ884=30,BB$7,IF(AZ884=42,BB$8,"")))))))))</f>
        <v>2</v>
      </c>
      <c r="BB884" s="2" t="str">
        <f t="shared" ref="BB884:BB897" si="238">IF(AZ884=0,AW$3,IF(AZ884=10,AW$4,IF(AZ884=14,AW$4,IF(AZ884=15,AW$5,IF(AZ884=20,AW$6,IF(AZ884=21,AW$5,IF(AZ884=28,AW$7,IF(AZ884=30,AW$7,IF(AZ884=42,AW$8,"")))))))))</f>
        <v>Temp. suitable for Pathogen and Vector. Model says not very suitable for Pathogen and Vector.</v>
      </c>
      <c r="BC884" s="2" t="str">
        <f t="shared" ref="BC884:BC897" si="239">IF(AZ884=0,AY$3,IF(AZ884=10,AY$4,IF(AZ884=14,AY$4,IF(AZ884=15,AY$5,IF(AZ884=20,AY$6,IF(AZ884=21,AY$5,IF(AZ884=28,AY$7,IF(AZ884=30,AY$7,IF(AZ884=42,AY$8,"")))))))))</f>
        <v>Preconditions unsuitable for Transmission</v>
      </c>
      <c r="BF884" s="56">
        <f>Master!EN391</f>
        <v>31382</v>
      </c>
      <c r="BG884" s="56" t="s">
        <v>1341</v>
      </c>
      <c r="BH884" s="2">
        <f t="shared" si="227"/>
        <v>0</v>
      </c>
      <c r="BI884" s="2">
        <f t="shared" si="228"/>
        <v>0</v>
      </c>
    </row>
    <row r="885" spans="1:61" s="2" customFormat="1" ht="16.5" thickTop="1" thickBot="1" x14ac:dyDescent="0.3">
      <c r="A885" s="6"/>
      <c r="E885" s="8" t="s">
        <v>940</v>
      </c>
      <c r="F885" s="3">
        <f t="shared" si="229"/>
        <v>4</v>
      </c>
      <c r="G885" s="3">
        <f>IF((Master!CL392&gt;=13)-(Master!CL392&gt;38),1,0)</f>
        <v>1</v>
      </c>
      <c r="H885" s="15">
        <f>IF($G885=1,ROUND(Master!AL392,2),0)</f>
        <v>0.89</v>
      </c>
      <c r="I885" s="3">
        <f>IF((Master!CL392&gt;=18)-(Master!CL392&gt;42),1,0)</f>
        <v>1</v>
      </c>
      <c r="J885" s="15">
        <f>IF($I885=1,ROUND(Master!DF392,2),0)</f>
        <v>0.87</v>
      </c>
      <c r="K885" s="3">
        <f t="shared" si="230"/>
        <v>39711</v>
      </c>
      <c r="L885" s="49" t="str">
        <f t="shared" si="231"/>
        <v>Temp. suitable for Pathogen and Vector. Model says suitable for Pathogen and Vector.</v>
      </c>
      <c r="M885" s="49" t="str">
        <f t="shared" si="232"/>
        <v>Preconditions suitable for Transmission</v>
      </c>
      <c r="N885" s="6" t="str">
        <f>Master!DM392</f>
        <v>Temp. suitable for vectors - surveillance may be needed. When temp. suitable, model suggests vectors likely - may need control, education, and policies minimizing exposure.</v>
      </c>
      <c r="AW885" s="2">
        <f t="shared" si="233"/>
        <v>2</v>
      </c>
      <c r="AX885" s="2">
        <f t="shared" si="234"/>
        <v>3</v>
      </c>
      <c r="AY885" s="2">
        <f t="shared" si="235"/>
        <v>7</v>
      </c>
      <c r="AZ885" s="2">
        <f t="shared" si="236"/>
        <v>42</v>
      </c>
      <c r="BA885" s="2">
        <f t="shared" si="237"/>
        <v>4</v>
      </c>
      <c r="BB885" s="2" t="str">
        <f t="shared" si="238"/>
        <v>Temp. suitable for Pathogen and Vector. Model says suitable for Pathogen and Vector.</v>
      </c>
      <c r="BC885" s="2" t="str">
        <f t="shared" si="239"/>
        <v>Preconditions suitable for Transmission</v>
      </c>
      <c r="BF885" s="56">
        <f>Master!EN392</f>
        <v>39711</v>
      </c>
      <c r="BG885" s="56" t="s">
        <v>1342</v>
      </c>
      <c r="BH885" s="2">
        <f t="shared" si="227"/>
        <v>1</v>
      </c>
      <c r="BI885" s="2">
        <f t="shared" si="228"/>
        <v>39711</v>
      </c>
    </row>
    <row r="886" spans="1:61" s="2" customFormat="1" ht="16.5" thickTop="1" thickBot="1" x14ac:dyDescent="0.3">
      <c r="A886" s="6"/>
      <c r="E886" s="8" t="s">
        <v>941</v>
      </c>
      <c r="F886" s="3">
        <f t="shared" si="229"/>
        <v>4</v>
      </c>
      <c r="G886" s="3">
        <f>IF((Master!CL393&gt;=13)-(Master!CL393&gt;38),1,0)</f>
        <v>1</v>
      </c>
      <c r="H886" s="15">
        <f>IF($G886=1,ROUND(Master!AL393,2),0)</f>
        <v>0.99</v>
      </c>
      <c r="I886" s="3">
        <f>IF((Master!CL393&gt;=18)-(Master!CL393&gt;42),1,0)</f>
        <v>1</v>
      </c>
      <c r="J886" s="15">
        <f>IF($I886=1,ROUND(Master!DF393,2),0)</f>
        <v>0.88</v>
      </c>
      <c r="K886" s="3">
        <f t="shared" si="230"/>
        <v>2702</v>
      </c>
      <c r="L886" s="49" t="str">
        <f t="shared" si="231"/>
        <v>Temp. suitable for Pathogen and Vector. Model says suitable for Pathogen and Vector.</v>
      </c>
      <c r="M886" s="49" t="str">
        <f t="shared" si="232"/>
        <v>Preconditions suitable for Transmission</v>
      </c>
      <c r="N886" s="6" t="str">
        <f>Master!DM393</f>
        <v>Temp. suitable for vectors - surveillance may be needed. When temp. suitable, model suggests vectors likely - may need control, education, and policies minimizing exposure.</v>
      </c>
      <c r="AW886" s="2">
        <f t="shared" si="233"/>
        <v>2</v>
      </c>
      <c r="AX886" s="2">
        <f t="shared" si="234"/>
        <v>3</v>
      </c>
      <c r="AY886" s="2">
        <f t="shared" si="235"/>
        <v>7</v>
      </c>
      <c r="AZ886" s="2">
        <f t="shared" si="236"/>
        <v>42</v>
      </c>
      <c r="BA886" s="2">
        <f t="shared" si="237"/>
        <v>4</v>
      </c>
      <c r="BB886" s="2" t="str">
        <f t="shared" si="238"/>
        <v>Temp. suitable for Pathogen and Vector. Model says suitable for Pathogen and Vector.</v>
      </c>
      <c r="BC886" s="2" t="str">
        <f t="shared" si="239"/>
        <v>Preconditions suitable for Transmission</v>
      </c>
      <c r="BF886" s="56">
        <f>Master!EN393</f>
        <v>2702</v>
      </c>
      <c r="BG886" s="56" t="s">
        <v>1343</v>
      </c>
      <c r="BH886" s="2">
        <f t="shared" si="227"/>
        <v>1</v>
      </c>
      <c r="BI886" s="2">
        <f t="shared" si="228"/>
        <v>2702</v>
      </c>
    </row>
    <row r="887" spans="1:61" s="2" customFormat="1" ht="16.5" thickTop="1" thickBot="1" x14ac:dyDescent="0.3">
      <c r="A887" s="6"/>
      <c r="E887" s="8" t="s">
        <v>229</v>
      </c>
      <c r="F887" s="3">
        <f t="shared" si="229"/>
        <v>3</v>
      </c>
      <c r="G887" s="3">
        <f>IF((Master!CL394&gt;=13)-(Master!CL394&gt;38),1,0)</f>
        <v>1</v>
      </c>
      <c r="H887" s="15">
        <f>IF($G887=1,ROUND(Master!AL394,2),0)</f>
        <v>0.98</v>
      </c>
      <c r="I887" s="3">
        <f>IF((Master!CL394&gt;=18)-(Master!CL394&gt;42),1,0)</f>
        <v>1</v>
      </c>
      <c r="J887" s="15">
        <f>IF($I887=1,ROUND(Master!DF394,2),0)</f>
        <v>0</v>
      </c>
      <c r="K887" s="3">
        <f t="shared" si="230"/>
        <v>0</v>
      </c>
      <c r="L887" s="49" t="str">
        <f t="shared" si="231"/>
        <v>Temp. suitable for Pathogen and Vector. Model says suitable for Pathogen or Vector but not both.</v>
      </c>
      <c r="M887" s="49" t="str">
        <f t="shared" si="232"/>
        <v>Preconditions somewhat suitable for Transmission</v>
      </c>
      <c r="N887" s="6" t="str">
        <f>Master!DM394</f>
        <v>Temp. suitable for vectors - surveillance may be needed. When temp. suitable, model suggests vectors likely - may need control, education, and policies minimizing exposure.</v>
      </c>
      <c r="AW887" s="2">
        <f t="shared" si="233"/>
        <v>2</v>
      </c>
      <c r="AX887" s="2">
        <f t="shared" si="234"/>
        <v>3</v>
      </c>
      <c r="AY887" s="2">
        <f t="shared" si="235"/>
        <v>5</v>
      </c>
      <c r="AZ887" s="2">
        <f t="shared" si="236"/>
        <v>30</v>
      </c>
      <c r="BA887" s="2">
        <f t="shared" si="237"/>
        <v>3</v>
      </c>
      <c r="BB887" s="2" t="str">
        <f t="shared" si="238"/>
        <v>Temp. suitable for Pathogen and Vector. Model says suitable for Pathogen or Vector but not both.</v>
      </c>
      <c r="BC887" s="2" t="str">
        <f t="shared" si="239"/>
        <v>Preconditions somewhat suitable for Transmission</v>
      </c>
      <c r="BF887" s="56">
        <f>Master!EN394</f>
        <v>4912</v>
      </c>
      <c r="BG887" s="56" t="s">
        <v>1344</v>
      </c>
      <c r="BH887" s="2">
        <f t="shared" si="227"/>
        <v>0</v>
      </c>
      <c r="BI887" s="2">
        <f t="shared" si="228"/>
        <v>0</v>
      </c>
    </row>
    <row r="888" spans="1:61" s="2" customFormat="1" ht="16.5" thickTop="1" thickBot="1" x14ac:dyDescent="0.3">
      <c r="A888" s="6"/>
      <c r="E888" s="8" t="s">
        <v>268</v>
      </c>
      <c r="F888" s="3">
        <f t="shared" si="229"/>
        <v>3</v>
      </c>
      <c r="G888" s="3">
        <f>IF((Master!CL395&gt;=13)-(Master!CL395&gt;38),1,0)</f>
        <v>1</v>
      </c>
      <c r="H888" s="15">
        <f>IF($G888=1,ROUND(Master!AL395,2),0)</f>
        <v>0.98</v>
      </c>
      <c r="I888" s="3">
        <f>IF((Master!CL395&gt;=18)-(Master!CL395&gt;42),1,0)</f>
        <v>1</v>
      </c>
      <c r="J888" s="15">
        <f>IF($I888=1,ROUND(Master!DF395,2),0)</f>
        <v>0</v>
      </c>
      <c r="K888" s="3">
        <f t="shared" si="230"/>
        <v>0</v>
      </c>
      <c r="L888" s="49" t="str">
        <f t="shared" si="231"/>
        <v>Temp. suitable for Pathogen and Vector. Model says suitable for Pathogen or Vector but not both.</v>
      </c>
      <c r="M888" s="49" t="str">
        <f t="shared" si="232"/>
        <v>Preconditions somewhat suitable for Transmission</v>
      </c>
      <c r="N888" s="6" t="str">
        <f>Master!DM395</f>
        <v>Temp. suitable for vectors - surveillance may be needed. When temp. suitable, model suggests vectors likely - may need control, education, and policies minimizing exposure.</v>
      </c>
      <c r="AW888" s="2">
        <f t="shared" si="233"/>
        <v>2</v>
      </c>
      <c r="AX888" s="2">
        <f t="shared" si="234"/>
        <v>3</v>
      </c>
      <c r="AY888" s="2">
        <f t="shared" si="235"/>
        <v>5</v>
      </c>
      <c r="AZ888" s="2">
        <f t="shared" si="236"/>
        <v>30</v>
      </c>
      <c r="BA888" s="2">
        <f t="shared" si="237"/>
        <v>3</v>
      </c>
      <c r="BB888" s="2" t="str">
        <f t="shared" si="238"/>
        <v>Temp. suitable for Pathogen and Vector. Model says suitable for Pathogen or Vector but not both.</v>
      </c>
      <c r="BC888" s="2" t="str">
        <f t="shared" si="239"/>
        <v>Preconditions somewhat suitable for Transmission</v>
      </c>
      <c r="BF888" s="56">
        <f>Master!EN395</f>
        <v>3522</v>
      </c>
      <c r="BG888" s="56" t="s">
        <v>1345</v>
      </c>
      <c r="BH888" s="2">
        <f t="shared" si="227"/>
        <v>0</v>
      </c>
      <c r="BI888" s="2">
        <f t="shared" si="228"/>
        <v>0</v>
      </c>
    </row>
    <row r="889" spans="1:61" s="2" customFormat="1" ht="16.5" thickTop="1" thickBot="1" x14ac:dyDescent="0.3">
      <c r="A889" s="6"/>
      <c r="E889" s="8" t="s">
        <v>412</v>
      </c>
      <c r="F889" s="3">
        <f t="shared" si="229"/>
        <v>4</v>
      </c>
      <c r="G889" s="3">
        <f>IF((Master!CL396&gt;=13)-(Master!CL396&gt;38),1,0)</f>
        <v>1</v>
      </c>
      <c r="H889" s="15">
        <f>IF($G889=1,ROUND(Master!AL396,2),0)</f>
        <v>0.98</v>
      </c>
      <c r="I889" s="3">
        <f>IF((Master!CL396&gt;=18)-(Master!CL396&gt;42),1,0)</f>
        <v>1</v>
      </c>
      <c r="J889" s="15">
        <f>IF($I889=1,ROUND(Master!DF396,2),0)</f>
        <v>0.98</v>
      </c>
      <c r="K889" s="3">
        <f t="shared" si="230"/>
        <v>39068</v>
      </c>
      <c r="L889" s="49" t="str">
        <f t="shared" si="231"/>
        <v>Temp. suitable for Pathogen and Vector. Model says suitable for Pathogen and Vector.</v>
      </c>
      <c r="M889" s="49" t="str">
        <f t="shared" si="232"/>
        <v>Preconditions suitable for Transmission</v>
      </c>
      <c r="N889" s="6" t="str">
        <f>Master!DM396</f>
        <v>Temp. suitable for vectors - surveillance may be needed. When temp. suitable, model suggests vectors likely - may need control, education, and policies minimizing exposure.</v>
      </c>
      <c r="AW889" s="2">
        <f t="shared" si="233"/>
        <v>2</v>
      </c>
      <c r="AX889" s="2">
        <f t="shared" si="234"/>
        <v>3</v>
      </c>
      <c r="AY889" s="2">
        <f t="shared" si="235"/>
        <v>7</v>
      </c>
      <c r="AZ889" s="2">
        <f t="shared" si="236"/>
        <v>42</v>
      </c>
      <c r="BA889" s="2">
        <f t="shared" si="237"/>
        <v>4</v>
      </c>
      <c r="BB889" s="2" t="str">
        <f t="shared" si="238"/>
        <v>Temp. suitable for Pathogen and Vector. Model says suitable for Pathogen and Vector.</v>
      </c>
      <c r="BC889" s="2" t="str">
        <f t="shared" si="239"/>
        <v>Preconditions suitable for Transmission</v>
      </c>
      <c r="BF889" s="56">
        <f>Master!EN396</f>
        <v>39068</v>
      </c>
      <c r="BG889" s="56" t="s">
        <v>1346</v>
      </c>
      <c r="BH889" s="2">
        <f t="shared" si="227"/>
        <v>1</v>
      </c>
      <c r="BI889" s="2">
        <f t="shared" si="228"/>
        <v>39068</v>
      </c>
    </row>
    <row r="890" spans="1:61" s="2" customFormat="1" ht="16.5" thickTop="1" thickBot="1" x14ac:dyDescent="0.3">
      <c r="A890" s="6"/>
      <c r="E890" s="8" t="s">
        <v>439</v>
      </c>
      <c r="F890" s="3">
        <f t="shared" si="229"/>
        <v>3</v>
      </c>
      <c r="G890" s="3">
        <f>IF((Master!CL397&gt;=13)-(Master!CL397&gt;38),1,0)</f>
        <v>1</v>
      </c>
      <c r="H890" s="15">
        <f>IF($G890=1,ROUND(Master!AL397,2),0)</f>
        <v>0</v>
      </c>
      <c r="I890" s="3">
        <f>IF((Master!CL397&gt;=18)-(Master!CL397&gt;42),1,0)</f>
        <v>1</v>
      </c>
      <c r="J890" s="15">
        <f>IF($I890=1,ROUND(Master!DF397,2),0)</f>
        <v>0.98</v>
      </c>
      <c r="K890" s="3">
        <f t="shared" si="230"/>
        <v>0</v>
      </c>
      <c r="L890" s="49" t="str">
        <f t="shared" si="231"/>
        <v>Temp. suitable for Pathogen and Vector. Model says suitable for Pathogen or Vector but not both.</v>
      </c>
      <c r="M890" s="49" t="str">
        <f t="shared" si="232"/>
        <v>Preconditions somewhat suitable for Transmission</v>
      </c>
      <c r="N890" s="6" t="str">
        <f>Master!DM397</f>
        <v>Temp. suitable for vectors - surveillance may be needed. When temp. suitable, model suggests vectors unlikely or low numbers.</v>
      </c>
      <c r="AW890" s="2">
        <f t="shared" si="233"/>
        <v>2</v>
      </c>
      <c r="AX890" s="2">
        <f t="shared" si="234"/>
        <v>2</v>
      </c>
      <c r="AY890" s="2">
        <f t="shared" si="235"/>
        <v>7</v>
      </c>
      <c r="AZ890" s="2">
        <f t="shared" si="236"/>
        <v>28</v>
      </c>
      <c r="BA890" s="2">
        <f t="shared" si="237"/>
        <v>3</v>
      </c>
      <c r="BB890" s="2" t="str">
        <f t="shared" si="238"/>
        <v>Temp. suitable for Pathogen and Vector. Model says suitable for Pathogen or Vector but not both.</v>
      </c>
      <c r="BC890" s="2" t="str">
        <f t="shared" si="239"/>
        <v>Preconditions somewhat suitable for Transmission</v>
      </c>
      <c r="BF890" s="56">
        <f>Master!EN397</f>
        <v>44383</v>
      </c>
      <c r="BG890" s="56" t="s">
        <v>1347</v>
      </c>
      <c r="BH890" s="2">
        <f t="shared" si="227"/>
        <v>0</v>
      </c>
      <c r="BI890" s="2">
        <f t="shared" si="228"/>
        <v>0</v>
      </c>
    </row>
    <row r="891" spans="1:61" s="2" customFormat="1" ht="16.5" thickTop="1" thickBot="1" x14ac:dyDescent="0.3">
      <c r="A891" s="6"/>
      <c r="E891" s="8" t="s">
        <v>440</v>
      </c>
      <c r="F891" s="3">
        <f t="shared" si="229"/>
        <v>3</v>
      </c>
      <c r="G891" s="3">
        <f>IF((Master!CL398&gt;=13)-(Master!CL398&gt;38),1,0)</f>
        <v>1</v>
      </c>
      <c r="H891" s="15">
        <f>IF($G891=1,ROUND(Master!AL398,2),0)</f>
        <v>0.96</v>
      </c>
      <c r="I891" s="3">
        <f>IF((Master!CL398&gt;=18)-(Master!CL398&gt;42),1,0)</f>
        <v>1</v>
      </c>
      <c r="J891" s="15">
        <f>IF($I891=1,ROUND(Master!DF398,2),0)</f>
        <v>0</v>
      </c>
      <c r="K891" s="3">
        <f t="shared" si="230"/>
        <v>0</v>
      </c>
      <c r="L891" s="49" t="str">
        <f t="shared" si="231"/>
        <v>Temp. suitable for Pathogen and Vector. Model says suitable for Pathogen or Vector but not both.</v>
      </c>
      <c r="M891" s="49" t="str">
        <f t="shared" si="232"/>
        <v>Preconditions somewhat suitable for Transmission</v>
      </c>
      <c r="N891" s="6" t="str">
        <f>Master!DM398</f>
        <v>Temp. suitable for vectors - surveillance may be needed. When temp. suitable, model suggests vectors likely - may need control, education, and policies minimizing exposure.</v>
      </c>
      <c r="AW891" s="2">
        <f t="shared" si="233"/>
        <v>2</v>
      </c>
      <c r="AX891" s="2">
        <f t="shared" si="234"/>
        <v>3</v>
      </c>
      <c r="AY891" s="2">
        <f t="shared" si="235"/>
        <v>5</v>
      </c>
      <c r="AZ891" s="2">
        <f t="shared" si="236"/>
        <v>30</v>
      </c>
      <c r="BA891" s="2">
        <f t="shared" si="237"/>
        <v>3</v>
      </c>
      <c r="BB891" s="2" t="str">
        <f t="shared" si="238"/>
        <v>Temp. suitable for Pathogen and Vector. Model says suitable for Pathogen or Vector but not both.</v>
      </c>
      <c r="BC891" s="2" t="str">
        <f t="shared" si="239"/>
        <v>Preconditions somewhat suitable for Transmission</v>
      </c>
      <c r="BF891" s="56">
        <f>Master!EN398</f>
        <v>23251</v>
      </c>
      <c r="BG891" s="56" t="s">
        <v>1348</v>
      </c>
      <c r="BH891" s="2">
        <f t="shared" si="227"/>
        <v>0</v>
      </c>
      <c r="BI891" s="2">
        <f t="shared" si="228"/>
        <v>0</v>
      </c>
    </row>
    <row r="892" spans="1:61" s="2" customFormat="1" ht="16.5" thickTop="1" thickBot="1" x14ac:dyDescent="0.3">
      <c r="A892" s="6"/>
      <c r="E892" s="8" t="s">
        <v>473</v>
      </c>
      <c r="F892" s="3">
        <f t="shared" si="229"/>
        <v>4</v>
      </c>
      <c r="G892" s="3">
        <f>IF((Master!CL399&gt;=13)-(Master!CL399&gt;38),1,0)</f>
        <v>1</v>
      </c>
      <c r="H892" s="15">
        <f>IF($G892=1,ROUND(Master!AL399,2),0)</f>
        <v>0.98</v>
      </c>
      <c r="I892" s="3">
        <f>IF((Master!CL399&gt;=18)-(Master!CL399&gt;42),1,0)</f>
        <v>1</v>
      </c>
      <c r="J892" s="15">
        <f>IF($I892=1,ROUND(Master!DF399,2),0)</f>
        <v>0.83</v>
      </c>
      <c r="K892" s="3">
        <f t="shared" si="230"/>
        <v>3665</v>
      </c>
      <c r="L892" s="49" t="str">
        <f t="shared" si="231"/>
        <v>Temp. suitable for Pathogen and Vector. Model says suitable for Pathogen and Vector.</v>
      </c>
      <c r="M892" s="49" t="str">
        <f t="shared" si="232"/>
        <v>Preconditions suitable for Transmission</v>
      </c>
      <c r="N892" s="6" t="str">
        <f>Master!DM399</f>
        <v>Temp. suitable for vectors - surveillance may be needed. When temp. suitable, model suggests vectors likely - may need control, education, and policies minimizing exposure.</v>
      </c>
      <c r="AW892" s="2">
        <f t="shared" si="233"/>
        <v>2</v>
      </c>
      <c r="AX892" s="2">
        <f t="shared" si="234"/>
        <v>3</v>
      </c>
      <c r="AY892" s="2">
        <f t="shared" si="235"/>
        <v>7</v>
      </c>
      <c r="AZ892" s="2">
        <f t="shared" si="236"/>
        <v>42</v>
      </c>
      <c r="BA892" s="2">
        <f t="shared" si="237"/>
        <v>4</v>
      </c>
      <c r="BB892" s="2" t="str">
        <f t="shared" si="238"/>
        <v>Temp. suitable for Pathogen and Vector. Model says suitable for Pathogen and Vector.</v>
      </c>
      <c r="BC892" s="2" t="str">
        <f t="shared" si="239"/>
        <v>Preconditions suitable for Transmission</v>
      </c>
      <c r="BF892" s="56">
        <f>Master!EN399</f>
        <v>3665</v>
      </c>
      <c r="BG892" s="56" t="s">
        <v>1349</v>
      </c>
      <c r="BH892" s="2">
        <f t="shared" si="227"/>
        <v>1</v>
      </c>
      <c r="BI892" s="2">
        <f t="shared" si="228"/>
        <v>3665</v>
      </c>
    </row>
    <row r="893" spans="1:61" s="2" customFormat="1" ht="16.5" thickTop="1" thickBot="1" x14ac:dyDescent="0.3">
      <c r="A893" s="6"/>
      <c r="E893" s="8" t="s">
        <v>524</v>
      </c>
      <c r="F893" s="3">
        <f t="shared" si="229"/>
        <v>4</v>
      </c>
      <c r="G893" s="3">
        <f>IF((Master!CL400&gt;=13)-(Master!CL400&gt;38),1,0)</f>
        <v>1</v>
      </c>
      <c r="H893" s="15">
        <f>IF($G893=1,ROUND(Master!AL400,2),0)</f>
        <v>0.98</v>
      </c>
      <c r="I893" s="3">
        <f>IF((Master!CL400&gt;=18)-(Master!CL400&gt;42),1,0)</f>
        <v>1</v>
      </c>
      <c r="J893" s="15">
        <f>IF($I893=1,ROUND(Master!DF400,2),0)</f>
        <v>0.89</v>
      </c>
      <c r="K893" s="3">
        <f t="shared" si="230"/>
        <v>1285</v>
      </c>
      <c r="L893" s="49" t="str">
        <f t="shared" si="231"/>
        <v>Temp. suitable for Pathogen and Vector. Model says suitable for Pathogen and Vector.</v>
      </c>
      <c r="M893" s="49" t="str">
        <f t="shared" si="232"/>
        <v>Preconditions suitable for Transmission</v>
      </c>
      <c r="N893" s="6" t="str">
        <f>Master!DM400</f>
        <v>Temp. suitable for vectors - surveillance may be needed. When temp. suitable, model suggests vectors likely - may need control, education, and policies minimizing exposure.</v>
      </c>
      <c r="AW893" s="2">
        <f t="shared" si="233"/>
        <v>2</v>
      </c>
      <c r="AX893" s="2">
        <f t="shared" si="234"/>
        <v>3</v>
      </c>
      <c r="AY893" s="2">
        <f t="shared" si="235"/>
        <v>7</v>
      </c>
      <c r="AZ893" s="2">
        <f t="shared" si="236"/>
        <v>42</v>
      </c>
      <c r="BA893" s="2">
        <f t="shared" si="237"/>
        <v>4</v>
      </c>
      <c r="BB893" s="2" t="str">
        <f t="shared" si="238"/>
        <v>Temp. suitable for Pathogen and Vector. Model says suitable for Pathogen and Vector.</v>
      </c>
      <c r="BC893" s="2" t="str">
        <f t="shared" si="239"/>
        <v>Preconditions suitable for Transmission</v>
      </c>
      <c r="BF893" s="56">
        <f>Master!EN400</f>
        <v>1285</v>
      </c>
      <c r="BG893" s="56" t="s">
        <v>1350</v>
      </c>
      <c r="BH893" s="2">
        <f t="shared" si="227"/>
        <v>1</v>
      </c>
      <c r="BI893" s="2">
        <f t="shared" si="228"/>
        <v>1285</v>
      </c>
    </row>
    <row r="894" spans="1:61" s="2" customFormat="1" ht="16.5" thickTop="1" thickBot="1" x14ac:dyDescent="0.3">
      <c r="A894" s="6"/>
      <c r="E894" s="8" t="s">
        <v>560</v>
      </c>
      <c r="F894" s="3">
        <f t="shared" si="229"/>
        <v>3</v>
      </c>
      <c r="G894" s="3">
        <f>IF((Master!CL401&gt;=13)-(Master!CL401&gt;38),1,0)</f>
        <v>1</v>
      </c>
      <c r="H894" s="15">
        <f>IF($G894=1,ROUND(Master!AL401,2),0)</f>
        <v>0.98</v>
      </c>
      <c r="I894" s="3">
        <f>IF((Master!CL401&gt;=18)-(Master!CL401&gt;42),1,0)</f>
        <v>1</v>
      </c>
      <c r="J894" s="15">
        <f>IF($I894=1,ROUND(Master!DF401,2),0)</f>
        <v>0</v>
      </c>
      <c r="K894" s="3">
        <f t="shared" si="230"/>
        <v>0</v>
      </c>
      <c r="L894" s="49" t="str">
        <f t="shared" si="231"/>
        <v>Temp. suitable for Pathogen and Vector. Model says suitable for Pathogen or Vector but not both.</v>
      </c>
      <c r="M894" s="49" t="str">
        <f t="shared" si="232"/>
        <v>Preconditions somewhat suitable for Transmission</v>
      </c>
      <c r="N894" s="6" t="str">
        <f>Master!DM401</f>
        <v>Temp. suitable for vectors - surveillance may be needed. When temp. suitable, model suggests vectors likely - may need control, education, and policies minimizing exposure.</v>
      </c>
      <c r="AW894" s="2">
        <f t="shared" si="233"/>
        <v>2</v>
      </c>
      <c r="AX894" s="2">
        <f t="shared" si="234"/>
        <v>3</v>
      </c>
      <c r="AY894" s="2">
        <f t="shared" si="235"/>
        <v>5</v>
      </c>
      <c r="AZ894" s="2">
        <f t="shared" si="236"/>
        <v>30</v>
      </c>
      <c r="BA894" s="2">
        <f t="shared" si="237"/>
        <v>3</v>
      </c>
      <c r="BB894" s="2" t="str">
        <f t="shared" si="238"/>
        <v>Temp. suitable for Pathogen and Vector. Model says suitable for Pathogen or Vector but not both.</v>
      </c>
      <c r="BC894" s="2" t="str">
        <f t="shared" si="239"/>
        <v>Preconditions somewhat suitable for Transmission</v>
      </c>
      <c r="BF894" s="56">
        <f>Master!EN401</f>
        <v>3156</v>
      </c>
      <c r="BG894" s="56" t="s">
        <v>1351</v>
      </c>
      <c r="BH894" s="2">
        <f t="shared" si="227"/>
        <v>0</v>
      </c>
      <c r="BI894" s="2">
        <f t="shared" si="228"/>
        <v>0</v>
      </c>
    </row>
    <row r="895" spans="1:61" s="2" customFormat="1" ht="16.5" thickTop="1" thickBot="1" x14ac:dyDescent="0.3">
      <c r="A895" s="6"/>
      <c r="E895" s="8" t="s">
        <v>601</v>
      </c>
      <c r="F895" s="3">
        <f t="shared" si="229"/>
        <v>4</v>
      </c>
      <c r="G895" s="3">
        <f>IF((Master!CL402&gt;=13)-(Master!CL402&gt;38),1,0)</f>
        <v>1</v>
      </c>
      <c r="H895" s="15">
        <f>IF($G895=1,ROUND(Master!AL402,2),0)</f>
        <v>0.98</v>
      </c>
      <c r="I895" s="3">
        <f>IF((Master!CL402&gt;=18)-(Master!CL402&gt;42),1,0)</f>
        <v>1</v>
      </c>
      <c r="J895" s="15">
        <f>IF($I895=1,ROUND(Master!DF402,2),0)</f>
        <v>0.89</v>
      </c>
      <c r="K895" s="3">
        <f t="shared" si="230"/>
        <v>16865</v>
      </c>
      <c r="L895" s="49" t="str">
        <f t="shared" si="231"/>
        <v>Temp. suitable for Pathogen and Vector. Model says suitable for Pathogen and Vector.</v>
      </c>
      <c r="M895" s="49" t="str">
        <f t="shared" si="232"/>
        <v>Preconditions suitable for Transmission</v>
      </c>
      <c r="N895" s="6" t="str">
        <f>Master!DM402</f>
        <v>Temp. suitable for vectors - surveillance may be needed. When temp. suitable, model suggests vectors likely - may need control, education, and policies minimizing exposure.</v>
      </c>
      <c r="AW895" s="2">
        <f t="shared" si="233"/>
        <v>2</v>
      </c>
      <c r="AX895" s="2">
        <f t="shared" si="234"/>
        <v>3</v>
      </c>
      <c r="AY895" s="2">
        <f t="shared" si="235"/>
        <v>7</v>
      </c>
      <c r="AZ895" s="2">
        <f t="shared" si="236"/>
        <v>42</v>
      </c>
      <c r="BA895" s="2">
        <f t="shared" si="237"/>
        <v>4</v>
      </c>
      <c r="BB895" s="2" t="str">
        <f t="shared" si="238"/>
        <v>Temp. suitable for Pathogen and Vector. Model says suitable for Pathogen and Vector.</v>
      </c>
      <c r="BC895" s="2" t="str">
        <f t="shared" si="239"/>
        <v>Preconditions suitable for Transmission</v>
      </c>
      <c r="BF895" s="56">
        <f>Master!EN402</f>
        <v>16865</v>
      </c>
      <c r="BG895" s="56" t="s">
        <v>1352</v>
      </c>
      <c r="BH895" s="2">
        <f t="shared" si="227"/>
        <v>1</v>
      </c>
      <c r="BI895" s="2">
        <f t="shared" si="228"/>
        <v>16865</v>
      </c>
    </row>
    <row r="896" spans="1:61" s="2" customFormat="1" ht="16.5" thickTop="1" thickBot="1" x14ac:dyDescent="0.3">
      <c r="A896" s="6"/>
      <c r="E896" s="8" t="s">
        <v>621</v>
      </c>
      <c r="F896" s="3">
        <f t="shared" si="229"/>
        <v>3</v>
      </c>
      <c r="G896" s="3">
        <f>IF((Master!CL403&gt;=13)-(Master!CL403&gt;38),1,0)</f>
        <v>1</v>
      </c>
      <c r="H896" s="15">
        <f>IF($G896=1,ROUND(Master!AL403,2),0)</f>
        <v>0.95</v>
      </c>
      <c r="I896" s="3">
        <f>IF((Master!CL403&gt;=18)-(Master!CL403&gt;42),1,0)</f>
        <v>1</v>
      </c>
      <c r="J896" s="15">
        <f>IF($I896=1,ROUND(Master!DF403,2),0)</f>
        <v>0</v>
      </c>
      <c r="K896" s="3">
        <f t="shared" si="230"/>
        <v>0</v>
      </c>
      <c r="L896" s="49" t="str">
        <f t="shared" si="231"/>
        <v>Temp. suitable for Pathogen and Vector. Model says suitable for Pathogen or Vector but not both.</v>
      </c>
      <c r="M896" s="49" t="str">
        <f t="shared" si="232"/>
        <v>Preconditions somewhat suitable for Transmission</v>
      </c>
      <c r="N896" s="6" t="str">
        <f>Master!DM403</f>
        <v>Temp. suitable for vectors - surveillance may be needed. When temp. suitable, model suggests vectors likely - may need control, education, and policies minimizing exposure.</v>
      </c>
      <c r="AW896" s="2">
        <f t="shared" si="233"/>
        <v>2</v>
      </c>
      <c r="AX896" s="2">
        <f t="shared" si="234"/>
        <v>3</v>
      </c>
      <c r="AY896" s="2">
        <f t="shared" si="235"/>
        <v>5</v>
      </c>
      <c r="AZ896" s="2">
        <f t="shared" si="236"/>
        <v>30</v>
      </c>
      <c r="BA896" s="2">
        <f t="shared" si="237"/>
        <v>3</v>
      </c>
      <c r="BB896" s="2" t="str">
        <f t="shared" si="238"/>
        <v>Temp. suitable for Pathogen and Vector. Model says suitable for Pathogen or Vector but not both.</v>
      </c>
      <c r="BC896" s="2" t="str">
        <f t="shared" si="239"/>
        <v>Preconditions somewhat suitable for Transmission</v>
      </c>
      <c r="BF896" s="56">
        <f>Master!EN403</f>
        <v>574</v>
      </c>
      <c r="BG896" s="56" t="s">
        <v>1353</v>
      </c>
      <c r="BH896" s="2">
        <f t="shared" si="227"/>
        <v>0</v>
      </c>
      <c r="BI896" s="2">
        <f t="shared" si="228"/>
        <v>0</v>
      </c>
    </row>
    <row r="897" spans="1:61" s="2" customFormat="1" ht="16.5" thickTop="1" thickBot="1" x14ac:dyDescent="0.3">
      <c r="A897" s="6"/>
      <c r="E897" s="8" t="s">
        <v>767</v>
      </c>
      <c r="F897" s="3">
        <f t="shared" si="229"/>
        <v>3</v>
      </c>
      <c r="G897" s="3">
        <f>IF((Master!CL404&gt;=13)-(Master!CL404&gt;38),1,0)</f>
        <v>1</v>
      </c>
      <c r="H897" s="15">
        <f>IF($G897=1,ROUND(Master!AL404,2),0)</f>
        <v>0.98</v>
      </c>
      <c r="I897" s="3">
        <f>IF((Master!CL404&gt;=18)-(Master!CL404&gt;42),1,0)</f>
        <v>1</v>
      </c>
      <c r="J897" s="15">
        <f>IF($I897=1,ROUND(Master!DF404,2),0)</f>
        <v>0</v>
      </c>
      <c r="K897" s="3">
        <f t="shared" si="230"/>
        <v>0</v>
      </c>
      <c r="L897" s="49" t="str">
        <f t="shared" si="231"/>
        <v>Temp. suitable for Pathogen and Vector. Model says suitable for Pathogen or Vector but not both.</v>
      </c>
      <c r="M897" s="49" t="str">
        <f t="shared" si="232"/>
        <v>Preconditions somewhat suitable for Transmission</v>
      </c>
      <c r="N897" s="6" t="str">
        <f>Master!DM404</f>
        <v>Temp. suitable for vectors - surveillance may be needed. When temp. suitable, model suggests vectors likely - may need control, education, and policies minimizing exposure.</v>
      </c>
      <c r="AW897" s="2">
        <f t="shared" si="233"/>
        <v>2</v>
      </c>
      <c r="AX897" s="2">
        <f t="shared" si="234"/>
        <v>3</v>
      </c>
      <c r="AY897" s="2">
        <f t="shared" si="235"/>
        <v>5</v>
      </c>
      <c r="AZ897" s="2">
        <f t="shared" si="236"/>
        <v>30</v>
      </c>
      <c r="BA897" s="2">
        <f t="shared" si="237"/>
        <v>3</v>
      </c>
      <c r="BB897" s="2" t="str">
        <f t="shared" si="238"/>
        <v>Temp. suitable for Pathogen and Vector. Model says suitable for Pathogen or Vector but not both.</v>
      </c>
      <c r="BC897" s="2" t="str">
        <f t="shared" si="239"/>
        <v>Preconditions somewhat suitable for Transmission</v>
      </c>
      <c r="BF897" s="56">
        <f>Master!EN404</f>
        <v>206</v>
      </c>
      <c r="BG897" s="56" t="s">
        <v>1354</v>
      </c>
      <c r="BH897" s="2">
        <f t="shared" si="227"/>
        <v>0</v>
      </c>
      <c r="BI897" s="2">
        <f t="shared" si="228"/>
        <v>0</v>
      </c>
    </row>
    <row r="898" spans="1:61" s="2" customFormat="1" ht="15.75" thickTop="1" x14ac:dyDescent="0.25">
      <c r="A898" s="6"/>
      <c r="E898" s="9" t="s">
        <v>867</v>
      </c>
      <c r="F898" s="3"/>
      <c r="G898" s="3"/>
      <c r="H898" s="14"/>
      <c r="I898" s="3"/>
      <c r="J898" s="14"/>
      <c r="K898" s="3"/>
      <c r="L898" s="49"/>
      <c r="M898" s="49"/>
      <c r="N898" s="6"/>
      <c r="BF898" s="56"/>
      <c r="BG898" s="56"/>
      <c r="BH898" s="2">
        <f t="shared" si="227"/>
        <v>0</v>
      </c>
      <c r="BI898" s="2">
        <f t="shared" si="228"/>
        <v>0</v>
      </c>
    </row>
    <row r="899" spans="1:61" s="2" customFormat="1" x14ac:dyDescent="0.25">
      <c r="A899" s="6"/>
      <c r="E899" s="9"/>
      <c r="F899" s="3"/>
      <c r="G899" s="3"/>
      <c r="H899" s="14"/>
      <c r="I899" s="3"/>
      <c r="J899" s="14"/>
      <c r="K899" s="3"/>
      <c r="L899" s="49"/>
      <c r="M899" s="49"/>
      <c r="N899" s="6"/>
      <c r="BF899" s="56"/>
      <c r="BG899" s="56"/>
      <c r="BH899" s="2">
        <f t="shared" si="227"/>
        <v>0</v>
      </c>
      <c r="BI899" s="2">
        <f t="shared" si="228"/>
        <v>0</v>
      </c>
    </row>
    <row r="900" spans="1:61" s="2" customFormat="1" x14ac:dyDescent="0.25">
      <c r="A900" s="6"/>
      <c r="E900" s="9"/>
      <c r="F900" s="3"/>
      <c r="G900" s="3"/>
      <c r="H900" s="14"/>
      <c r="I900" s="3"/>
      <c r="J900" s="14"/>
      <c r="K900" s="3"/>
      <c r="L900" s="49"/>
      <c r="M900" s="49"/>
      <c r="N900" s="6"/>
      <c r="BF900" s="56"/>
      <c r="BG900" s="56"/>
      <c r="BH900" s="2">
        <f t="shared" si="227"/>
        <v>0</v>
      </c>
      <c r="BI900" s="2">
        <f t="shared" si="228"/>
        <v>0</v>
      </c>
    </row>
    <row r="901" spans="1:61" s="2" customFormat="1" x14ac:dyDescent="0.25">
      <c r="A901" s="6"/>
      <c r="E901" s="9"/>
      <c r="F901" s="3"/>
      <c r="G901" s="3"/>
      <c r="H901" s="14"/>
      <c r="I901" s="3"/>
      <c r="J901" s="14"/>
      <c r="K901" s="3"/>
      <c r="L901" s="49"/>
      <c r="M901" s="49"/>
      <c r="N901" s="6"/>
      <c r="BF901" s="56"/>
      <c r="BG901" s="56"/>
      <c r="BH901" s="2">
        <f t="shared" si="227"/>
        <v>0</v>
      </c>
      <c r="BI901" s="2">
        <f t="shared" si="228"/>
        <v>0</v>
      </c>
    </row>
    <row r="902" spans="1:61" s="2" customFormat="1" x14ac:dyDescent="0.25">
      <c r="A902" s="6"/>
      <c r="E902" s="9"/>
      <c r="F902" s="3"/>
      <c r="G902" s="3"/>
      <c r="H902" s="14"/>
      <c r="I902" s="3"/>
      <c r="J902" s="14"/>
      <c r="K902" s="3"/>
      <c r="L902" s="49"/>
      <c r="M902" s="49"/>
      <c r="N902" s="6"/>
      <c r="BF902" s="56"/>
      <c r="BG902" s="56"/>
      <c r="BH902" s="2">
        <f t="shared" si="227"/>
        <v>0</v>
      </c>
      <c r="BI902" s="2">
        <f t="shared" si="228"/>
        <v>0</v>
      </c>
    </row>
    <row r="903" spans="1:61" s="2" customFormat="1" x14ac:dyDescent="0.25">
      <c r="A903" s="6"/>
      <c r="E903" s="9"/>
      <c r="F903" s="3"/>
      <c r="G903" s="3"/>
      <c r="H903" s="14"/>
      <c r="I903" s="3"/>
      <c r="J903" s="14"/>
      <c r="K903" s="3"/>
      <c r="L903" s="49"/>
      <c r="M903" s="49"/>
      <c r="N903" s="6"/>
      <c r="BF903" s="56"/>
      <c r="BG903" s="56"/>
      <c r="BH903" s="2">
        <f t="shared" si="227"/>
        <v>0</v>
      </c>
      <c r="BI903" s="2">
        <f t="shared" si="228"/>
        <v>0</v>
      </c>
    </row>
    <row r="904" spans="1:61" s="2" customFormat="1" x14ac:dyDescent="0.25">
      <c r="A904" s="6"/>
      <c r="E904" s="9"/>
      <c r="F904" s="3"/>
      <c r="G904" s="3"/>
      <c r="H904" s="14"/>
      <c r="I904" s="3"/>
      <c r="J904" s="14"/>
      <c r="K904" s="3"/>
      <c r="L904" s="49"/>
      <c r="M904" s="49"/>
      <c r="N904" s="6"/>
      <c r="BF904" s="56"/>
      <c r="BG904" s="56"/>
      <c r="BH904" s="2">
        <f t="shared" si="227"/>
        <v>0</v>
      </c>
      <c r="BI904" s="2">
        <f t="shared" si="228"/>
        <v>0</v>
      </c>
    </row>
    <row r="905" spans="1:61" s="2" customFormat="1" x14ac:dyDescent="0.25">
      <c r="A905" s="6"/>
      <c r="E905" s="9"/>
      <c r="F905" s="3"/>
      <c r="G905" s="3"/>
      <c r="H905" s="14"/>
      <c r="I905" s="3"/>
      <c r="J905" s="14"/>
      <c r="K905" s="3"/>
      <c r="L905" s="49"/>
      <c r="M905" s="49"/>
      <c r="N905" s="6"/>
      <c r="BF905" s="56"/>
      <c r="BG905" s="56"/>
      <c r="BH905" s="2">
        <f t="shared" si="227"/>
        <v>0</v>
      </c>
      <c r="BI905" s="2">
        <f t="shared" si="228"/>
        <v>0</v>
      </c>
    </row>
    <row r="906" spans="1:61" s="2" customFormat="1" x14ac:dyDescent="0.25">
      <c r="A906" s="6"/>
      <c r="E906" s="9"/>
      <c r="F906" s="3"/>
      <c r="G906" s="3"/>
      <c r="H906" s="14"/>
      <c r="I906" s="3"/>
      <c r="J906" s="14"/>
      <c r="K906" s="3"/>
      <c r="L906" s="49"/>
      <c r="M906" s="49"/>
      <c r="N906" s="6"/>
      <c r="BF906" s="56"/>
      <c r="BG906" s="56"/>
      <c r="BH906" s="2">
        <f t="shared" si="227"/>
        <v>0</v>
      </c>
      <c r="BI906" s="2">
        <f t="shared" si="228"/>
        <v>0</v>
      </c>
    </row>
    <row r="907" spans="1:61" s="2" customFormat="1" x14ac:dyDescent="0.25">
      <c r="A907" s="6"/>
      <c r="E907" s="9"/>
      <c r="F907" s="3"/>
      <c r="G907" s="3"/>
      <c r="H907" s="14"/>
      <c r="I907" s="3"/>
      <c r="J907" s="14"/>
      <c r="K907" s="3"/>
      <c r="L907" s="49"/>
      <c r="M907" s="49"/>
      <c r="N907" s="6"/>
      <c r="BF907" s="56"/>
      <c r="BG907" s="56"/>
      <c r="BH907" s="2">
        <f t="shared" si="227"/>
        <v>0</v>
      </c>
      <c r="BI907" s="2">
        <f t="shared" si="228"/>
        <v>0</v>
      </c>
    </row>
    <row r="908" spans="1:61" s="2" customFormat="1" x14ac:dyDescent="0.25">
      <c r="A908" s="6"/>
      <c r="E908" s="9"/>
      <c r="F908" s="3"/>
      <c r="G908" s="3"/>
      <c r="H908" s="14"/>
      <c r="I908" s="3"/>
      <c r="J908" s="14"/>
      <c r="K908" s="3"/>
      <c r="L908" s="49"/>
      <c r="M908" s="49"/>
      <c r="N908" s="6"/>
      <c r="BF908" s="56"/>
      <c r="BG908" s="56"/>
      <c r="BH908" s="2">
        <f t="shared" si="227"/>
        <v>0</v>
      </c>
      <c r="BI908" s="2">
        <f t="shared" si="228"/>
        <v>0</v>
      </c>
    </row>
    <row r="909" spans="1:61" s="2" customFormat="1" x14ac:dyDescent="0.25">
      <c r="A909" s="6"/>
      <c r="E909" s="9"/>
      <c r="F909" s="3"/>
      <c r="G909" s="3"/>
      <c r="H909" s="14"/>
      <c r="I909" s="3"/>
      <c r="J909" s="14"/>
      <c r="K909" s="3"/>
      <c r="L909" s="49"/>
      <c r="M909" s="49"/>
      <c r="N909" s="6"/>
      <c r="BF909" s="56"/>
      <c r="BG909" s="56"/>
      <c r="BH909" s="2">
        <f t="shared" si="227"/>
        <v>0</v>
      </c>
      <c r="BI909" s="2">
        <f t="shared" si="228"/>
        <v>0</v>
      </c>
    </row>
    <row r="910" spans="1:61" s="2" customFormat="1" x14ac:dyDescent="0.25">
      <c r="A910" s="6"/>
      <c r="E910" s="9"/>
      <c r="F910" s="3"/>
      <c r="G910" s="3"/>
      <c r="H910" s="14"/>
      <c r="I910" s="3"/>
      <c r="J910" s="14"/>
      <c r="K910" s="3"/>
      <c r="L910" s="49"/>
      <c r="M910" s="49"/>
      <c r="N910" s="6"/>
      <c r="BF910" s="56"/>
      <c r="BG910" s="56"/>
      <c r="BH910" s="2">
        <f t="shared" si="227"/>
        <v>0</v>
      </c>
      <c r="BI910" s="2">
        <f t="shared" si="228"/>
        <v>0</v>
      </c>
    </row>
    <row r="911" spans="1:61" s="2" customFormat="1" x14ac:dyDescent="0.25">
      <c r="A911" s="6"/>
      <c r="E911" s="9"/>
      <c r="F911" s="3"/>
      <c r="G911" s="3"/>
      <c r="H911" s="14"/>
      <c r="I911" s="3"/>
      <c r="J911" s="14"/>
      <c r="K911" s="3"/>
      <c r="L911" s="49"/>
      <c r="M911" s="49"/>
      <c r="N911" s="6"/>
      <c r="BF911" s="56"/>
      <c r="BG911" s="56"/>
      <c r="BH911" s="2">
        <f t="shared" si="227"/>
        <v>0</v>
      </c>
      <c r="BI911" s="2">
        <f t="shared" si="228"/>
        <v>0</v>
      </c>
    </row>
    <row r="912" spans="1:61" s="2" customFormat="1" x14ac:dyDescent="0.25">
      <c r="A912" s="6"/>
      <c r="E912" s="9"/>
      <c r="F912" s="3"/>
      <c r="G912" s="3"/>
      <c r="H912" s="14"/>
      <c r="I912" s="3"/>
      <c r="J912" s="14"/>
      <c r="K912" s="3"/>
      <c r="L912" s="49"/>
      <c r="M912" s="49"/>
      <c r="N912" s="6"/>
      <c r="BF912" s="56"/>
      <c r="BG912" s="56"/>
      <c r="BH912" s="2">
        <f t="shared" si="227"/>
        <v>0</v>
      </c>
      <c r="BI912" s="2">
        <f t="shared" si="228"/>
        <v>0</v>
      </c>
    </row>
    <row r="913" spans="1:61" s="2" customFormat="1" x14ac:dyDescent="0.25">
      <c r="A913" s="6"/>
      <c r="E913" s="9"/>
      <c r="F913" s="3"/>
      <c r="G913" s="3"/>
      <c r="H913" s="14"/>
      <c r="I913" s="3"/>
      <c r="J913" s="14"/>
      <c r="K913" s="3"/>
      <c r="L913" s="49"/>
      <c r="M913" s="49"/>
      <c r="N913" s="6"/>
      <c r="BF913" s="56"/>
      <c r="BG913" s="56"/>
      <c r="BH913" s="2">
        <f t="shared" si="227"/>
        <v>0</v>
      </c>
      <c r="BI913" s="2">
        <f t="shared" si="228"/>
        <v>0</v>
      </c>
    </row>
    <row r="914" spans="1:61" s="2" customFormat="1" x14ac:dyDescent="0.25">
      <c r="A914" s="6"/>
      <c r="E914" s="9"/>
      <c r="F914" s="3"/>
      <c r="G914" s="3"/>
      <c r="H914" s="14"/>
      <c r="I914" s="3"/>
      <c r="J914" s="14"/>
      <c r="K914" s="3"/>
      <c r="L914" s="49"/>
      <c r="M914" s="49"/>
      <c r="N914" s="6"/>
      <c r="BF914" s="56"/>
      <c r="BG914" s="56"/>
      <c r="BH914" s="2">
        <f t="shared" si="227"/>
        <v>0</v>
      </c>
      <c r="BI914" s="2">
        <f t="shared" si="228"/>
        <v>0</v>
      </c>
    </row>
    <row r="915" spans="1:61" s="2" customFormat="1" x14ac:dyDescent="0.25">
      <c r="A915" s="6"/>
      <c r="E915" s="9"/>
      <c r="F915" s="3"/>
      <c r="G915" s="3"/>
      <c r="H915" s="14"/>
      <c r="I915" s="3"/>
      <c r="J915" s="14"/>
      <c r="K915" s="3"/>
      <c r="L915" s="49"/>
      <c r="M915" s="49"/>
      <c r="N915" s="6"/>
      <c r="BF915" s="56"/>
      <c r="BG915" s="56"/>
      <c r="BH915" s="2">
        <f t="shared" si="227"/>
        <v>0</v>
      </c>
      <c r="BI915" s="2">
        <f t="shared" si="228"/>
        <v>0</v>
      </c>
    </row>
    <row r="916" spans="1:61" s="2" customFormat="1" ht="15.75" thickBot="1" x14ac:dyDescent="0.3">
      <c r="A916" s="6"/>
      <c r="E916" s="9"/>
      <c r="F916" s="3"/>
      <c r="G916" s="3"/>
      <c r="H916" s="13"/>
      <c r="I916" s="3"/>
      <c r="J916" s="13"/>
      <c r="K916" s="3"/>
      <c r="L916" s="49"/>
      <c r="M916" s="49"/>
      <c r="N916" s="6"/>
      <c r="BF916" s="56"/>
      <c r="BG916" s="56"/>
      <c r="BH916" s="2">
        <f t="shared" si="227"/>
        <v>0</v>
      </c>
      <c r="BI916" s="2">
        <f t="shared" si="228"/>
        <v>0</v>
      </c>
    </row>
    <row r="917" spans="1:61" s="2" customFormat="1" ht="61.5" thickTop="1" thickBot="1" x14ac:dyDescent="0.3">
      <c r="A917" s="17" t="s">
        <v>328</v>
      </c>
      <c r="E917" s="8"/>
      <c r="F917" s="16" t="str">
        <f>Master!A$746</f>
        <v>Forecast Overall Zika Risk Code - "1" (Blue) = low risk, "4" (Red) = high risk</v>
      </c>
      <c r="G917" s="16" t="str">
        <f>Master!B$745</f>
        <v>Was temp. suitable during period for Aedes aegypti/albopictus? (Red Yes, Green No)</v>
      </c>
      <c r="H917" s="16" t="str">
        <f>Master!C$745</f>
        <v>If suitable temp.  what is annual % suitability for Aedes aegypti or albopictus? (More red more suitable)</v>
      </c>
      <c r="I917" s="16" t="str">
        <f>Master!B$744</f>
        <v>Was temp. suitable during period for Zika replication in mosquito? (Red Yes, Green No)</v>
      </c>
      <c r="J917" s="16" t="str">
        <f>Master!C$744</f>
        <v>If suitable temp. what is annual % suitability for Zika? (More red more suitable)</v>
      </c>
      <c r="K917" s="47" t="str">
        <f>Master!A$749</f>
        <v># people within 5km with Code 4 Zika level</v>
      </c>
      <c r="L917" s="47" t="str">
        <f>Master!A$748</f>
        <v>Description of conditions</v>
      </c>
      <c r="M917" s="47" t="str">
        <f>Master!B$748</f>
        <v>What it means for transmission</v>
      </c>
      <c r="N917" s="47" t="str">
        <f>Master!C$748</f>
        <v>What it means for entomologists</v>
      </c>
      <c r="BF917" s="47" t="s">
        <v>949</v>
      </c>
      <c r="BG917" s="47" t="s">
        <v>949</v>
      </c>
      <c r="BH917" s="2">
        <f t="shared" si="227"/>
        <v>0</v>
      </c>
      <c r="BI917" s="2" t="e">
        <f t="shared" si="228"/>
        <v>#VALUE!</v>
      </c>
    </row>
    <row r="918" spans="1:61" s="2" customFormat="1" ht="16.5" thickTop="1" thickBot="1" x14ac:dyDescent="0.3">
      <c r="A918" s="6"/>
      <c r="E918" s="8" t="s">
        <v>327</v>
      </c>
      <c r="F918" s="3">
        <f>BA918</f>
        <v>2</v>
      </c>
      <c r="G918" s="3">
        <f>IF((Master!CL405&gt;=13)-(Master!CL405&gt;38),1,0)</f>
        <v>1</v>
      </c>
      <c r="H918" s="11">
        <f>IF($G918=1,ROUND(Master!AL405,2),0)</f>
        <v>7.0000000000000007E-2</v>
      </c>
      <c r="I918" s="3">
        <f>IF((Master!CL405&gt;=18)-(Master!CL405&gt;42),1,0)</f>
        <v>1</v>
      </c>
      <c r="J918" s="11">
        <f>IF($I918=1,ROUND(Master!DF405,2),0)</f>
        <v>0</v>
      </c>
      <c r="K918" s="3">
        <f>BF918*BH918</f>
        <v>0</v>
      </c>
      <c r="L918" s="49" t="str">
        <f t="shared" ref="L918:M921" si="240">BB918</f>
        <v>Temp. suitable for Pathogen and Vector. Model says not very suitable for Pathogen and Vector.</v>
      </c>
      <c r="M918" s="49" t="str">
        <f t="shared" si="240"/>
        <v>Preconditions unsuitable for Transmission</v>
      </c>
      <c r="N918" s="6" t="str">
        <f>Master!DM405</f>
        <v>Temp. suitable for vectors - surveillance may be needed. When temp. suitable, model suggests vectors unlikely or low numbers.</v>
      </c>
      <c r="AW918" s="2">
        <f>SUM(G918,I918)</f>
        <v>2</v>
      </c>
      <c r="AX918" s="2">
        <f>IF(H918&lt;0.5,2,IF(H918&gt;=0.5,3))</f>
        <v>2</v>
      </c>
      <c r="AY918" s="2">
        <f>IF(J918&lt;0.5,5,IF(J918&gt;=0.5,7))</f>
        <v>5</v>
      </c>
      <c r="AZ918" s="2">
        <f t="shared" si="236"/>
        <v>20</v>
      </c>
      <c r="BA918" s="2">
        <f>IF(AZ918=0,BB$3,IF(AZ918=10,BB$4,IF(AZ918=14,BB$4,IF(AZ918=15,BB$5,IF(AZ918=20,BB$6,IF(AZ918=21,BB$5,IF(AZ918=28,BB$7,IF(AZ918=30,BB$7,IF(AZ918=42,BB$8,"")))))))))</f>
        <v>2</v>
      </c>
      <c r="BB918" s="2" t="str">
        <f>IF(AZ918=0,AW$3,IF(AZ918=10,AW$4,IF(AZ918=14,AW$4,IF(AZ918=15,AW$5,IF(AZ918=20,AW$6,IF(AZ918=21,AW$5,IF(AZ918=28,AW$7,IF(AZ918=30,AW$7,IF(AZ918=42,AW$8,"")))))))))</f>
        <v>Temp. suitable for Pathogen and Vector. Model says not very suitable for Pathogen and Vector.</v>
      </c>
      <c r="BC918" s="2" t="str">
        <f>IF(AZ918=0,AY$3,IF(AZ918=10,AY$4,IF(AZ918=14,AY$4,IF(AZ918=15,AY$5,IF(AZ918=20,AY$6,IF(AZ918=21,AY$5,IF(AZ918=28,AY$7,IF(AZ918=30,AY$7,IF(AZ918=42,AY$8,"")))))))))</f>
        <v>Preconditions unsuitable for Transmission</v>
      </c>
      <c r="BF918" s="56">
        <f>Master!EN405</f>
        <v>15</v>
      </c>
      <c r="BG918" s="56" t="s">
        <v>1355</v>
      </c>
      <c r="BH918" s="2">
        <f t="shared" si="227"/>
        <v>0</v>
      </c>
      <c r="BI918" s="2">
        <f t="shared" si="228"/>
        <v>0</v>
      </c>
    </row>
    <row r="919" spans="1:61" s="2" customFormat="1" ht="16.5" thickTop="1" thickBot="1" x14ac:dyDescent="0.3">
      <c r="A919" s="6"/>
      <c r="E919" s="8" t="s">
        <v>407</v>
      </c>
      <c r="F919" s="3">
        <f>BA919</f>
        <v>2</v>
      </c>
      <c r="G919" s="3">
        <f>IF((Master!CL406&gt;=13)-(Master!CL406&gt;38),1,0)</f>
        <v>1</v>
      </c>
      <c r="H919" s="11">
        <f>IF($G919=1,ROUND(Master!AL406,2),0)</f>
        <v>0.01</v>
      </c>
      <c r="I919" s="3">
        <f>IF((Master!CL406&gt;=18)-(Master!CL406&gt;42),1,0)</f>
        <v>1</v>
      </c>
      <c r="J919" s="11">
        <f>IF($I919=1,ROUND(Master!DF406,2),0)</f>
        <v>0</v>
      </c>
      <c r="K919" s="3">
        <f>BF919*BH919</f>
        <v>0</v>
      </c>
      <c r="L919" s="49" t="str">
        <f t="shared" si="240"/>
        <v>Temp. suitable for Pathogen and Vector. Model says not very suitable for Pathogen and Vector.</v>
      </c>
      <c r="M919" s="49" t="str">
        <f t="shared" si="240"/>
        <v>Preconditions unsuitable for Transmission</v>
      </c>
      <c r="N919" s="6" t="str">
        <f>Master!DM406</f>
        <v>Temp. suitable for vectors - surveillance may be needed. When temp. suitable, model suggests vectors unlikely or low numbers.</v>
      </c>
      <c r="AW919" s="2">
        <f>SUM(G919,I919)</f>
        <v>2</v>
      </c>
      <c r="AX919" s="2">
        <f>IF(H919&lt;0.5,2,IF(H919&gt;=0.5,3))</f>
        <v>2</v>
      </c>
      <c r="AY919" s="2">
        <f>IF(J919&lt;0.5,5,IF(J919&gt;=0.5,7))</f>
        <v>5</v>
      </c>
      <c r="AZ919" s="2">
        <f t="shared" si="236"/>
        <v>20</v>
      </c>
      <c r="BA919" s="2">
        <f>IF(AZ919=0,BB$3,IF(AZ919=10,BB$4,IF(AZ919=14,BB$4,IF(AZ919=15,BB$5,IF(AZ919=20,BB$6,IF(AZ919=21,BB$5,IF(AZ919=28,BB$7,IF(AZ919=30,BB$7,IF(AZ919=42,BB$8,"")))))))))</f>
        <v>2</v>
      </c>
      <c r="BB919" s="2" t="str">
        <f>IF(AZ919=0,AW$3,IF(AZ919=10,AW$4,IF(AZ919=14,AW$4,IF(AZ919=15,AW$5,IF(AZ919=20,AW$6,IF(AZ919=21,AW$5,IF(AZ919=28,AW$7,IF(AZ919=30,AW$7,IF(AZ919=42,AW$8,"")))))))))</f>
        <v>Temp. suitable for Pathogen and Vector. Model says not very suitable for Pathogen and Vector.</v>
      </c>
      <c r="BC919" s="2" t="str">
        <f>IF(AZ919=0,AY$3,IF(AZ919=10,AY$4,IF(AZ919=14,AY$4,IF(AZ919=15,AY$5,IF(AZ919=20,AY$6,IF(AZ919=21,AY$5,IF(AZ919=28,AY$7,IF(AZ919=30,AY$7,IF(AZ919=42,AY$8,"")))))))))</f>
        <v>Preconditions unsuitable for Transmission</v>
      </c>
      <c r="BF919" s="56">
        <f>Master!EN406</f>
        <v>26746</v>
      </c>
      <c r="BG919" s="56" t="s">
        <v>1356</v>
      </c>
      <c r="BH919" s="2">
        <f t="shared" si="227"/>
        <v>0</v>
      </c>
      <c r="BI919" s="2">
        <f t="shared" si="228"/>
        <v>0</v>
      </c>
    </row>
    <row r="920" spans="1:61" s="2" customFormat="1" ht="16.5" thickTop="1" thickBot="1" x14ac:dyDescent="0.3">
      <c r="A920" s="6"/>
      <c r="E920" s="8" t="s">
        <v>468</v>
      </c>
      <c r="F920" s="3">
        <f>BA920</f>
        <v>2</v>
      </c>
      <c r="G920" s="3">
        <f>IF((Master!CL407&gt;=13)-(Master!CL407&gt;38),1,0)</f>
        <v>1</v>
      </c>
      <c r="H920" s="11">
        <f>IF($G920=1,ROUND(Master!AL407,2),0)</f>
        <v>0.01</v>
      </c>
      <c r="I920" s="3">
        <f>IF((Master!CL407&gt;=18)-(Master!CL407&gt;42),1,0)</f>
        <v>1</v>
      </c>
      <c r="J920" s="11">
        <f>IF($I920=1,ROUND(Master!DF407,2),0)</f>
        <v>0</v>
      </c>
      <c r="K920" s="3">
        <f>BF920*BH920</f>
        <v>0</v>
      </c>
      <c r="L920" s="49" t="str">
        <f t="shared" si="240"/>
        <v>Temp. suitable for Pathogen and Vector. Model says not very suitable for Pathogen and Vector.</v>
      </c>
      <c r="M920" s="49" t="str">
        <f t="shared" si="240"/>
        <v>Preconditions unsuitable for Transmission</v>
      </c>
      <c r="N920" s="6" t="str">
        <f>Master!DM407</f>
        <v>Temp. suitable for vectors - surveillance may be needed. When temp. suitable, model suggests vectors unlikely or low numbers.</v>
      </c>
      <c r="AW920" s="2">
        <f>SUM(G920,I920)</f>
        <v>2</v>
      </c>
      <c r="AX920" s="2">
        <f>IF(H920&lt;0.5,2,IF(H920&gt;=0.5,3))</f>
        <v>2</v>
      </c>
      <c r="AY920" s="2">
        <f>IF(J920&lt;0.5,5,IF(J920&gt;=0.5,7))</f>
        <v>5</v>
      </c>
      <c r="AZ920" s="2">
        <f t="shared" si="236"/>
        <v>20</v>
      </c>
      <c r="BA920" s="2">
        <f>IF(AZ920=0,BB$3,IF(AZ920=10,BB$4,IF(AZ920=14,BB$4,IF(AZ920=15,BB$5,IF(AZ920=20,BB$6,IF(AZ920=21,BB$5,IF(AZ920=28,BB$7,IF(AZ920=30,BB$7,IF(AZ920=42,BB$8,"")))))))))</f>
        <v>2</v>
      </c>
      <c r="BB920" s="2" t="str">
        <f>IF(AZ920=0,AW$3,IF(AZ920=10,AW$4,IF(AZ920=14,AW$4,IF(AZ920=15,AW$5,IF(AZ920=20,AW$6,IF(AZ920=21,AW$5,IF(AZ920=28,AW$7,IF(AZ920=30,AW$7,IF(AZ920=42,AW$8,"")))))))))</f>
        <v>Temp. suitable for Pathogen and Vector. Model says not very suitable for Pathogen and Vector.</v>
      </c>
      <c r="BC920" s="2" t="str">
        <f>IF(AZ920=0,AY$3,IF(AZ920=10,AY$4,IF(AZ920=14,AY$4,IF(AZ920=15,AY$5,IF(AZ920=20,AY$6,IF(AZ920=21,AY$5,IF(AZ920=28,AY$7,IF(AZ920=30,AY$7,IF(AZ920=42,AY$8,"")))))))))</f>
        <v>Preconditions unsuitable for Transmission</v>
      </c>
      <c r="BF920" s="56">
        <f>Master!EN407</f>
        <v>29618</v>
      </c>
      <c r="BG920" s="56" t="s">
        <v>1357</v>
      </c>
      <c r="BH920" s="2">
        <f t="shared" si="227"/>
        <v>0</v>
      </c>
      <c r="BI920" s="2">
        <f t="shared" si="228"/>
        <v>0</v>
      </c>
    </row>
    <row r="921" spans="1:61" s="2" customFormat="1" ht="16.5" thickTop="1" thickBot="1" x14ac:dyDescent="0.3">
      <c r="A921" s="6"/>
      <c r="E921" s="8" t="s">
        <v>475</v>
      </c>
      <c r="F921" s="3">
        <f>BA921</f>
        <v>2</v>
      </c>
      <c r="G921" s="3">
        <f>IF((Master!CL408&gt;=13)-(Master!CL408&gt;38),1,0)</f>
        <v>1</v>
      </c>
      <c r="H921" s="11">
        <f>IF($G921=1,ROUND(Master!AL408,2),0)</f>
        <v>0.01</v>
      </c>
      <c r="I921" s="3">
        <f>IF((Master!CL408&gt;=18)-(Master!CL408&gt;42),1,0)</f>
        <v>1</v>
      </c>
      <c r="J921" s="11">
        <f>IF($I921=1,ROUND(Master!DF408,2),0)</f>
        <v>0</v>
      </c>
      <c r="K921" s="3">
        <f>BF921*BH921</f>
        <v>0</v>
      </c>
      <c r="L921" s="49" t="str">
        <f t="shared" si="240"/>
        <v>Temp. suitable for Pathogen and Vector. Model says not very suitable for Pathogen and Vector.</v>
      </c>
      <c r="M921" s="49" t="str">
        <f t="shared" si="240"/>
        <v>Preconditions unsuitable for Transmission</v>
      </c>
      <c r="N921" s="6" t="str">
        <f>Master!DM408</f>
        <v>Temp. suitable for vectors - surveillance may be needed. When temp. suitable, model suggests vectors unlikely or low numbers.</v>
      </c>
      <c r="AW921" s="2">
        <f>SUM(G921,I921)</f>
        <v>2</v>
      </c>
      <c r="AX921" s="2">
        <f>IF(H921&lt;0.5,2,IF(H921&gt;=0.5,3))</f>
        <v>2</v>
      </c>
      <c r="AY921" s="2">
        <f>IF(J921&lt;0.5,5,IF(J921&gt;=0.5,7))</f>
        <v>5</v>
      </c>
      <c r="AZ921" s="2">
        <f t="shared" si="236"/>
        <v>20</v>
      </c>
      <c r="BA921" s="2">
        <f>IF(AZ921=0,BB$3,IF(AZ921=10,BB$4,IF(AZ921=14,BB$4,IF(AZ921=15,BB$5,IF(AZ921=20,BB$6,IF(AZ921=21,BB$5,IF(AZ921=28,BB$7,IF(AZ921=30,BB$7,IF(AZ921=42,BB$8,"")))))))))</f>
        <v>2</v>
      </c>
      <c r="BB921" s="2" t="str">
        <f>IF(AZ921=0,AW$3,IF(AZ921=10,AW$4,IF(AZ921=14,AW$4,IF(AZ921=15,AW$5,IF(AZ921=20,AW$6,IF(AZ921=21,AW$5,IF(AZ921=28,AW$7,IF(AZ921=30,AW$7,IF(AZ921=42,AW$8,"")))))))))</f>
        <v>Temp. suitable for Pathogen and Vector. Model says not very suitable for Pathogen and Vector.</v>
      </c>
      <c r="BC921" s="2" t="str">
        <f>IF(AZ921=0,AY$3,IF(AZ921=10,AY$4,IF(AZ921=14,AY$4,IF(AZ921=15,AY$5,IF(AZ921=20,AY$6,IF(AZ921=21,AY$5,IF(AZ921=28,AY$7,IF(AZ921=30,AY$7,IF(AZ921=42,AY$8,"")))))))))</f>
        <v>Preconditions unsuitable for Transmission</v>
      </c>
      <c r="BF921" s="56">
        <f>Master!EN408</f>
        <v>19845</v>
      </c>
      <c r="BG921" s="56" t="s">
        <v>1358</v>
      </c>
      <c r="BH921" s="2">
        <f t="shared" si="227"/>
        <v>0</v>
      </c>
      <c r="BI921" s="2">
        <f t="shared" si="228"/>
        <v>0</v>
      </c>
    </row>
    <row r="922" spans="1:61" s="2" customFormat="1" ht="15.75" thickTop="1" x14ac:dyDescent="0.25">
      <c r="A922" s="6"/>
      <c r="E922" s="9" t="s">
        <v>867</v>
      </c>
      <c r="F922" s="3"/>
      <c r="G922" s="3"/>
      <c r="H922" s="14"/>
      <c r="I922" s="3"/>
      <c r="J922" s="14"/>
      <c r="K922" s="3"/>
      <c r="L922" s="49"/>
      <c r="M922" s="49"/>
      <c r="N922" s="6"/>
      <c r="BF922" s="56"/>
      <c r="BG922" s="56"/>
      <c r="BH922" s="2">
        <f t="shared" si="227"/>
        <v>0</v>
      </c>
      <c r="BI922" s="2">
        <f t="shared" si="228"/>
        <v>0</v>
      </c>
    </row>
    <row r="923" spans="1:61" s="2" customFormat="1" x14ac:dyDescent="0.25">
      <c r="A923" s="6"/>
      <c r="E923" s="9"/>
      <c r="F923" s="3"/>
      <c r="G923" s="3"/>
      <c r="H923" s="14"/>
      <c r="I923" s="3"/>
      <c r="J923" s="14"/>
      <c r="K923" s="3"/>
      <c r="L923" s="49"/>
      <c r="M923" s="49"/>
      <c r="N923" s="6"/>
      <c r="BF923" s="56"/>
      <c r="BG923" s="56"/>
      <c r="BH923" s="2">
        <f t="shared" si="227"/>
        <v>0</v>
      </c>
      <c r="BI923" s="2">
        <f t="shared" si="228"/>
        <v>0</v>
      </c>
    </row>
    <row r="924" spans="1:61" s="2" customFormat="1" x14ac:dyDescent="0.25">
      <c r="A924" s="6"/>
      <c r="E924" s="9"/>
      <c r="F924" s="3"/>
      <c r="G924" s="3"/>
      <c r="H924" s="14"/>
      <c r="I924" s="3"/>
      <c r="J924" s="14"/>
      <c r="K924" s="3"/>
      <c r="L924" s="49"/>
      <c r="M924" s="49"/>
      <c r="N924" s="6"/>
      <c r="BF924" s="56"/>
      <c r="BG924" s="56"/>
      <c r="BH924" s="2">
        <f t="shared" si="227"/>
        <v>0</v>
      </c>
      <c r="BI924" s="2">
        <f t="shared" si="228"/>
        <v>0</v>
      </c>
    </row>
    <row r="925" spans="1:61" s="2" customFormat="1" x14ac:dyDescent="0.25">
      <c r="A925" s="6"/>
      <c r="E925" s="9"/>
      <c r="F925" s="3"/>
      <c r="G925" s="3"/>
      <c r="H925" s="14"/>
      <c r="I925" s="3"/>
      <c r="J925" s="14"/>
      <c r="K925" s="3"/>
      <c r="L925" s="49"/>
      <c r="M925" s="49"/>
      <c r="N925" s="6"/>
      <c r="BF925" s="56"/>
      <c r="BG925" s="56"/>
      <c r="BH925" s="2">
        <f t="shared" si="227"/>
        <v>0</v>
      </c>
      <c r="BI925" s="2">
        <f t="shared" si="228"/>
        <v>0</v>
      </c>
    </row>
    <row r="926" spans="1:61" s="2" customFormat="1" x14ac:dyDescent="0.25">
      <c r="A926" s="6"/>
      <c r="E926" s="9"/>
      <c r="F926" s="3"/>
      <c r="G926" s="3"/>
      <c r="H926" s="14"/>
      <c r="I926" s="3"/>
      <c r="J926" s="14"/>
      <c r="K926" s="3"/>
      <c r="L926" s="49"/>
      <c r="M926" s="49"/>
      <c r="N926" s="6"/>
      <c r="BF926" s="56"/>
      <c r="BG926" s="56"/>
      <c r="BH926" s="2">
        <f t="shared" si="227"/>
        <v>0</v>
      </c>
      <c r="BI926" s="2">
        <f t="shared" si="228"/>
        <v>0</v>
      </c>
    </row>
    <row r="927" spans="1:61" s="2" customFormat="1" x14ac:dyDescent="0.25">
      <c r="A927" s="6"/>
      <c r="E927" s="9"/>
      <c r="F927" s="3"/>
      <c r="G927" s="3"/>
      <c r="H927" s="14"/>
      <c r="I927" s="3"/>
      <c r="J927" s="14"/>
      <c r="K927" s="3"/>
      <c r="L927" s="49"/>
      <c r="M927" s="49"/>
      <c r="N927" s="6"/>
      <c r="BF927" s="56"/>
      <c r="BG927" s="56"/>
      <c r="BH927" s="2">
        <f t="shared" si="227"/>
        <v>0</v>
      </c>
      <c r="BI927" s="2">
        <f t="shared" si="228"/>
        <v>0</v>
      </c>
    </row>
    <row r="928" spans="1:61" s="2" customFormat="1" x14ac:dyDescent="0.25">
      <c r="A928" s="6"/>
      <c r="E928" s="9"/>
      <c r="F928" s="3"/>
      <c r="G928" s="3"/>
      <c r="H928" s="14"/>
      <c r="I928" s="3"/>
      <c r="J928" s="14"/>
      <c r="K928" s="3"/>
      <c r="L928" s="49"/>
      <c r="M928" s="49"/>
      <c r="N928" s="6"/>
      <c r="BF928" s="56"/>
      <c r="BG928" s="56"/>
      <c r="BH928" s="2">
        <f t="shared" si="227"/>
        <v>0</v>
      </c>
      <c r="BI928" s="2">
        <f t="shared" si="228"/>
        <v>0</v>
      </c>
    </row>
    <row r="929" spans="1:61" s="2" customFormat="1" x14ac:dyDescent="0.25">
      <c r="A929" s="6"/>
      <c r="E929" s="9"/>
      <c r="F929" s="3"/>
      <c r="G929" s="3"/>
      <c r="H929" s="14"/>
      <c r="I929" s="3"/>
      <c r="J929" s="14"/>
      <c r="K929" s="3"/>
      <c r="L929" s="49"/>
      <c r="M929" s="49"/>
      <c r="N929" s="6"/>
      <c r="BF929" s="56"/>
      <c r="BG929" s="56"/>
      <c r="BH929" s="2">
        <f t="shared" ref="BH929:BH992" si="241">IF(BA929=4,1,0)</f>
        <v>0</v>
      </c>
      <c r="BI929" s="2">
        <f t="shared" ref="BI929:BI992" si="242">BF929*BH929</f>
        <v>0</v>
      </c>
    </row>
    <row r="930" spans="1:61" s="2" customFormat="1" x14ac:dyDescent="0.25">
      <c r="A930" s="6"/>
      <c r="E930" s="9"/>
      <c r="F930" s="3"/>
      <c r="G930" s="3"/>
      <c r="H930" s="14"/>
      <c r="I930" s="3"/>
      <c r="J930" s="14"/>
      <c r="K930" s="3"/>
      <c r="L930" s="49"/>
      <c r="M930" s="49"/>
      <c r="N930" s="6"/>
      <c r="BF930" s="56"/>
      <c r="BG930" s="56"/>
      <c r="BH930" s="2">
        <f t="shared" si="241"/>
        <v>0</v>
      </c>
      <c r="BI930" s="2">
        <f t="shared" si="242"/>
        <v>0</v>
      </c>
    </row>
    <row r="931" spans="1:61" s="2" customFormat="1" x14ac:dyDescent="0.25">
      <c r="A931" s="6"/>
      <c r="E931" s="9"/>
      <c r="F931" s="3"/>
      <c r="G931" s="3"/>
      <c r="H931" s="14"/>
      <c r="I931" s="3"/>
      <c r="J931" s="14"/>
      <c r="K931" s="3"/>
      <c r="L931" s="49"/>
      <c r="M931" s="49"/>
      <c r="N931" s="6"/>
      <c r="BF931" s="56"/>
      <c r="BG931" s="56"/>
      <c r="BH931" s="2">
        <f t="shared" si="241"/>
        <v>0</v>
      </c>
      <c r="BI931" s="2">
        <f t="shared" si="242"/>
        <v>0</v>
      </c>
    </row>
    <row r="932" spans="1:61" s="2" customFormat="1" x14ac:dyDescent="0.25">
      <c r="A932" s="6"/>
      <c r="E932" s="9"/>
      <c r="F932" s="3"/>
      <c r="G932" s="3"/>
      <c r="H932" s="14"/>
      <c r="I932" s="3"/>
      <c r="J932" s="14"/>
      <c r="K932" s="3"/>
      <c r="L932" s="49"/>
      <c r="M932" s="49"/>
      <c r="N932" s="6"/>
      <c r="BF932" s="56"/>
      <c r="BG932" s="56"/>
      <c r="BH932" s="2">
        <f t="shared" si="241"/>
        <v>0</v>
      </c>
      <c r="BI932" s="2">
        <f t="shared" si="242"/>
        <v>0</v>
      </c>
    </row>
    <row r="933" spans="1:61" s="2" customFormat="1" x14ac:dyDescent="0.25">
      <c r="A933" s="6"/>
      <c r="E933" s="9"/>
      <c r="F933" s="3"/>
      <c r="G933" s="3"/>
      <c r="H933" s="14"/>
      <c r="I933" s="3"/>
      <c r="J933" s="14"/>
      <c r="K933" s="3"/>
      <c r="L933" s="49"/>
      <c r="M933" s="49"/>
      <c r="N933" s="6"/>
      <c r="BF933" s="56"/>
      <c r="BG933" s="56"/>
      <c r="BH933" s="2">
        <f t="shared" si="241"/>
        <v>0</v>
      </c>
      <c r="BI933" s="2">
        <f t="shared" si="242"/>
        <v>0</v>
      </c>
    </row>
    <row r="934" spans="1:61" s="2" customFormat="1" x14ac:dyDescent="0.25">
      <c r="A934" s="6"/>
      <c r="E934" s="9"/>
      <c r="F934" s="3"/>
      <c r="G934" s="3"/>
      <c r="H934" s="14"/>
      <c r="I934" s="3"/>
      <c r="J934" s="14"/>
      <c r="K934" s="3"/>
      <c r="L934" s="49"/>
      <c r="M934" s="49"/>
      <c r="N934" s="6"/>
      <c r="BF934" s="56"/>
      <c r="BG934" s="56"/>
      <c r="BH934" s="2">
        <f t="shared" si="241"/>
        <v>0</v>
      </c>
      <c r="BI934" s="2">
        <f t="shared" si="242"/>
        <v>0</v>
      </c>
    </row>
    <row r="935" spans="1:61" s="2" customFormat="1" x14ac:dyDescent="0.25">
      <c r="A935" s="6"/>
      <c r="E935" s="9"/>
      <c r="F935" s="3"/>
      <c r="G935" s="3"/>
      <c r="H935" s="14"/>
      <c r="I935" s="3"/>
      <c r="J935" s="14"/>
      <c r="K935" s="3"/>
      <c r="L935" s="49"/>
      <c r="M935" s="49"/>
      <c r="N935" s="6"/>
      <c r="BF935" s="56"/>
      <c r="BG935" s="56"/>
      <c r="BH935" s="2">
        <f t="shared" si="241"/>
        <v>0</v>
      </c>
      <c r="BI935" s="2">
        <f t="shared" si="242"/>
        <v>0</v>
      </c>
    </row>
    <row r="936" spans="1:61" s="2" customFormat="1" x14ac:dyDescent="0.25">
      <c r="A936" s="6"/>
      <c r="E936" s="9"/>
      <c r="F936" s="3"/>
      <c r="G936" s="3"/>
      <c r="H936" s="14"/>
      <c r="I936" s="3"/>
      <c r="J936" s="14"/>
      <c r="K936" s="3"/>
      <c r="L936" s="49"/>
      <c r="M936" s="49"/>
      <c r="N936" s="6"/>
      <c r="BF936" s="56"/>
      <c r="BG936" s="56"/>
      <c r="BH936" s="2">
        <f t="shared" si="241"/>
        <v>0</v>
      </c>
      <c r="BI936" s="2">
        <f t="shared" si="242"/>
        <v>0</v>
      </c>
    </row>
    <row r="937" spans="1:61" s="2" customFormat="1" x14ac:dyDescent="0.25">
      <c r="A937" s="6"/>
      <c r="E937" s="9"/>
      <c r="F937" s="3"/>
      <c r="G937" s="3"/>
      <c r="H937" s="14"/>
      <c r="I937" s="3"/>
      <c r="J937" s="14"/>
      <c r="K937" s="3"/>
      <c r="L937" s="49"/>
      <c r="M937" s="49"/>
      <c r="N937" s="6"/>
      <c r="BF937" s="56"/>
      <c r="BG937" s="56"/>
      <c r="BH937" s="2">
        <f t="shared" si="241"/>
        <v>0</v>
      </c>
      <c r="BI937" s="2">
        <f t="shared" si="242"/>
        <v>0</v>
      </c>
    </row>
    <row r="938" spans="1:61" s="2" customFormat="1" x14ac:dyDescent="0.25">
      <c r="A938" s="6"/>
      <c r="E938" s="9"/>
      <c r="F938" s="3"/>
      <c r="G938" s="3"/>
      <c r="H938" s="14"/>
      <c r="I938" s="3"/>
      <c r="J938" s="14"/>
      <c r="K938" s="3"/>
      <c r="L938" s="49"/>
      <c r="M938" s="49"/>
      <c r="N938" s="6"/>
      <c r="BF938" s="56"/>
      <c r="BG938" s="56"/>
      <c r="BH938" s="2">
        <f t="shared" si="241"/>
        <v>0</v>
      </c>
      <c r="BI938" s="2">
        <f t="shared" si="242"/>
        <v>0</v>
      </c>
    </row>
    <row r="939" spans="1:61" s="2" customFormat="1" x14ac:dyDescent="0.25">
      <c r="A939" s="6"/>
      <c r="E939" s="9"/>
      <c r="F939" s="3"/>
      <c r="G939" s="3"/>
      <c r="H939" s="14"/>
      <c r="I939" s="3"/>
      <c r="J939" s="14"/>
      <c r="K939" s="3"/>
      <c r="L939" s="49"/>
      <c r="M939" s="49"/>
      <c r="N939" s="6"/>
      <c r="BF939" s="56"/>
      <c r="BG939" s="56"/>
      <c r="BH939" s="2">
        <f t="shared" si="241"/>
        <v>0</v>
      </c>
      <c r="BI939" s="2">
        <f t="shared" si="242"/>
        <v>0</v>
      </c>
    </row>
    <row r="940" spans="1:61" s="2" customFormat="1" x14ac:dyDescent="0.25">
      <c r="A940" s="6"/>
      <c r="E940" s="9"/>
      <c r="F940" s="3"/>
      <c r="G940" s="3"/>
      <c r="H940" s="14"/>
      <c r="I940" s="3"/>
      <c r="J940" s="14"/>
      <c r="K940" s="3"/>
      <c r="L940" s="49"/>
      <c r="M940" s="49"/>
      <c r="N940" s="6"/>
      <c r="BF940" s="56"/>
      <c r="BG940" s="56"/>
      <c r="BH940" s="2">
        <f t="shared" si="241"/>
        <v>0</v>
      </c>
      <c r="BI940" s="2">
        <f t="shared" si="242"/>
        <v>0</v>
      </c>
    </row>
    <row r="941" spans="1:61" s="2" customFormat="1" ht="15.75" thickBot="1" x14ac:dyDescent="0.3">
      <c r="A941" s="6"/>
      <c r="E941" s="9"/>
      <c r="F941" s="3"/>
      <c r="G941" s="3"/>
      <c r="H941" s="13"/>
      <c r="I941" s="3"/>
      <c r="J941" s="13"/>
      <c r="K941" s="3"/>
      <c r="L941" s="49"/>
      <c r="M941" s="49"/>
      <c r="N941" s="6"/>
      <c r="BF941" s="56"/>
      <c r="BG941" s="56"/>
      <c r="BH941" s="2">
        <f t="shared" si="241"/>
        <v>0</v>
      </c>
      <c r="BI941" s="2">
        <f t="shared" si="242"/>
        <v>0</v>
      </c>
    </row>
    <row r="942" spans="1:61" s="2" customFormat="1" ht="61.5" thickTop="1" thickBot="1" x14ac:dyDescent="0.3">
      <c r="A942" s="17" t="s">
        <v>116</v>
      </c>
      <c r="E942" s="8"/>
      <c r="F942" s="16" t="str">
        <f>Master!A$746</f>
        <v>Forecast Overall Zika Risk Code - "1" (Blue) = low risk, "4" (Red) = high risk</v>
      </c>
      <c r="G942" s="16" t="str">
        <f>Master!B$745</f>
        <v>Was temp. suitable during period for Aedes aegypti/albopictus? (Red Yes, Green No)</v>
      </c>
      <c r="H942" s="16" t="str">
        <f>Master!C$745</f>
        <v>If suitable temp.  what is annual % suitability for Aedes aegypti or albopictus? (More red more suitable)</v>
      </c>
      <c r="I942" s="16" t="str">
        <f>Master!B$744</f>
        <v>Was temp. suitable during period for Zika replication in mosquito? (Red Yes, Green No)</v>
      </c>
      <c r="J942" s="16" t="str">
        <f>Master!C$744</f>
        <v>If suitable temp. what is annual % suitability for Zika? (More red more suitable)</v>
      </c>
      <c r="K942" s="47" t="str">
        <f>Master!A$749</f>
        <v># people within 5km with Code 4 Zika level</v>
      </c>
      <c r="L942" s="47" t="str">
        <f>Master!A$748</f>
        <v>Description of conditions</v>
      </c>
      <c r="M942" s="47" t="str">
        <f>Master!B$748</f>
        <v>What it means for transmission</v>
      </c>
      <c r="N942" s="47" t="str">
        <f>Master!C$748</f>
        <v>What it means for entomologists</v>
      </c>
      <c r="BF942" s="47" t="s">
        <v>949</v>
      </c>
      <c r="BG942" s="47" t="s">
        <v>949</v>
      </c>
      <c r="BH942" s="2">
        <f t="shared" si="241"/>
        <v>0</v>
      </c>
      <c r="BI942" s="2" t="e">
        <f t="shared" si="242"/>
        <v>#VALUE!</v>
      </c>
    </row>
    <row r="943" spans="1:61" s="2" customFormat="1" ht="16.5" thickTop="1" thickBot="1" x14ac:dyDescent="0.3">
      <c r="A943" s="6"/>
      <c r="E943" s="8" t="s">
        <v>115</v>
      </c>
      <c r="F943" s="3">
        <f t="shared" ref="F943:F965" si="243">BA943</f>
        <v>4</v>
      </c>
      <c r="G943" s="3">
        <f>IF((Master!CL409&gt;=13)-(Master!CL409&gt;38),1,0)</f>
        <v>1</v>
      </c>
      <c r="H943" s="11">
        <f>IF($G943=1,ROUND(Master!AL409,2),0)</f>
        <v>0.98</v>
      </c>
      <c r="I943" s="3">
        <f>IF((Master!CL409&gt;=18)-(Master!CL409&gt;42),1,0)</f>
        <v>1</v>
      </c>
      <c r="J943" s="11">
        <f>IF($I943=1,ROUND(Master!DF409,2),0)</f>
        <v>0.93</v>
      </c>
      <c r="K943" s="3">
        <f t="shared" ref="K943:K965" si="244">BF943*BH943</f>
        <v>52125</v>
      </c>
      <c r="L943" s="49" t="str">
        <f t="shared" ref="L943:L965" si="245">BB943</f>
        <v>Temp. suitable for Pathogen and Vector. Model says suitable for Pathogen and Vector.</v>
      </c>
      <c r="M943" s="49" t="str">
        <f t="shared" ref="M943:M965" si="246">BC943</f>
        <v>Preconditions suitable for Transmission</v>
      </c>
      <c r="N943" s="6" t="str">
        <f>Master!DM409</f>
        <v>Temp. suitable for vectors - surveillance may be needed. When temp. suitable, model suggests vectors likely - may need control, education, and policies minimizing exposure.</v>
      </c>
      <c r="AW943" s="2">
        <f t="shared" ref="AW943:AW965" si="247">SUM(G943,I943)</f>
        <v>2</v>
      </c>
      <c r="AX943" s="2">
        <f t="shared" ref="AX943:AX965" si="248">IF(H943&lt;0.5,2,IF(H943&gt;=0.5,3))</f>
        <v>3</v>
      </c>
      <c r="AY943" s="2">
        <f t="shared" ref="AY943:AY965" si="249">IF(J943&lt;0.5,5,IF(J943&gt;=0.5,7))</f>
        <v>7</v>
      </c>
      <c r="AZ943" s="2">
        <f t="shared" ref="AZ943:AZ977" si="250">AW943*AX943*AY943</f>
        <v>42</v>
      </c>
      <c r="BA943" s="2">
        <f t="shared" ref="BA943:BA965" si="251">IF(AZ943=0,BB$3,IF(AZ943=10,BB$4,IF(AZ943=14,BB$4,IF(AZ943=15,BB$5,IF(AZ943=20,BB$6,IF(AZ943=21,BB$5,IF(AZ943=28,BB$7,IF(AZ943=30,BB$7,IF(AZ943=42,BB$8,"")))))))))</f>
        <v>4</v>
      </c>
      <c r="BB943" s="2" t="str">
        <f t="shared" ref="BB943:BB965" si="252">IF(AZ943=0,AW$3,IF(AZ943=10,AW$4,IF(AZ943=14,AW$4,IF(AZ943=15,AW$5,IF(AZ943=20,AW$6,IF(AZ943=21,AW$5,IF(AZ943=28,AW$7,IF(AZ943=30,AW$7,IF(AZ943=42,AW$8,"")))))))))</f>
        <v>Temp. suitable for Pathogen and Vector. Model says suitable for Pathogen and Vector.</v>
      </c>
      <c r="BC943" s="2" t="str">
        <f t="shared" ref="BC943:BC965" si="253">IF(AZ943=0,AY$3,IF(AZ943=10,AY$4,IF(AZ943=14,AY$4,IF(AZ943=15,AY$5,IF(AZ943=20,AY$6,IF(AZ943=21,AY$5,IF(AZ943=28,AY$7,IF(AZ943=30,AY$7,IF(AZ943=42,AY$8,"")))))))))</f>
        <v>Preconditions suitable for Transmission</v>
      </c>
      <c r="BF943" s="56">
        <f>Master!EN409</f>
        <v>52125</v>
      </c>
      <c r="BG943" s="56" t="s">
        <v>1359</v>
      </c>
      <c r="BH943" s="2">
        <f t="shared" si="241"/>
        <v>1</v>
      </c>
      <c r="BI943" s="2">
        <f t="shared" si="242"/>
        <v>52125</v>
      </c>
    </row>
    <row r="944" spans="1:61" s="2" customFormat="1" ht="16.5" thickTop="1" thickBot="1" x14ac:dyDescent="0.3">
      <c r="A944" s="6"/>
      <c r="E944" s="8" t="s">
        <v>134</v>
      </c>
      <c r="F944" s="3">
        <f t="shared" si="243"/>
        <v>3</v>
      </c>
      <c r="G944" s="3">
        <f>IF((Master!CL410&gt;=13)-(Master!CL410&gt;38),1,0)</f>
        <v>1</v>
      </c>
      <c r="H944" s="11">
        <f>IF($G944=1,ROUND(Master!AL410,2),0)</f>
        <v>0.59</v>
      </c>
      <c r="I944" s="3">
        <f>IF((Master!CL410&gt;=18)-(Master!CL410&gt;42),1,0)</f>
        <v>1</v>
      </c>
      <c r="J944" s="11">
        <f>IF($I944=1,ROUND(Master!DF410,2),0)</f>
        <v>0</v>
      </c>
      <c r="K944" s="3">
        <f t="shared" si="244"/>
        <v>0</v>
      </c>
      <c r="L944" s="49" t="str">
        <f t="shared" si="245"/>
        <v>Temp. suitable for Pathogen and Vector. Model says suitable for Pathogen or Vector but not both.</v>
      </c>
      <c r="M944" s="49" t="str">
        <f t="shared" si="246"/>
        <v>Preconditions somewhat suitable for Transmission</v>
      </c>
      <c r="N944" s="6" t="str">
        <f>Master!DM410</f>
        <v>Temp. suitable for vectors - surveillance may be needed. When temp. suitable, model suggests vectors likely - may need control, education, and policies minimizing exposure.</v>
      </c>
      <c r="AW944" s="2">
        <f t="shared" si="247"/>
        <v>2</v>
      </c>
      <c r="AX944" s="2">
        <f t="shared" si="248"/>
        <v>3</v>
      </c>
      <c r="AY944" s="2">
        <f t="shared" si="249"/>
        <v>5</v>
      </c>
      <c r="AZ944" s="2">
        <f t="shared" si="250"/>
        <v>30</v>
      </c>
      <c r="BA944" s="2">
        <f t="shared" si="251"/>
        <v>3</v>
      </c>
      <c r="BB944" s="2" t="str">
        <f t="shared" si="252"/>
        <v>Temp. suitable for Pathogen and Vector. Model says suitable for Pathogen or Vector but not both.</v>
      </c>
      <c r="BC944" s="2" t="str">
        <f t="shared" si="253"/>
        <v>Preconditions somewhat suitable for Transmission</v>
      </c>
      <c r="BF944" s="56">
        <f>Master!EN410</f>
        <v>1703</v>
      </c>
      <c r="BG944" s="56" t="s">
        <v>1360</v>
      </c>
      <c r="BH944" s="2">
        <f t="shared" si="241"/>
        <v>0</v>
      </c>
      <c r="BI944" s="2">
        <f t="shared" si="242"/>
        <v>0</v>
      </c>
    </row>
    <row r="945" spans="1:61" s="2" customFormat="1" ht="16.5" thickTop="1" thickBot="1" x14ac:dyDescent="0.3">
      <c r="A945" s="6"/>
      <c r="E945" s="8" t="s">
        <v>159</v>
      </c>
      <c r="F945" s="3">
        <f t="shared" si="243"/>
        <v>3</v>
      </c>
      <c r="G945" s="3">
        <f>IF((Master!CL411&gt;=13)-(Master!CL411&gt;38),1,0)</f>
        <v>1</v>
      </c>
      <c r="H945" s="11">
        <f>IF($G945=1,ROUND(Master!AL411,2),0)</f>
        <v>0.9</v>
      </c>
      <c r="I945" s="3">
        <f>IF((Master!CL411&gt;=18)-(Master!CL411&gt;42),1,0)</f>
        <v>1</v>
      </c>
      <c r="J945" s="11">
        <f>IF($I945=1,ROUND(Master!DF411,2),0)</f>
        <v>0</v>
      </c>
      <c r="K945" s="3">
        <f t="shared" si="244"/>
        <v>0</v>
      </c>
      <c r="L945" s="49" t="str">
        <f t="shared" si="245"/>
        <v>Temp. suitable for Pathogen and Vector. Model says suitable for Pathogen or Vector but not both.</v>
      </c>
      <c r="M945" s="49" t="str">
        <f t="shared" si="246"/>
        <v>Preconditions somewhat suitable for Transmission</v>
      </c>
      <c r="N945" s="6" t="str">
        <f>Master!DM411</f>
        <v>Temp. suitable for vectors - surveillance may be needed. When temp. suitable, model suggests vectors likely - may need control, education, and policies minimizing exposure.</v>
      </c>
      <c r="AW945" s="2">
        <f t="shared" si="247"/>
        <v>2</v>
      </c>
      <c r="AX945" s="2">
        <f t="shared" si="248"/>
        <v>3</v>
      </c>
      <c r="AY945" s="2">
        <f t="shared" si="249"/>
        <v>5</v>
      </c>
      <c r="AZ945" s="2">
        <f t="shared" si="250"/>
        <v>30</v>
      </c>
      <c r="BA945" s="2">
        <f t="shared" si="251"/>
        <v>3</v>
      </c>
      <c r="BB945" s="2" t="str">
        <f t="shared" si="252"/>
        <v>Temp. suitable for Pathogen and Vector. Model says suitable for Pathogen or Vector but not both.</v>
      </c>
      <c r="BC945" s="2" t="str">
        <f t="shared" si="253"/>
        <v>Preconditions somewhat suitable for Transmission</v>
      </c>
      <c r="BF945" s="56">
        <f>Master!EN411</f>
        <v>15782</v>
      </c>
      <c r="BG945" s="56" t="s">
        <v>1361</v>
      </c>
      <c r="BH945" s="2">
        <f t="shared" si="241"/>
        <v>0</v>
      </c>
      <c r="BI945" s="2">
        <f t="shared" si="242"/>
        <v>0</v>
      </c>
    </row>
    <row r="946" spans="1:61" s="2" customFormat="1" ht="16.5" thickTop="1" thickBot="1" x14ac:dyDescent="0.3">
      <c r="A946" s="6"/>
      <c r="E946" s="8" t="s">
        <v>161</v>
      </c>
      <c r="F946" s="3">
        <f t="shared" si="243"/>
        <v>2</v>
      </c>
      <c r="G946" s="3">
        <f>IF((Master!CL412&gt;=13)-(Master!CL412&gt;38),1,0)</f>
        <v>1</v>
      </c>
      <c r="H946" s="11">
        <f>IF($G946=1,ROUND(Master!AL412,2),0)</f>
        <v>0</v>
      </c>
      <c r="I946" s="3">
        <f>IF((Master!CL412&gt;=18)-(Master!CL412&gt;42),1,0)</f>
        <v>1</v>
      </c>
      <c r="J946" s="11">
        <f>IF($I946=1,ROUND(Master!DF412,2),0)</f>
        <v>0</v>
      </c>
      <c r="K946" s="3">
        <f t="shared" si="244"/>
        <v>0</v>
      </c>
      <c r="L946" s="49" t="str">
        <f t="shared" si="245"/>
        <v>Temp. suitable for Pathogen and Vector. Model says not very suitable for Pathogen and Vector.</v>
      </c>
      <c r="M946" s="49" t="str">
        <f t="shared" si="246"/>
        <v>Preconditions unsuitable for Transmission</v>
      </c>
      <c r="N946" s="6" t="str">
        <f>Master!DM412</f>
        <v>Temp. suitable for vectors - surveillance may be needed. When temp. suitable, model suggests vectors unlikely or low numbers.</v>
      </c>
      <c r="AW946" s="2">
        <f t="shared" si="247"/>
        <v>2</v>
      </c>
      <c r="AX946" s="2">
        <f t="shared" si="248"/>
        <v>2</v>
      </c>
      <c r="AY946" s="2">
        <f t="shared" si="249"/>
        <v>5</v>
      </c>
      <c r="AZ946" s="2">
        <f t="shared" si="250"/>
        <v>20</v>
      </c>
      <c r="BA946" s="2">
        <f t="shared" si="251"/>
        <v>2</v>
      </c>
      <c r="BB946" s="2" t="str">
        <f t="shared" si="252"/>
        <v>Temp. suitable for Pathogen and Vector. Model says not very suitable for Pathogen and Vector.</v>
      </c>
      <c r="BC946" s="2" t="str">
        <f t="shared" si="253"/>
        <v>Preconditions unsuitable for Transmission</v>
      </c>
      <c r="BF946" s="56">
        <f>Master!EN412</f>
        <v>6451</v>
      </c>
      <c r="BG946" s="56" t="s">
        <v>1362</v>
      </c>
      <c r="BH946" s="2">
        <f t="shared" si="241"/>
        <v>0</v>
      </c>
      <c r="BI946" s="2">
        <f t="shared" si="242"/>
        <v>0</v>
      </c>
    </row>
    <row r="947" spans="1:61" s="2" customFormat="1" ht="16.5" thickTop="1" thickBot="1" x14ac:dyDescent="0.3">
      <c r="A947" s="6"/>
      <c r="E947" s="8" t="s">
        <v>169</v>
      </c>
      <c r="F947" s="3">
        <f t="shared" si="243"/>
        <v>2</v>
      </c>
      <c r="G947" s="3">
        <f>IF((Master!CL413&gt;=13)-(Master!CL413&gt;38),1,0)</f>
        <v>1</v>
      </c>
      <c r="H947" s="11">
        <f>IF($G947=1,ROUND(Master!AL413,2),0)</f>
        <v>0</v>
      </c>
      <c r="I947" s="3">
        <f>IF((Master!CL413&gt;=18)-(Master!CL413&gt;42),1,0)</f>
        <v>1</v>
      </c>
      <c r="J947" s="11">
        <f>IF($I947=1,ROUND(Master!DF413,2),0)</f>
        <v>0</v>
      </c>
      <c r="K947" s="3">
        <f t="shared" si="244"/>
        <v>0</v>
      </c>
      <c r="L947" s="49" t="str">
        <f t="shared" si="245"/>
        <v>Temp. suitable for Pathogen and Vector. Model says not very suitable for Pathogen and Vector.</v>
      </c>
      <c r="M947" s="49" t="str">
        <f t="shared" si="246"/>
        <v>Preconditions unsuitable for Transmission</v>
      </c>
      <c r="N947" s="6" t="str">
        <f>Master!DM413</f>
        <v>Temp. suitable for vectors - surveillance may be needed. When temp. suitable, model suggests vectors unlikely or low numbers.</v>
      </c>
      <c r="AW947" s="2">
        <f t="shared" si="247"/>
        <v>2</v>
      </c>
      <c r="AX947" s="2">
        <f t="shared" si="248"/>
        <v>2</v>
      </c>
      <c r="AY947" s="2">
        <f t="shared" si="249"/>
        <v>5</v>
      </c>
      <c r="AZ947" s="2">
        <f t="shared" si="250"/>
        <v>20</v>
      </c>
      <c r="BA947" s="2">
        <f t="shared" si="251"/>
        <v>2</v>
      </c>
      <c r="BB947" s="2" t="str">
        <f t="shared" si="252"/>
        <v>Temp. suitable for Pathogen and Vector. Model says not very suitable for Pathogen and Vector.</v>
      </c>
      <c r="BC947" s="2" t="str">
        <f t="shared" si="253"/>
        <v>Preconditions unsuitable for Transmission</v>
      </c>
      <c r="BF947" s="56">
        <f>Master!EN413</f>
        <v>554</v>
      </c>
      <c r="BG947" s="56" t="s">
        <v>1363</v>
      </c>
      <c r="BH947" s="2">
        <f t="shared" si="241"/>
        <v>0</v>
      </c>
      <c r="BI947" s="2">
        <f t="shared" si="242"/>
        <v>0</v>
      </c>
    </row>
    <row r="948" spans="1:61" s="2" customFormat="1" ht="16.5" thickTop="1" thickBot="1" x14ac:dyDescent="0.3">
      <c r="A948" s="6"/>
      <c r="E948" s="8" t="s">
        <v>204</v>
      </c>
      <c r="F948" s="3">
        <f t="shared" si="243"/>
        <v>2</v>
      </c>
      <c r="G948" s="3">
        <f>IF((Master!CL414&gt;=13)-(Master!CL414&gt;38),1,0)</f>
        <v>1</v>
      </c>
      <c r="H948" s="11">
        <f>IF($G948=1,ROUND(Master!AL414,2),0)</f>
        <v>0</v>
      </c>
      <c r="I948" s="3">
        <f>IF((Master!CL414&gt;=18)-(Master!CL414&gt;42),1,0)</f>
        <v>1</v>
      </c>
      <c r="J948" s="11">
        <f>IF($I948=1,ROUND(Master!DF414,2),0)</f>
        <v>0</v>
      </c>
      <c r="K948" s="3">
        <f t="shared" si="244"/>
        <v>0</v>
      </c>
      <c r="L948" s="49" t="str">
        <f t="shared" si="245"/>
        <v>Temp. suitable for Pathogen and Vector. Model says not very suitable for Pathogen and Vector.</v>
      </c>
      <c r="M948" s="49" t="str">
        <f t="shared" si="246"/>
        <v>Preconditions unsuitable for Transmission</v>
      </c>
      <c r="N948" s="6" t="str">
        <f>Master!DM414</f>
        <v>Temp. suitable for vectors - surveillance may be needed. When temp. suitable, model suggests vectors unlikely or low numbers.</v>
      </c>
      <c r="AW948" s="2">
        <f t="shared" si="247"/>
        <v>2</v>
      </c>
      <c r="AX948" s="2">
        <f t="shared" si="248"/>
        <v>2</v>
      </c>
      <c r="AY948" s="2">
        <f t="shared" si="249"/>
        <v>5</v>
      </c>
      <c r="AZ948" s="2">
        <f t="shared" si="250"/>
        <v>20</v>
      </c>
      <c r="BA948" s="2">
        <f t="shared" si="251"/>
        <v>2</v>
      </c>
      <c r="BB948" s="2" t="str">
        <f t="shared" si="252"/>
        <v>Temp. suitable for Pathogen and Vector. Model says not very suitable for Pathogen and Vector.</v>
      </c>
      <c r="BC948" s="2" t="str">
        <f t="shared" si="253"/>
        <v>Preconditions unsuitable for Transmission</v>
      </c>
      <c r="BF948" s="56">
        <f>Master!EN414</f>
        <v>27</v>
      </c>
      <c r="BG948" s="56" t="s">
        <v>1364</v>
      </c>
      <c r="BH948" s="2">
        <f t="shared" si="241"/>
        <v>0</v>
      </c>
      <c r="BI948" s="2">
        <f t="shared" si="242"/>
        <v>0</v>
      </c>
    </row>
    <row r="949" spans="1:61" s="2" customFormat="1" ht="16.5" thickTop="1" thickBot="1" x14ac:dyDescent="0.3">
      <c r="A949" s="6"/>
      <c r="E949" s="8" t="s">
        <v>266</v>
      </c>
      <c r="F949" s="3">
        <f t="shared" si="243"/>
        <v>3</v>
      </c>
      <c r="G949" s="3">
        <f>IF((Master!CL415&gt;=13)-(Master!CL415&gt;38),1,0)</f>
        <v>1</v>
      </c>
      <c r="H949" s="11">
        <f>IF($G949=1,ROUND(Master!AL415,2),0)</f>
        <v>0.98</v>
      </c>
      <c r="I949" s="3">
        <f>IF((Master!CL415&gt;=18)-(Master!CL415&gt;42),1,0)</f>
        <v>1</v>
      </c>
      <c r="J949" s="11">
        <f>IF($I949=1,ROUND(Master!DF415,2),0)</f>
        <v>0</v>
      </c>
      <c r="K949" s="3">
        <f t="shared" si="244"/>
        <v>0</v>
      </c>
      <c r="L949" s="49" t="str">
        <f t="shared" si="245"/>
        <v>Temp. suitable for Pathogen and Vector. Model says suitable for Pathogen or Vector but not both.</v>
      </c>
      <c r="M949" s="49" t="str">
        <f t="shared" si="246"/>
        <v>Preconditions somewhat suitable for Transmission</v>
      </c>
      <c r="N949" s="6" t="str">
        <f>Master!DM415</f>
        <v>Temp. suitable for vectors - surveillance may be needed. When temp. suitable, model suggests vectors likely - may need control, education, and policies minimizing exposure.</v>
      </c>
      <c r="AW949" s="2">
        <f t="shared" si="247"/>
        <v>2</v>
      </c>
      <c r="AX949" s="2">
        <f t="shared" si="248"/>
        <v>3</v>
      </c>
      <c r="AY949" s="2">
        <f t="shared" si="249"/>
        <v>5</v>
      </c>
      <c r="AZ949" s="2">
        <f t="shared" si="250"/>
        <v>30</v>
      </c>
      <c r="BA949" s="2">
        <f t="shared" si="251"/>
        <v>3</v>
      </c>
      <c r="BB949" s="2" t="str">
        <f t="shared" si="252"/>
        <v>Temp. suitable for Pathogen and Vector. Model says suitable for Pathogen or Vector but not both.</v>
      </c>
      <c r="BC949" s="2" t="str">
        <f t="shared" si="253"/>
        <v>Preconditions somewhat suitable for Transmission</v>
      </c>
      <c r="BF949" s="56">
        <f>Master!EN415</f>
        <v>3921</v>
      </c>
      <c r="BG949" s="56" t="s">
        <v>1365</v>
      </c>
      <c r="BH949" s="2">
        <f t="shared" si="241"/>
        <v>0</v>
      </c>
      <c r="BI949" s="2">
        <f t="shared" si="242"/>
        <v>0</v>
      </c>
    </row>
    <row r="950" spans="1:61" s="2" customFormat="1" ht="16.5" thickTop="1" thickBot="1" x14ac:dyDescent="0.3">
      <c r="A950" s="6"/>
      <c r="E950" s="8" t="s">
        <v>297</v>
      </c>
      <c r="F950" s="3">
        <f t="shared" si="243"/>
        <v>3</v>
      </c>
      <c r="G950" s="3">
        <f>IF((Master!CL416&gt;=13)-(Master!CL416&gt;38),1,0)</f>
        <v>1</v>
      </c>
      <c r="H950" s="11">
        <f>IF($G950=1,ROUND(Master!AL416,2),0)</f>
        <v>0.98</v>
      </c>
      <c r="I950" s="3">
        <f>IF((Master!CL416&gt;=18)-(Master!CL416&gt;42),1,0)</f>
        <v>1</v>
      </c>
      <c r="J950" s="11">
        <f>IF($I950=1,ROUND(Master!DF416,2),0)</f>
        <v>0</v>
      </c>
      <c r="K950" s="3">
        <f t="shared" si="244"/>
        <v>0</v>
      </c>
      <c r="L950" s="49" t="str">
        <f t="shared" si="245"/>
        <v>Temp. suitable for Pathogen and Vector. Model says suitable for Pathogen or Vector but not both.</v>
      </c>
      <c r="M950" s="49" t="str">
        <f t="shared" si="246"/>
        <v>Preconditions somewhat suitable for Transmission</v>
      </c>
      <c r="N950" s="6" t="str">
        <f>Master!DM416</f>
        <v>Temp. suitable for vectors - surveillance may be needed. When temp. suitable, model suggests vectors likely - may need control, education, and policies minimizing exposure.</v>
      </c>
      <c r="AW950" s="2">
        <f t="shared" si="247"/>
        <v>2</v>
      </c>
      <c r="AX950" s="2">
        <f t="shared" si="248"/>
        <v>3</v>
      </c>
      <c r="AY950" s="2">
        <f t="shared" si="249"/>
        <v>5</v>
      </c>
      <c r="AZ950" s="2">
        <f t="shared" si="250"/>
        <v>30</v>
      </c>
      <c r="BA950" s="2">
        <f t="shared" si="251"/>
        <v>3</v>
      </c>
      <c r="BB950" s="2" t="str">
        <f t="shared" si="252"/>
        <v>Temp. suitable for Pathogen and Vector. Model says suitable for Pathogen or Vector but not both.</v>
      </c>
      <c r="BC950" s="2" t="str">
        <f t="shared" si="253"/>
        <v>Preconditions somewhat suitable for Transmission</v>
      </c>
      <c r="BF950" s="56">
        <f>Master!EN416</f>
        <v>279</v>
      </c>
      <c r="BG950" s="56" t="s">
        <v>1366</v>
      </c>
      <c r="BH950" s="2">
        <f t="shared" si="241"/>
        <v>0</v>
      </c>
      <c r="BI950" s="2">
        <f t="shared" si="242"/>
        <v>0</v>
      </c>
    </row>
    <row r="951" spans="1:61" s="2" customFormat="1" ht="16.5" thickTop="1" thickBot="1" x14ac:dyDescent="0.3">
      <c r="A951" s="6"/>
      <c r="E951" s="8" t="s">
        <v>348</v>
      </c>
      <c r="F951" s="3">
        <f t="shared" si="243"/>
        <v>3</v>
      </c>
      <c r="G951" s="3">
        <f>IF((Master!CL417&gt;=13)-(Master!CL417&gt;38),1,0)</f>
        <v>1</v>
      </c>
      <c r="H951" s="11">
        <f>IF($G951=1,ROUND(Master!AL417,2),0)</f>
        <v>0.98</v>
      </c>
      <c r="I951" s="3">
        <f>IF((Master!CL417&gt;=18)-(Master!CL417&gt;42),1,0)</f>
        <v>1</v>
      </c>
      <c r="J951" s="11">
        <f>IF($I951=1,ROUND(Master!DF417,2),0)</f>
        <v>0</v>
      </c>
      <c r="K951" s="3">
        <f t="shared" si="244"/>
        <v>0</v>
      </c>
      <c r="L951" s="49" t="str">
        <f t="shared" si="245"/>
        <v>Temp. suitable for Pathogen and Vector. Model says suitable for Pathogen or Vector but not both.</v>
      </c>
      <c r="M951" s="49" t="str">
        <f t="shared" si="246"/>
        <v>Preconditions somewhat suitable for Transmission</v>
      </c>
      <c r="N951" s="6" t="str">
        <f>Master!DM417</f>
        <v>Temp. suitable for vectors - surveillance may be needed. When temp. suitable, model suggests vectors likely - may need control, education, and policies minimizing exposure.</v>
      </c>
      <c r="AW951" s="2">
        <f t="shared" si="247"/>
        <v>2</v>
      </c>
      <c r="AX951" s="2">
        <f t="shared" si="248"/>
        <v>3</v>
      </c>
      <c r="AY951" s="2">
        <f t="shared" si="249"/>
        <v>5</v>
      </c>
      <c r="AZ951" s="2">
        <f t="shared" si="250"/>
        <v>30</v>
      </c>
      <c r="BA951" s="2">
        <f t="shared" si="251"/>
        <v>3</v>
      </c>
      <c r="BB951" s="2" t="str">
        <f t="shared" si="252"/>
        <v>Temp. suitable for Pathogen and Vector. Model says suitable for Pathogen or Vector but not both.</v>
      </c>
      <c r="BC951" s="2" t="str">
        <f t="shared" si="253"/>
        <v>Preconditions somewhat suitable for Transmission</v>
      </c>
      <c r="BF951" s="56">
        <f>Master!EN417</f>
        <v>200017</v>
      </c>
      <c r="BG951" s="56" t="s">
        <v>1367</v>
      </c>
      <c r="BH951" s="2">
        <f t="shared" si="241"/>
        <v>0</v>
      </c>
      <c r="BI951" s="2">
        <f t="shared" si="242"/>
        <v>0</v>
      </c>
    </row>
    <row r="952" spans="1:61" s="2" customFormat="1" ht="16.5" thickTop="1" thickBot="1" x14ac:dyDescent="0.3">
      <c r="A952" s="6"/>
      <c r="E952" s="8" t="s">
        <v>359</v>
      </c>
      <c r="F952" s="3">
        <f t="shared" si="243"/>
        <v>3</v>
      </c>
      <c r="G952" s="3">
        <f>IF((Master!CL418&gt;=13)-(Master!CL418&gt;38),1,0)</f>
        <v>1</v>
      </c>
      <c r="H952" s="11">
        <f>IF($G952=1,ROUND(Master!AL418,2),0)</f>
        <v>0.91</v>
      </c>
      <c r="I952" s="3">
        <f>IF((Master!CL418&gt;=18)-(Master!CL418&gt;42),1,0)</f>
        <v>1</v>
      </c>
      <c r="J952" s="11">
        <f>IF($I952=1,ROUND(Master!DF418,2),0)</f>
        <v>0</v>
      </c>
      <c r="K952" s="3">
        <f t="shared" si="244"/>
        <v>0</v>
      </c>
      <c r="L952" s="49" t="str">
        <f t="shared" si="245"/>
        <v>Temp. suitable for Pathogen and Vector. Model says suitable for Pathogen or Vector but not both.</v>
      </c>
      <c r="M952" s="49" t="str">
        <f t="shared" si="246"/>
        <v>Preconditions somewhat suitable for Transmission</v>
      </c>
      <c r="N952" s="6" t="str">
        <f>Master!DM418</f>
        <v>Temp. suitable for vectors - surveillance may be needed. When temp. suitable, model suggests vectors likely - may need control, education, and policies minimizing exposure.</v>
      </c>
      <c r="AW952" s="2">
        <f t="shared" si="247"/>
        <v>2</v>
      </c>
      <c r="AX952" s="2">
        <f t="shared" si="248"/>
        <v>3</v>
      </c>
      <c r="AY952" s="2">
        <f t="shared" si="249"/>
        <v>5</v>
      </c>
      <c r="AZ952" s="2">
        <f t="shared" si="250"/>
        <v>30</v>
      </c>
      <c r="BA952" s="2">
        <f t="shared" si="251"/>
        <v>3</v>
      </c>
      <c r="BB952" s="2" t="str">
        <f t="shared" si="252"/>
        <v>Temp. suitable for Pathogen and Vector. Model says suitable for Pathogen or Vector but not both.</v>
      </c>
      <c r="BC952" s="2" t="str">
        <f t="shared" si="253"/>
        <v>Preconditions somewhat suitable for Transmission</v>
      </c>
      <c r="BF952" s="56">
        <f>Master!EN418</f>
        <v>2310</v>
      </c>
      <c r="BG952" s="56" t="s">
        <v>1368</v>
      </c>
      <c r="BH952" s="2">
        <f t="shared" si="241"/>
        <v>0</v>
      </c>
      <c r="BI952" s="2">
        <f t="shared" si="242"/>
        <v>0</v>
      </c>
    </row>
    <row r="953" spans="1:61" s="2" customFormat="1" ht="16.5" thickTop="1" thickBot="1" x14ac:dyDescent="0.3">
      <c r="A953" s="6"/>
      <c r="E953" s="8" t="s">
        <v>416</v>
      </c>
      <c r="F953" s="3">
        <f t="shared" si="243"/>
        <v>2</v>
      </c>
      <c r="G953" s="3">
        <f>IF((Master!CL419&gt;=13)-(Master!CL419&gt;38),1,0)</f>
        <v>1</v>
      </c>
      <c r="H953" s="11">
        <f>IF($G953=1,ROUND(Master!AL419,2),0)</f>
        <v>0</v>
      </c>
      <c r="I953" s="3">
        <f>IF((Master!CL419&gt;=18)-(Master!CL419&gt;42),1,0)</f>
        <v>1</v>
      </c>
      <c r="J953" s="11">
        <f>IF($I953=1,ROUND(Master!DF419,2),0)</f>
        <v>0</v>
      </c>
      <c r="K953" s="3">
        <f t="shared" si="244"/>
        <v>0</v>
      </c>
      <c r="L953" s="49" t="str">
        <f t="shared" si="245"/>
        <v>Temp. suitable for Pathogen and Vector. Model says not very suitable for Pathogen and Vector.</v>
      </c>
      <c r="M953" s="49" t="str">
        <f t="shared" si="246"/>
        <v>Preconditions unsuitable for Transmission</v>
      </c>
      <c r="N953" s="6" t="str">
        <f>Master!DM419</f>
        <v>Temp. suitable for vectors - surveillance may be needed. When temp. suitable, model suggests vectors unlikely or low numbers.</v>
      </c>
      <c r="AW953" s="2">
        <f t="shared" si="247"/>
        <v>2</v>
      </c>
      <c r="AX953" s="2">
        <f t="shared" si="248"/>
        <v>2</v>
      </c>
      <c r="AY953" s="2">
        <f t="shared" si="249"/>
        <v>5</v>
      </c>
      <c r="AZ953" s="2">
        <f t="shared" si="250"/>
        <v>20</v>
      </c>
      <c r="BA953" s="2">
        <f t="shared" si="251"/>
        <v>2</v>
      </c>
      <c r="BB953" s="2" t="str">
        <f t="shared" si="252"/>
        <v>Temp. suitable for Pathogen and Vector. Model says not very suitable for Pathogen and Vector.</v>
      </c>
      <c r="BC953" s="2" t="str">
        <f t="shared" si="253"/>
        <v>Preconditions unsuitable for Transmission</v>
      </c>
      <c r="BF953" s="56">
        <f>Master!EN419</f>
        <v>1196</v>
      </c>
      <c r="BG953" s="56" t="s">
        <v>1369</v>
      </c>
      <c r="BH953" s="2">
        <f t="shared" si="241"/>
        <v>0</v>
      </c>
      <c r="BI953" s="2">
        <f t="shared" si="242"/>
        <v>0</v>
      </c>
    </row>
    <row r="954" spans="1:61" s="2" customFormat="1" ht="16.5" thickTop="1" thickBot="1" x14ac:dyDescent="0.3">
      <c r="A954" s="6"/>
      <c r="E954" s="8" t="s">
        <v>485</v>
      </c>
      <c r="F954" s="3">
        <f t="shared" si="243"/>
        <v>3</v>
      </c>
      <c r="G954" s="3">
        <f>IF((Master!CL420&gt;=13)-(Master!CL420&gt;38),1,0)</f>
        <v>1</v>
      </c>
      <c r="H954" s="11">
        <f>IF($G954=1,ROUND(Master!AL420,2),0)</f>
        <v>0.97</v>
      </c>
      <c r="I954" s="3">
        <f>IF((Master!CL420&gt;=18)-(Master!CL420&gt;42),1,0)</f>
        <v>1</v>
      </c>
      <c r="J954" s="11">
        <f>IF($I954=1,ROUND(Master!DF420,2),0)</f>
        <v>0</v>
      </c>
      <c r="K954" s="3">
        <f t="shared" si="244"/>
        <v>0</v>
      </c>
      <c r="L954" s="49" t="str">
        <f t="shared" si="245"/>
        <v>Temp. suitable for Pathogen and Vector. Model says suitable for Pathogen or Vector but not both.</v>
      </c>
      <c r="M954" s="49" t="str">
        <f t="shared" si="246"/>
        <v>Preconditions somewhat suitable for Transmission</v>
      </c>
      <c r="N954" s="6" t="str">
        <f>Master!DM420</f>
        <v>Temp. suitable for vectors - surveillance may be needed. When temp. suitable, model suggests vectors likely - may need control, education, and policies minimizing exposure.</v>
      </c>
      <c r="AW954" s="2">
        <f t="shared" si="247"/>
        <v>2</v>
      </c>
      <c r="AX954" s="2">
        <f t="shared" si="248"/>
        <v>3</v>
      </c>
      <c r="AY954" s="2">
        <f t="shared" si="249"/>
        <v>5</v>
      </c>
      <c r="AZ954" s="2">
        <f t="shared" si="250"/>
        <v>30</v>
      </c>
      <c r="BA954" s="2">
        <f t="shared" si="251"/>
        <v>3</v>
      </c>
      <c r="BB954" s="2" t="str">
        <f t="shared" si="252"/>
        <v>Temp. suitable for Pathogen and Vector. Model says suitable for Pathogen or Vector but not both.</v>
      </c>
      <c r="BC954" s="2" t="str">
        <f t="shared" si="253"/>
        <v>Preconditions somewhat suitable for Transmission</v>
      </c>
      <c r="BF954" s="56">
        <f>Master!EN420</f>
        <v>24597</v>
      </c>
      <c r="BG954" s="56" t="s">
        <v>1370</v>
      </c>
      <c r="BH954" s="2">
        <f t="shared" si="241"/>
        <v>0</v>
      </c>
      <c r="BI954" s="2">
        <f t="shared" si="242"/>
        <v>0</v>
      </c>
    </row>
    <row r="955" spans="1:61" s="2" customFormat="1" ht="16.5" thickTop="1" thickBot="1" x14ac:dyDescent="0.3">
      <c r="A955" s="6"/>
      <c r="E955" s="8" t="s">
        <v>486</v>
      </c>
      <c r="F955" s="3">
        <f t="shared" si="243"/>
        <v>3</v>
      </c>
      <c r="G955" s="3">
        <f>IF((Master!CL421&gt;=13)-(Master!CL421&gt;38),1,0)</f>
        <v>1</v>
      </c>
      <c r="H955" s="11">
        <f>IF($G955=1,ROUND(Master!AL421,2),0)</f>
        <v>0.92</v>
      </c>
      <c r="I955" s="3">
        <f>IF((Master!CL421&gt;=18)-(Master!CL421&gt;42),1,0)</f>
        <v>1</v>
      </c>
      <c r="J955" s="11">
        <f>IF($I955=1,ROUND(Master!DF421,2),0)</f>
        <v>0</v>
      </c>
      <c r="K955" s="3">
        <f t="shared" si="244"/>
        <v>0</v>
      </c>
      <c r="L955" s="49" t="str">
        <f t="shared" si="245"/>
        <v>Temp. suitable for Pathogen and Vector. Model says suitable for Pathogen or Vector but not both.</v>
      </c>
      <c r="M955" s="49" t="str">
        <f t="shared" si="246"/>
        <v>Preconditions somewhat suitable for Transmission</v>
      </c>
      <c r="N955" s="6" t="str">
        <f>Master!DM421</f>
        <v>Temp. suitable for vectors - surveillance may be needed. When temp. suitable, model suggests vectors likely - may need control, education, and policies minimizing exposure.</v>
      </c>
      <c r="AW955" s="2">
        <f t="shared" si="247"/>
        <v>2</v>
      </c>
      <c r="AX955" s="2">
        <f t="shared" si="248"/>
        <v>3</v>
      </c>
      <c r="AY955" s="2">
        <f t="shared" si="249"/>
        <v>5</v>
      </c>
      <c r="AZ955" s="2">
        <f t="shared" si="250"/>
        <v>30</v>
      </c>
      <c r="BA955" s="2">
        <f t="shared" si="251"/>
        <v>3</v>
      </c>
      <c r="BB955" s="2" t="str">
        <f t="shared" si="252"/>
        <v>Temp. suitable for Pathogen and Vector. Model says suitable for Pathogen or Vector but not both.</v>
      </c>
      <c r="BC955" s="2" t="str">
        <f t="shared" si="253"/>
        <v>Preconditions somewhat suitable for Transmission</v>
      </c>
      <c r="BF955" s="56">
        <f>Master!EN421</f>
        <v>7472</v>
      </c>
      <c r="BG955" s="56" t="s">
        <v>1371</v>
      </c>
      <c r="BH955" s="2">
        <f t="shared" si="241"/>
        <v>0</v>
      </c>
      <c r="BI955" s="2">
        <f t="shared" si="242"/>
        <v>0</v>
      </c>
    </row>
    <row r="956" spans="1:61" s="2" customFormat="1" ht="16.5" thickTop="1" thickBot="1" x14ac:dyDescent="0.3">
      <c r="A956" s="6"/>
      <c r="E956" s="8" t="s">
        <v>487</v>
      </c>
      <c r="F956" s="3">
        <f t="shared" si="243"/>
        <v>3</v>
      </c>
      <c r="G956" s="3">
        <f>IF((Master!CL422&gt;=13)-(Master!CL422&gt;38),1,0)</f>
        <v>1</v>
      </c>
      <c r="H956" s="11">
        <f>IF($G956=1,ROUND(Master!AL422,2),0)</f>
        <v>0.91</v>
      </c>
      <c r="I956" s="3">
        <f>IF((Master!CL422&gt;=18)-(Master!CL422&gt;42),1,0)</f>
        <v>1</v>
      </c>
      <c r="J956" s="11">
        <f>IF($I956=1,ROUND(Master!DF422,2),0)</f>
        <v>0</v>
      </c>
      <c r="K956" s="3">
        <f t="shared" si="244"/>
        <v>0</v>
      </c>
      <c r="L956" s="49" t="str">
        <f t="shared" si="245"/>
        <v>Temp. suitable for Pathogen and Vector. Model says suitable for Pathogen or Vector but not both.</v>
      </c>
      <c r="M956" s="49" t="str">
        <f t="shared" si="246"/>
        <v>Preconditions somewhat suitable for Transmission</v>
      </c>
      <c r="N956" s="6" t="str">
        <f>Master!DM422</f>
        <v>Temp. suitable for vectors - surveillance may be needed. When temp. suitable, model suggests vectors likely - may need control, education, and policies minimizing exposure.</v>
      </c>
      <c r="AW956" s="2">
        <f t="shared" si="247"/>
        <v>2</v>
      </c>
      <c r="AX956" s="2">
        <f t="shared" si="248"/>
        <v>3</v>
      </c>
      <c r="AY956" s="2">
        <f t="shared" si="249"/>
        <v>5</v>
      </c>
      <c r="AZ956" s="2">
        <f t="shared" si="250"/>
        <v>30</v>
      </c>
      <c r="BA956" s="2">
        <f t="shared" si="251"/>
        <v>3</v>
      </c>
      <c r="BB956" s="2" t="str">
        <f t="shared" si="252"/>
        <v>Temp. suitable for Pathogen and Vector. Model says suitable for Pathogen or Vector but not both.</v>
      </c>
      <c r="BC956" s="2" t="str">
        <f t="shared" si="253"/>
        <v>Preconditions somewhat suitable for Transmission</v>
      </c>
      <c r="BF956" s="56">
        <f>Master!EN422</f>
        <v>1182</v>
      </c>
      <c r="BG956" s="56" t="s">
        <v>1372</v>
      </c>
      <c r="BH956" s="2">
        <f t="shared" si="241"/>
        <v>0</v>
      </c>
      <c r="BI956" s="2">
        <f t="shared" si="242"/>
        <v>0</v>
      </c>
    </row>
    <row r="957" spans="1:61" s="2" customFormat="1" ht="16.5" thickTop="1" thickBot="1" x14ac:dyDescent="0.3">
      <c r="A957" s="6"/>
      <c r="E957" s="8" t="s">
        <v>488</v>
      </c>
      <c r="F957" s="3">
        <f t="shared" si="243"/>
        <v>2</v>
      </c>
      <c r="G957" s="3">
        <f>IF((Master!CL423&gt;=13)-(Master!CL423&gt;38),1,0)</f>
        <v>1</v>
      </c>
      <c r="H957" s="11">
        <f>IF($G957=1,ROUND(Master!AL423,2),0)</f>
        <v>0</v>
      </c>
      <c r="I957" s="3">
        <f>IF((Master!CL423&gt;=18)-(Master!CL423&gt;42),1,0)</f>
        <v>1</v>
      </c>
      <c r="J957" s="11">
        <f>IF($I957=1,ROUND(Master!DF423,2),0)</f>
        <v>0</v>
      </c>
      <c r="K957" s="3">
        <f t="shared" si="244"/>
        <v>0</v>
      </c>
      <c r="L957" s="49" t="str">
        <f t="shared" si="245"/>
        <v>Temp. suitable for Pathogen and Vector. Model says not very suitable for Pathogen and Vector.</v>
      </c>
      <c r="M957" s="49" t="str">
        <f t="shared" si="246"/>
        <v>Preconditions unsuitable for Transmission</v>
      </c>
      <c r="N957" s="6" t="str">
        <f>Master!DM423</f>
        <v>Temp. suitable for vectors - surveillance may be needed. When temp. suitable, model suggests vectors unlikely or low numbers.</v>
      </c>
      <c r="AW957" s="2">
        <f t="shared" si="247"/>
        <v>2</v>
      </c>
      <c r="AX957" s="2">
        <f t="shared" si="248"/>
        <v>2</v>
      </c>
      <c r="AY957" s="2">
        <f t="shared" si="249"/>
        <v>5</v>
      </c>
      <c r="AZ957" s="2">
        <f t="shared" si="250"/>
        <v>20</v>
      </c>
      <c r="BA957" s="2">
        <f t="shared" si="251"/>
        <v>2</v>
      </c>
      <c r="BB957" s="2" t="str">
        <f t="shared" si="252"/>
        <v>Temp. suitable for Pathogen and Vector. Model says not very suitable for Pathogen and Vector.</v>
      </c>
      <c r="BC957" s="2" t="str">
        <f t="shared" si="253"/>
        <v>Preconditions unsuitable for Transmission</v>
      </c>
      <c r="BF957" s="56">
        <f>Master!EN423</f>
        <v>2</v>
      </c>
      <c r="BG957" s="56" t="s">
        <v>1373</v>
      </c>
      <c r="BH957" s="2">
        <f t="shared" si="241"/>
        <v>0</v>
      </c>
      <c r="BI957" s="2">
        <f t="shared" si="242"/>
        <v>0</v>
      </c>
    </row>
    <row r="958" spans="1:61" s="2" customFormat="1" ht="16.5" thickTop="1" thickBot="1" x14ac:dyDescent="0.3">
      <c r="A958" s="6"/>
      <c r="E958" s="8" t="s">
        <v>489</v>
      </c>
      <c r="F958" s="3">
        <f t="shared" si="243"/>
        <v>3</v>
      </c>
      <c r="G958" s="3">
        <f>IF((Master!CL424&gt;=13)-(Master!CL424&gt;38),1,0)</f>
        <v>1</v>
      </c>
      <c r="H958" s="11">
        <f>IF($G958=1,ROUND(Master!AL424,2),0)</f>
        <v>0.98</v>
      </c>
      <c r="I958" s="3">
        <f>IF((Master!CL424&gt;=18)-(Master!CL424&gt;42),1,0)</f>
        <v>1</v>
      </c>
      <c r="J958" s="11">
        <f>IF($I958=1,ROUND(Master!DF424,2),0)</f>
        <v>0</v>
      </c>
      <c r="K958" s="3">
        <f t="shared" si="244"/>
        <v>0</v>
      </c>
      <c r="L958" s="49" t="str">
        <f t="shared" si="245"/>
        <v>Temp. suitable for Pathogen and Vector. Model says suitable for Pathogen or Vector but not both.</v>
      </c>
      <c r="M958" s="49" t="str">
        <f t="shared" si="246"/>
        <v>Preconditions somewhat suitable for Transmission</v>
      </c>
      <c r="N958" s="6" t="str">
        <f>Master!DM424</f>
        <v>Temp. suitable for vectors - surveillance may be needed. When temp. suitable, model suggests vectors likely - may need control, education, and policies minimizing exposure.</v>
      </c>
      <c r="AW958" s="2">
        <f t="shared" si="247"/>
        <v>2</v>
      </c>
      <c r="AX958" s="2">
        <f t="shared" si="248"/>
        <v>3</v>
      </c>
      <c r="AY958" s="2">
        <f t="shared" si="249"/>
        <v>5</v>
      </c>
      <c r="AZ958" s="2">
        <f t="shared" si="250"/>
        <v>30</v>
      </c>
      <c r="BA958" s="2">
        <f t="shared" si="251"/>
        <v>3</v>
      </c>
      <c r="BB958" s="2" t="str">
        <f t="shared" si="252"/>
        <v>Temp. suitable for Pathogen and Vector. Model says suitable for Pathogen or Vector but not both.</v>
      </c>
      <c r="BC958" s="2" t="str">
        <f t="shared" si="253"/>
        <v>Preconditions somewhat suitable for Transmission</v>
      </c>
      <c r="BF958" s="56">
        <f>Master!EN424</f>
        <v>2118</v>
      </c>
      <c r="BG958" s="56" t="s">
        <v>1374</v>
      </c>
      <c r="BH958" s="2">
        <f t="shared" si="241"/>
        <v>0</v>
      </c>
      <c r="BI958" s="2">
        <f t="shared" si="242"/>
        <v>0</v>
      </c>
    </row>
    <row r="959" spans="1:61" s="2" customFormat="1" ht="16.5" thickTop="1" thickBot="1" x14ac:dyDescent="0.3">
      <c r="A959" s="6"/>
      <c r="E959" s="8" t="s">
        <v>490</v>
      </c>
      <c r="F959" s="3">
        <f t="shared" si="243"/>
        <v>3</v>
      </c>
      <c r="G959" s="3">
        <f>IF((Master!CL425&gt;=13)-(Master!CL425&gt;38),1,0)</f>
        <v>1</v>
      </c>
      <c r="H959" s="11">
        <f>IF($G959=1,ROUND(Master!AL425,2),0)</f>
        <v>0.6</v>
      </c>
      <c r="I959" s="3">
        <f>IF((Master!CL425&gt;=18)-(Master!CL425&gt;42),1,0)</f>
        <v>1</v>
      </c>
      <c r="J959" s="11">
        <f>IF($I959=1,ROUND(Master!DF425,2),0)</f>
        <v>0</v>
      </c>
      <c r="K959" s="3">
        <f t="shared" si="244"/>
        <v>0</v>
      </c>
      <c r="L959" s="49" t="str">
        <f t="shared" si="245"/>
        <v>Temp. suitable for Pathogen and Vector. Model says suitable for Pathogen or Vector but not both.</v>
      </c>
      <c r="M959" s="49" t="str">
        <f t="shared" si="246"/>
        <v>Preconditions somewhat suitable for Transmission</v>
      </c>
      <c r="N959" s="6" t="str">
        <f>Master!DM425</f>
        <v>Temp. suitable for vectors - surveillance may be needed. When temp. suitable, model suggests vectors likely - may need control, education, and policies minimizing exposure.</v>
      </c>
      <c r="AW959" s="2">
        <f t="shared" si="247"/>
        <v>2</v>
      </c>
      <c r="AX959" s="2">
        <f t="shared" si="248"/>
        <v>3</v>
      </c>
      <c r="AY959" s="2">
        <f t="shared" si="249"/>
        <v>5</v>
      </c>
      <c r="AZ959" s="2">
        <f t="shared" si="250"/>
        <v>30</v>
      </c>
      <c r="BA959" s="2">
        <f t="shared" si="251"/>
        <v>3</v>
      </c>
      <c r="BB959" s="2" t="str">
        <f t="shared" si="252"/>
        <v>Temp. suitable for Pathogen and Vector. Model says suitable for Pathogen or Vector but not both.</v>
      </c>
      <c r="BC959" s="2" t="str">
        <f t="shared" si="253"/>
        <v>Preconditions somewhat suitable for Transmission</v>
      </c>
      <c r="BF959" s="56">
        <f>Master!EN425</f>
        <v>0</v>
      </c>
      <c r="BG959" s="56" t="s">
        <v>1375</v>
      </c>
      <c r="BH959" s="2">
        <f t="shared" si="241"/>
        <v>0</v>
      </c>
      <c r="BI959" s="2">
        <f t="shared" si="242"/>
        <v>0</v>
      </c>
    </row>
    <row r="960" spans="1:61" s="2" customFormat="1" ht="16.5" thickTop="1" thickBot="1" x14ac:dyDescent="0.3">
      <c r="A960" s="6"/>
      <c r="E960" s="8" t="s">
        <v>494</v>
      </c>
      <c r="F960" s="3">
        <f t="shared" si="243"/>
        <v>3</v>
      </c>
      <c r="G960" s="3">
        <f>IF((Master!CL426&gt;=13)-(Master!CL426&gt;38),1,0)</f>
        <v>1</v>
      </c>
      <c r="H960" s="11">
        <f>IF($G960=1,ROUND(Master!AL426,2),0)</f>
        <v>0.98</v>
      </c>
      <c r="I960" s="3">
        <f>IF((Master!CL426&gt;=18)-(Master!CL426&gt;42),1,0)</f>
        <v>1</v>
      </c>
      <c r="J960" s="11">
        <f>IF($I960=1,ROUND(Master!DF426,2),0)</f>
        <v>0</v>
      </c>
      <c r="K960" s="3">
        <f t="shared" si="244"/>
        <v>0</v>
      </c>
      <c r="L960" s="49" t="str">
        <f t="shared" si="245"/>
        <v>Temp. suitable for Pathogen and Vector. Model says suitable for Pathogen or Vector but not both.</v>
      </c>
      <c r="M960" s="49" t="str">
        <f t="shared" si="246"/>
        <v>Preconditions somewhat suitable for Transmission</v>
      </c>
      <c r="N960" s="6" t="str">
        <f>Master!DM426</f>
        <v>Temp. suitable for vectors - surveillance may be needed. When temp. suitable, model suggests vectors likely - may need control, education, and policies minimizing exposure.</v>
      </c>
      <c r="AW960" s="2">
        <f t="shared" si="247"/>
        <v>2</v>
      </c>
      <c r="AX960" s="2">
        <f t="shared" si="248"/>
        <v>3</v>
      </c>
      <c r="AY960" s="2">
        <f t="shared" si="249"/>
        <v>5</v>
      </c>
      <c r="AZ960" s="2">
        <f t="shared" si="250"/>
        <v>30</v>
      </c>
      <c r="BA960" s="2">
        <f t="shared" si="251"/>
        <v>3</v>
      </c>
      <c r="BB960" s="2" t="str">
        <f t="shared" si="252"/>
        <v>Temp. suitable for Pathogen and Vector. Model says suitable for Pathogen or Vector but not both.</v>
      </c>
      <c r="BC960" s="2" t="str">
        <f t="shared" si="253"/>
        <v>Preconditions somewhat suitable for Transmission</v>
      </c>
      <c r="BF960" s="56">
        <f>Master!EN426</f>
        <v>105331</v>
      </c>
      <c r="BG960" s="56" t="s">
        <v>1376</v>
      </c>
      <c r="BH960" s="2">
        <f t="shared" si="241"/>
        <v>0</v>
      </c>
      <c r="BI960" s="2">
        <f t="shared" si="242"/>
        <v>0</v>
      </c>
    </row>
    <row r="961" spans="1:61" s="2" customFormat="1" ht="16.5" thickTop="1" thickBot="1" x14ac:dyDescent="0.3">
      <c r="A961" s="6"/>
      <c r="E961" s="8" t="s">
        <v>520</v>
      </c>
      <c r="F961" s="3">
        <f t="shared" si="243"/>
        <v>3</v>
      </c>
      <c r="G961" s="3">
        <f>IF((Master!CL427&gt;=13)-(Master!CL427&gt;38),1,0)</f>
        <v>1</v>
      </c>
      <c r="H961" s="11">
        <f>IF($G961=1,ROUND(Master!AL427,2),0)</f>
        <v>0.98</v>
      </c>
      <c r="I961" s="3">
        <f>IF((Master!CL427&gt;=18)-(Master!CL427&gt;42),1,0)</f>
        <v>1</v>
      </c>
      <c r="J961" s="11">
        <f>IF($I961=1,ROUND(Master!DF427,2),0)</f>
        <v>0</v>
      </c>
      <c r="K961" s="3">
        <f t="shared" si="244"/>
        <v>0</v>
      </c>
      <c r="L961" s="49" t="str">
        <f t="shared" si="245"/>
        <v>Temp. suitable for Pathogen and Vector. Model says suitable for Pathogen or Vector but not both.</v>
      </c>
      <c r="M961" s="49" t="str">
        <f t="shared" si="246"/>
        <v>Preconditions somewhat suitable for Transmission</v>
      </c>
      <c r="N961" s="6" t="str">
        <f>Master!DM427</f>
        <v>Temp. suitable for vectors - surveillance may be needed. When temp. suitable, model suggests vectors likely - may need control, education, and policies minimizing exposure.</v>
      </c>
      <c r="AW961" s="2">
        <f t="shared" si="247"/>
        <v>2</v>
      </c>
      <c r="AX961" s="2">
        <f t="shared" si="248"/>
        <v>3</v>
      </c>
      <c r="AY961" s="2">
        <f t="shared" si="249"/>
        <v>5</v>
      </c>
      <c r="AZ961" s="2">
        <f t="shared" si="250"/>
        <v>30</v>
      </c>
      <c r="BA961" s="2">
        <f t="shared" si="251"/>
        <v>3</v>
      </c>
      <c r="BB961" s="2" t="str">
        <f t="shared" si="252"/>
        <v>Temp. suitable for Pathogen and Vector. Model says suitable for Pathogen or Vector but not both.</v>
      </c>
      <c r="BC961" s="2" t="str">
        <f t="shared" si="253"/>
        <v>Preconditions somewhat suitable for Transmission</v>
      </c>
      <c r="BF961" s="56">
        <f>Master!EN427</f>
        <v>37509</v>
      </c>
      <c r="BG961" s="56" t="s">
        <v>1377</v>
      </c>
      <c r="BH961" s="2">
        <f t="shared" si="241"/>
        <v>0</v>
      </c>
      <c r="BI961" s="2">
        <f t="shared" si="242"/>
        <v>0</v>
      </c>
    </row>
    <row r="962" spans="1:61" s="2" customFormat="1" ht="16.5" thickTop="1" thickBot="1" x14ac:dyDescent="0.3">
      <c r="A962" s="6"/>
      <c r="E962" s="8" t="s">
        <v>734</v>
      </c>
      <c r="F962" s="3">
        <f t="shared" si="243"/>
        <v>3</v>
      </c>
      <c r="G962" s="3">
        <f>IF((Master!CL428&gt;=13)-(Master!CL428&gt;38),1,0)</f>
        <v>1</v>
      </c>
      <c r="H962" s="11">
        <f>IF($G962=1,ROUND(Master!AL428,2),0)</f>
        <v>0.87</v>
      </c>
      <c r="I962" s="3">
        <f>IF((Master!CL428&gt;=18)-(Master!CL428&gt;42),1,0)</f>
        <v>1</v>
      </c>
      <c r="J962" s="11">
        <f>IF($I962=1,ROUND(Master!DF428,2),0)</f>
        <v>0</v>
      </c>
      <c r="K962" s="3">
        <f t="shared" si="244"/>
        <v>0</v>
      </c>
      <c r="L962" s="49" t="str">
        <f t="shared" si="245"/>
        <v>Temp. suitable for Pathogen and Vector. Model says suitable for Pathogen or Vector but not both.</v>
      </c>
      <c r="M962" s="49" t="str">
        <f t="shared" si="246"/>
        <v>Preconditions somewhat suitable for Transmission</v>
      </c>
      <c r="N962" s="6" t="str">
        <f>Master!DM428</f>
        <v>Temp. suitable for vectors - surveillance may be needed. When temp. suitable, model suggests vectors likely - may need control, education, and policies minimizing exposure.</v>
      </c>
      <c r="AW962" s="2">
        <f t="shared" si="247"/>
        <v>2</v>
      </c>
      <c r="AX962" s="2">
        <f t="shared" si="248"/>
        <v>3</v>
      </c>
      <c r="AY962" s="2">
        <f t="shared" si="249"/>
        <v>5</v>
      </c>
      <c r="AZ962" s="2">
        <f t="shared" si="250"/>
        <v>30</v>
      </c>
      <c r="BA962" s="2">
        <f t="shared" si="251"/>
        <v>3</v>
      </c>
      <c r="BB962" s="2" t="str">
        <f t="shared" si="252"/>
        <v>Temp. suitable for Pathogen and Vector. Model says suitable for Pathogen or Vector but not both.</v>
      </c>
      <c r="BC962" s="2" t="str">
        <f t="shared" si="253"/>
        <v>Preconditions somewhat suitable for Transmission</v>
      </c>
      <c r="BF962" s="56">
        <f>Master!EN428</f>
        <v>0</v>
      </c>
      <c r="BG962" s="56" t="s">
        <v>1378</v>
      </c>
      <c r="BH962" s="2">
        <f t="shared" si="241"/>
        <v>0</v>
      </c>
      <c r="BI962" s="2">
        <f t="shared" si="242"/>
        <v>0</v>
      </c>
    </row>
    <row r="963" spans="1:61" s="2" customFormat="1" ht="16.5" thickTop="1" thickBot="1" x14ac:dyDescent="0.3">
      <c r="A963" s="6"/>
      <c r="E963" s="8" t="s">
        <v>735</v>
      </c>
      <c r="F963" s="3">
        <f t="shared" si="243"/>
        <v>3</v>
      </c>
      <c r="G963" s="3">
        <f>IF((Master!CL429&gt;=13)-(Master!CL429&gt;38),1,0)</f>
        <v>1</v>
      </c>
      <c r="H963" s="11">
        <f>IF($G963=1,ROUND(Master!AL429,2),0)</f>
        <v>0.94</v>
      </c>
      <c r="I963" s="3">
        <f>IF((Master!CL429&gt;=18)-(Master!CL429&gt;42),1,0)</f>
        <v>1</v>
      </c>
      <c r="J963" s="11">
        <f>IF($I963=1,ROUND(Master!DF429,2),0)</f>
        <v>0</v>
      </c>
      <c r="K963" s="3">
        <f t="shared" si="244"/>
        <v>0</v>
      </c>
      <c r="L963" s="49" t="str">
        <f t="shared" si="245"/>
        <v>Temp. suitable for Pathogen and Vector. Model says suitable for Pathogen or Vector but not both.</v>
      </c>
      <c r="M963" s="49" t="str">
        <f t="shared" si="246"/>
        <v>Preconditions somewhat suitable for Transmission</v>
      </c>
      <c r="N963" s="6" t="str">
        <f>Master!DM429</f>
        <v>Temp. suitable for vectors - surveillance may be needed. When temp. suitable, model suggests vectors likely - may need control, education, and policies minimizing exposure.</v>
      </c>
      <c r="AW963" s="2">
        <f t="shared" si="247"/>
        <v>2</v>
      </c>
      <c r="AX963" s="2">
        <f t="shared" si="248"/>
        <v>3</v>
      </c>
      <c r="AY963" s="2">
        <f t="shared" si="249"/>
        <v>5</v>
      </c>
      <c r="AZ963" s="2">
        <f t="shared" si="250"/>
        <v>30</v>
      </c>
      <c r="BA963" s="2">
        <f t="shared" si="251"/>
        <v>3</v>
      </c>
      <c r="BB963" s="2" t="str">
        <f t="shared" si="252"/>
        <v>Temp. suitable for Pathogen and Vector. Model says suitable for Pathogen or Vector but not both.</v>
      </c>
      <c r="BC963" s="2" t="str">
        <f t="shared" si="253"/>
        <v>Preconditions somewhat suitable for Transmission</v>
      </c>
      <c r="BF963" s="56">
        <f>Master!EN429</f>
        <v>340</v>
      </c>
      <c r="BG963" s="56" t="s">
        <v>1379</v>
      </c>
      <c r="BH963" s="2">
        <f t="shared" si="241"/>
        <v>0</v>
      </c>
      <c r="BI963" s="2">
        <f t="shared" si="242"/>
        <v>0</v>
      </c>
    </row>
    <row r="964" spans="1:61" s="2" customFormat="1" ht="16.5" thickTop="1" thickBot="1" x14ac:dyDescent="0.3">
      <c r="A964" s="6"/>
      <c r="E964" s="8" t="s">
        <v>771</v>
      </c>
      <c r="F964" s="3">
        <f t="shared" si="243"/>
        <v>3</v>
      </c>
      <c r="G964" s="3">
        <f>IF((Master!CL430&gt;=13)-(Master!CL430&gt;38),1,0)</f>
        <v>1</v>
      </c>
      <c r="H964" s="11">
        <f>IF($G964=1,ROUND(Master!AL430,2),0)</f>
        <v>0.98</v>
      </c>
      <c r="I964" s="3">
        <f>IF((Master!CL430&gt;=18)-(Master!CL430&gt;42),1,0)</f>
        <v>1</v>
      </c>
      <c r="J964" s="11">
        <f>IF($I964=1,ROUND(Master!DF430,2),0)</f>
        <v>0</v>
      </c>
      <c r="K964" s="3">
        <f t="shared" si="244"/>
        <v>0</v>
      </c>
      <c r="L964" s="49" t="str">
        <f t="shared" si="245"/>
        <v>Temp. suitable for Pathogen and Vector. Model says suitable for Pathogen or Vector but not both.</v>
      </c>
      <c r="M964" s="49" t="str">
        <f t="shared" si="246"/>
        <v>Preconditions somewhat suitable for Transmission</v>
      </c>
      <c r="N964" s="6" t="str">
        <f>Master!DM430</f>
        <v>Temp. suitable for vectors - surveillance may be needed. When temp. suitable, model suggests vectors likely - may need control, education, and policies minimizing exposure.</v>
      </c>
      <c r="AW964" s="2">
        <f t="shared" si="247"/>
        <v>2</v>
      </c>
      <c r="AX964" s="2">
        <f t="shared" si="248"/>
        <v>3</v>
      </c>
      <c r="AY964" s="2">
        <f t="shared" si="249"/>
        <v>5</v>
      </c>
      <c r="AZ964" s="2">
        <f t="shared" si="250"/>
        <v>30</v>
      </c>
      <c r="BA964" s="2">
        <f t="shared" si="251"/>
        <v>3</v>
      </c>
      <c r="BB964" s="2" t="str">
        <f t="shared" si="252"/>
        <v>Temp. suitable for Pathogen and Vector. Model says suitable for Pathogen or Vector but not both.</v>
      </c>
      <c r="BC964" s="2" t="str">
        <f t="shared" si="253"/>
        <v>Preconditions somewhat suitable for Transmission</v>
      </c>
      <c r="BF964" s="56">
        <f>Master!EN430</f>
        <v>48891</v>
      </c>
      <c r="BG964" s="56" t="s">
        <v>1380</v>
      </c>
      <c r="BH964" s="2">
        <f t="shared" si="241"/>
        <v>0</v>
      </c>
      <c r="BI964" s="2">
        <f t="shared" si="242"/>
        <v>0</v>
      </c>
    </row>
    <row r="965" spans="1:61" s="2" customFormat="1" ht="16.5" thickTop="1" thickBot="1" x14ac:dyDescent="0.3">
      <c r="A965" s="6"/>
      <c r="E965" s="8" t="s">
        <v>786</v>
      </c>
      <c r="F965" s="3">
        <f t="shared" si="243"/>
        <v>3</v>
      </c>
      <c r="G965" s="3">
        <f>IF((Master!CL431&gt;=13)-(Master!CL431&gt;38),1,0)</f>
        <v>1</v>
      </c>
      <c r="H965" s="11">
        <f>IF($G965=1,ROUND(Master!AL431,2),0)</f>
        <v>0.98</v>
      </c>
      <c r="I965" s="3">
        <f>IF((Master!CL431&gt;=18)-(Master!CL431&gt;42),1,0)</f>
        <v>1</v>
      </c>
      <c r="J965" s="11">
        <f>IF($I965=1,ROUND(Master!DF431,2),0)</f>
        <v>0</v>
      </c>
      <c r="K965" s="3">
        <f t="shared" si="244"/>
        <v>0</v>
      </c>
      <c r="L965" s="49" t="str">
        <f t="shared" si="245"/>
        <v>Temp. suitable for Pathogen and Vector. Model says suitable for Pathogen or Vector but not both.</v>
      </c>
      <c r="M965" s="49" t="str">
        <f t="shared" si="246"/>
        <v>Preconditions somewhat suitable for Transmission</v>
      </c>
      <c r="N965" s="6" t="str">
        <f>Master!DM431</f>
        <v>Temp. suitable for vectors - surveillance may be needed. When temp. suitable, model suggests vectors likely - may need control, education, and policies minimizing exposure.</v>
      </c>
      <c r="AW965" s="2">
        <f t="shared" si="247"/>
        <v>2</v>
      </c>
      <c r="AX965" s="2">
        <f t="shared" si="248"/>
        <v>3</v>
      </c>
      <c r="AY965" s="2">
        <f t="shared" si="249"/>
        <v>5</v>
      </c>
      <c r="AZ965" s="2">
        <f t="shared" si="250"/>
        <v>30</v>
      </c>
      <c r="BA965" s="2">
        <f t="shared" si="251"/>
        <v>3</v>
      </c>
      <c r="BB965" s="2" t="str">
        <f t="shared" si="252"/>
        <v>Temp. suitable for Pathogen and Vector. Model says suitable for Pathogen or Vector but not both.</v>
      </c>
      <c r="BC965" s="2" t="str">
        <f t="shared" si="253"/>
        <v>Preconditions somewhat suitable for Transmission</v>
      </c>
      <c r="BF965" s="56">
        <f>Master!EN431</f>
        <v>7987</v>
      </c>
      <c r="BG965" s="56" t="s">
        <v>1381</v>
      </c>
      <c r="BH965" s="2">
        <f t="shared" si="241"/>
        <v>0</v>
      </c>
      <c r="BI965" s="2">
        <f t="shared" si="242"/>
        <v>0</v>
      </c>
    </row>
    <row r="966" spans="1:61" s="2" customFormat="1" ht="15.75" thickTop="1" x14ac:dyDescent="0.25">
      <c r="A966" s="6"/>
      <c r="E966" s="9" t="s">
        <v>867</v>
      </c>
      <c r="F966" s="3"/>
      <c r="G966" s="3"/>
      <c r="H966" s="14"/>
      <c r="I966" s="3"/>
      <c r="J966" s="14"/>
      <c r="K966" s="3"/>
      <c r="L966" s="49"/>
      <c r="M966" s="49"/>
      <c r="N966" s="6"/>
      <c r="BF966" s="56"/>
      <c r="BG966" s="56"/>
      <c r="BH966" s="2">
        <f t="shared" si="241"/>
        <v>0</v>
      </c>
      <c r="BI966" s="2">
        <f t="shared" si="242"/>
        <v>0</v>
      </c>
    </row>
    <row r="967" spans="1:61" s="2" customFormat="1" x14ac:dyDescent="0.25">
      <c r="A967" s="6"/>
      <c r="E967" s="9"/>
      <c r="F967" s="3"/>
      <c r="G967" s="3"/>
      <c r="H967" s="14"/>
      <c r="I967" s="3"/>
      <c r="J967" s="14"/>
      <c r="K967" s="3"/>
      <c r="L967" s="49"/>
      <c r="M967" s="49"/>
      <c r="N967" s="6"/>
      <c r="BF967" s="56"/>
      <c r="BG967" s="56"/>
      <c r="BH967" s="2">
        <f t="shared" si="241"/>
        <v>0</v>
      </c>
      <c r="BI967" s="2">
        <f t="shared" si="242"/>
        <v>0</v>
      </c>
    </row>
    <row r="968" spans="1:61" s="2" customFormat="1" x14ac:dyDescent="0.25">
      <c r="A968" s="6"/>
      <c r="E968" s="9"/>
      <c r="F968" s="3"/>
      <c r="G968" s="3"/>
      <c r="H968" s="14"/>
      <c r="I968" s="3"/>
      <c r="J968" s="14"/>
      <c r="K968" s="3"/>
      <c r="L968" s="49"/>
      <c r="M968" s="49"/>
      <c r="N968" s="6"/>
      <c r="BF968" s="56"/>
      <c r="BG968" s="56"/>
      <c r="BH968" s="2">
        <f t="shared" si="241"/>
        <v>0</v>
      </c>
      <c r="BI968" s="2">
        <f t="shared" si="242"/>
        <v>0</v>
      </c>
    </row>
    <row r="969" spans="1:61" s="2" customFormat="1" x14ac:dyDescent="0.25">
      <c r="A969" s="6"/>
      <c r="E969" s="9"/>
      <c r="F969" s="3"/>
      <c r="G969" s="3"/>
      <c r="H969" s="14"/>
      <c r="I969" s="3"/>
      <c r="J969" s="14"/>
      <c r="K969" s="3"/>
      <c r="L969" s="49"/>
      <c r="M969" s="49"/>
      <c r="N969" s="6"/>
      <c r="BF969" s="56"/>
      <c r="BG969" s="56"/>
      <c r="BH969" s="2">
        <f t="shared" si="241"/>
        <v>0</v>
      </c>
      <c r="BI969" s="2">
        <f t="shared" si="242"/>
        <v>0</v>
      </c>
    </row>
    <row r="970" spans="1:61" s="2" customFormat="1" x14ac:dyDescent="0.25">
      <c r="A970" s="6"/>
      <c r="E970" s="9"/>
      <c r="F970" s="3"/>
      <c r="G970" s="3"/>
      <c r="H970" s="14"/>
      <c r="I970" s="3"/>
      <c r="J970" s="14"/>
      <c r="K970" s="3"/>
      <c r="L970" s="49"/>
      <c r="M970" s="49"/>
      <c r="N970" s="6"/>
      <c r="BF970" s="56"/>
      <c r="BG970" s="56"/>
      <c r="BH970" s="2">
        <f t="shared" si="241"/>
        <v>0</v>
      </c>
      <c r="BI970" s="2">
        <f t="shared" si="242"/>
        <v>0</v>
      </c>
    </row>
    <row r="971" spans="1:61" s="2" customFormat="1" ht="15.75" thickBot="1" x14ac:dyDescent="0.3">
      <c r="A971" s="6"/>
      <c r="E971" s="9"/>
      <c r="F971" s="3"/>
      <c r="G971" s="3"/>
      <c r="H971" s="13"/>
      <c r="I971" s="3"/>
      <c r="J971" s="13"/>
      <c r="K971" s="3"/>
      <c r="L971" s="49"/>
      <c r="M971" s="49"/>
      <c r="N971" s="6"/>
      <c r="BF971" s="56"/>
      <c r="BG971" s="56"/>
      <c r="BH971" s="2">
        <f t="shared" si="241"/>
        <v>0</v>
      </c>
      <c r="BI971" s="2">
        <f t="shared" si="242"/>
        <v>0</v>
      </c>
    </row>
    <row r="972" spans="1:61" s="2" customFormat="1" ht="61.5" thickTop="1" thickBot="1" x14ac:dyDescent="0.3">
      <c r="A972" s="17" t="s">
        <v>107</v>
      </c>
      <c r="E972" s="8"/>
      <c r="F972" s="16" t="str">
        <f>Master!A$746</f>
        <v>Forecast Overall Zika Risk Code - "1" (Blue) = low risk, "4" (Red) = high risk</v>
      </c>
      <c r="G972" s="16" t="str">
        <f>Master!B$745</f>
        <v>Was temp. suitable during period for Aedes aegypti/albopictus? (Red Yes, Green No)</v>
      </c>
      <c r="H972" s="16" t="str">
        <f>Master!C$745</f>
        <v>If suitable temp.  what is annual % suitability for Aedes aegypti or albopictus? (More red more suitable)</v>
      </c>
      <c r="I972" s="16" t="str">
        <f>Master!B$744</f>
        <v>Was temp. suitable during period for Zika replication in mosquito? (Red Yes, Green No)</v>
      </c>
      <c r="J972" s="16" t="str">
        <f>Master!C$744</f>
        <v>If suitable temp. what is annual % suitability for Zika? (More red more suitable)</v>
      </c>
      <c r="K972" s="47" t="str">
        <f>Master!A$749</f>
        <v># people within 5km with Code 4 Zika level</v>
      </c>
      <c r="L972" s="47" t="str">
        <f>Master!A$748</f>
        <v>Description of conditions</v>
      </c>
      <c r="M972" s="47" t="str">
        <f>Master!B$748</f>
        <v>What it means for transmission</v>
      </c>
      <c r="N972" s="47" t="str">
        <f>Master!C$748</f>
        <v>What it means for entomologists</v>
      </c>
      <c r="BF972" s="47" t="s">
        <v>949</v>
      </c>
      <c r="BG972" s="47" t="s">
        <v>949</v>
      </c>
      <c r="BH972" s="2">
        <f t="shared" si="241"/>
        <v>0</v>
      </c>
      <c r="BI972" s="2" t="e">
        <f t="shared" si="242"/>
        <v>#VALUE!</v>
      </c>
    </row>
    <row r="973" spans="1:61" s="2" customFormat="1" ht="16.5" thickTop="1" thickBot="1" x14ac:dyDescent="0.3">
      <c r="A973" s="6"/>
      <c r="E973" s="8" t="s">
        <v>106</v>
      </c>
      <c r="F973" s="3">
        <f>BA973</f>
        <v>2</v>
      </c>
      <c r="G973" s="3">
        <f>IF((Master!CL432&gt;=13)-(Master!CL432&gt;38),1,0)</f>
        <v>1</v>
      </c>
      <c r="H973" s="11">
        <f>IF($G973=1,ROUND(Master!AL432,2),0)</f>
        <v>0.02</v>
      </c>
      <c r="I973" s="3">
        <f>IF((Master!CL432&gt;=18)-(Master!CL432&gt;42),1,0)</f>
        <v>1</v>
      </c>
      <c r="J973" s="11">
        <f>IF($I973=1,ROUND(Master!DF432,2),0)</f>
        <v>0</v>
      </c>
      <c r="K973" s="3">
        <f>BF973*BH973</f>
        <v>0</v>
      </c>
      <c r="L973" s="49" t="str">
        <f t="shared" ref="L973:M977" si="254">BB973</f>
        <v>Temp. suitable for Pathogen and Vector. Model says not very suitable for Pathogen and Vector.</v>
      </c>
      <c r="M973" s="49" t="str">
        <f t="shared" si="254"/>
        <v>Preconditions unsuitable for Transmission</v>
      </c>
      <c r="N973" s="6" t="str">
        <f>Master!DM432</f>
        <v>Temp. suitable for vectors - surveillance may be needed. When temp. suitable, model suggests vectors unlikely or low numbers.</v>
      </c>
      <c r="AW973" s="2">
        <f>SUM(G973,I973)</f>
        <v>2</v>
      </c>
      <c r="AX973" s="2">
        <f>IF(H973&lt;0.5,2,IF(H973&gt;=0.5,3))</f>
        <v>2</v>
      </c>
      <c r="AY973" s="2">
        <f>IF(J973&lt;0.5,5,IF(J973&gt;=0.5,7))</f>
        <v>5</v>
      </c>
      <c r="AZ973" s="2">
        <f t="shared" si="250"/>
        <v>20</v>
      </c>
      <c r="BA973" s="2">
        <f>IF(AZ973=0,BB$3,IF(AZ973=10,BB$4,IF(AZ973=14,BB$4,IF(AZ973=15,BB$5,IF(AZ973=20,BB$6,IF(AZ973=21,BB$5,IF(AZ973=28,BB$7,IF(AZ973=30,BB$7,IF(AZ973=42,BB$8,"")))))))))</f>
        <v>2</v>
      </c>
      <c r="BB973" s="2" t="str">
        <f>IF(AZ973=0,AW$3,IF(AZ973=10,AW$4,IF(AZ973=14,AW$4,IF(AZ973=15,AW$5,IF(AZ973=20,AW$6,IF(AZ973=21,AW$5,IF(AZ973=28,AW$7,IF(AZ973=30,AW$7,IF(AZ973=42,AW$8,"")))))))))</f>
        <v>Temp. suitable for Pathogen and Vector. Model says not very suitable for Pathogen and Vector.</v>
      </c>
      <c r="BC973" s="2" t="str">
        <f>IF(AZ973=0,AY$3,IF(AZ973=10,AY$4,IF(AZ973=14,AY$4,IF(AZ973=15,AY$5,IF(AZ973=20,AY$6,IF(AZ973=21,AY$5,IF(AZ973=28,AY$7,IF(AZ973=30,AY$7,IF(AZ973=42,AY$8,"")))))))))</f>
        <v>Preconditions unsuitable for Transmission</v>
      </c>
      <c r="BF973" s="56">
        <f>Master!EN432</f>
        <v>283</v>
      </c>
      <c r="BG973" s="56" t="s">
        <v>1382</v>
      </c>
      <c r="BH973" s="2">
        <f t="shared" si="241"/>
        <v>0</v>
      </c>
      <c r="BI973" s="2">
        <f t="shared" si="242"/>
        <v>0</v>
      </c>
    </row>
    <row r="974" spans="1:61" s="2" customFormat="1" ht="16.5" thickTop="1" thickBot="1" x14ac:dyDescent="0.3">
      <c r="A974" s="6"/>
      <c r="E974" s="8" t="s">
        <v>255</v>
      </c>
      <c r="F974" s="3">
        <f>BA974</f>
        <v>2</v>
      </c>
      <c r="G974" s="3">
        <f>IF((Master!CL433&gt;=13)-(Master!CL433&gt;38),1,0)</f>
        <v>1</v>
      </c>
      <c r="H974" s="11">
        <f>IF($G974=1,ROUND(Master!AL433,2),0)</f>
        <v>0.06</v>
      </c>
      <c r="I974" s="3">
        <f>IF((Master!CL433&gt;=18)-(Master!CL433&gt;42),1,0)</f>
        <v>1</v>
      </c>
      <c r="J974" s="11">
        <f>IF($I974=1,ROUND(Master!DF433,2),0)</f>
        <v>0</v>
      </c>
      <c r="K974" s="3">
        <f>BF974*BH974</f>
        <v>0</v>
      </c>
      <c r="L974" s="49" t="str">
        <f t="shared" si="254"/>
        <v>Temp. suitable for Pathogen and Vector. Model says not very suitable for Pathogen and Vector.</v>
      </c>
      <c r="M974" s="49" t="str">
        <f t="shared" si="254"/>
        <v>Preconditions unsuitable for Transmission</v>
      </c>
      <c r="N974" s="6" t="str">
        <f>Master!DM433</f>
        <v>Temp. suitable for vectors - surveillance may be needed. When temp. suitable, model suggests vectors unlikely or low numbers.</v>
      </c>
      <c r="AW974" s="2">
        <f>SUM(G974,I974)</f>
        <v>2</v>
      </c>
      <c r="AX974" s="2">
        <f>IF(H974&lt;0.5,2,IF(H974&gt;=0.5,3))</f>
        <v>2</v>
      </c>
      <c r="AY974" s="2">
        <f>IF(J974&lt;0.5,5,IF(J974&gt;=0.5,7))</f>
        <v>5</v>
      </c>
      <c r="AZ974" s="2">
        <f t="shared" si="250"/>
        <v>20</v>
      </c>
      <c r="BA974" s="2">
        <f>IF(AZ974=0,BB$3,IF(AZ974=10,BB$4,IF(AZ974=14,BB$4,IF(AZ974=15,BB$5,IF(AZ974=20,BB$6,IF(AZ974=21,BB$5,IF(AZ974=28,BB$7,IF(AZ974=30,BB$7,IF(AZ974=42,BB$8,"")))))))))</f>
        <v>2</v>
      </c>
      <c r="BB974" s="2" t="str">
        <f>IF(AZ974=0,AW$3,IF(AZ974=10,AW$4,IF(AZ974=14,AW$4,IF(AZ974=15,AW$5,IF(AZ974=20,AW$6,IF(AZ974=21,AW$5,IF(AZ974=28,AW$7,IF(AZ974=30,AW$7,IF(AZ974=42,AW$8,"")))))))))</f>
        <v>Temp. suitable for Pathogen and Vector. Model says not very suitable for Pathogen and Vector.</v>
      </c>
      <c r="BC974" s="2" t="str">
        <f>IF(AZ974=0,AY$3,IF(AZ974=10,AY$4,IF(AZ974=14,AY$4,IF(AZ974=15,AY$5,IF(AZ974=20,AY$6,IF(AZ974=21,AY$5,IF(AZ974=28,AY$7,IF(AZ974=30,AY$7,IF(AZ974=42,AY$8,"")))))))))</f>
        <v>Preconditions unsuitable for Transmission</v>
      </c>
      <c r="BF974" s="56">
        <f>Master!EN433</f>
        <v>2576</v>
      </c>
      <c r="BG974" s="56" t="s">
        <v>1383</v>
      </c>
      <c r="BH974" s="2">
        <f t="shared" si="241"/>
        <v>0</v>
      </c>
      <c r="BI974" s="2">
        <f t="shared" si="242"/>
        <v>0</v>
      </c>
    </row>
    <row r="975" spans="1:61" s="2" customFormat="1" ht="16.5" thickTop="1" thickBot="1" x14ac:dyDescent="0.3">
      <c r="A975" s="6"/>
      <c r="E975" s="8" t="s">
        <v>301</v>
      </c>
      <c r="F975" s="3">
        <f>BA975</f>
        <v>2</v>
      </c>
      <c r="G975" s="3">
        <f>IF((Master!CL434&gt;=13)-(Master!CL434&gt;38),1,0)</f>
        <v>1</v>
      </c>
      <c r="H975" s="11">
        <f>IF($G975=1,ROUND(Master!AL434,2),0)</f>
        <v>0.09</v>
      </c>
      <c r="I975" s="3">
        <f>IF((Master!CL434&gt;=18)-(Master!CL434&gt;42),1,0)</f>
        <v>1</v>
      </c>
      <c r="J975" s="11">
        <f>IF($I975=1,ROUND(Master!DF434,2),0)</f>
        <v>0</v>
      </c>
      <c r="K975" s="3">
        <f>BF975*BH975</f>
        <v>0</v>
      </c>
      <c r="L975" s="49" t="str">
        <f t="shared" si="254"/>
        <v>Temp. suitable for Pathogen and Vector. Model says not very suitable for Pathogen and Vector.</v>
      </c>
      <c r="M975" s="49" t="str">
        <f t="shared" si="254"/>
        <v>Preconditions unsuitable for Transmission</v>
      </c>
      <c r="N975" s="6" t="str">
        <f>Master!DM434</f>
        <v>Temp. suitable for vectors - surveillance may be needed. When temp. suitable, model suggests vectors unlikely or low numbers.</v>
      </c>
      <c r="AW975" s="2">
        <f>SUM(G975,I975)</f>
        <v>2</v>
      </c>
      <c r="AX975" s="2">
        <f>IF(H975&lt;0.5,2,IF(H975&gt;=0.5,3))</f>
        <v>2</v>
      </c>
      <c r="AY975" s="2">
        <f>IF(J975&lt;0.5,5,IF(J975&gt;=0.5,7))</f>
        <v>5</v>
      </c>
      <c r="AZ975" s="2">
        <f t="shared" si="250"/>
        <v>20</v>
      </c>
      <c r="BA975" s="2">
        <f>IF(AZ975=0,BB$3,IF(AZ975=10,BB$4,IF(AZ975=14,BB$4,IF(AZ975=15,BB$5,IF(AZ975=20,BB$6,IF(AZ975=21,BB$5,IF(AZ975=28,BB$7,IF(AZ975=30,BB$7,IF(AZ975=42,BB$8,"")))))))))</f>
        <v>2</v>
      </c>
      <c r="BB975" s="2" t="str">
        <f>IF(AZ975=0,AW$3,IF(AZ975=10,AW$4,IF(AZ975=14,AW$4,IF(AZ975=15,AW$5,IF(AZ975=20,AW$6,IF(AZ975=21,AW$5,IF(AZ975=28,AW$7,IF(AZ975=30,AW$7,IF(AZ975=42,AW$8,"")))))))))</f>
        <v>Temp. suitable for Pathogen and Vector. Model says not very suitable for Pathogen and Vector.</v>
      </c>
      <c r="BC975" s="2" t="str">
        <f>IF(AZ975=0,AY$3,IF(AZ975=10,AY$4,IF(AZ975=14,AY$4,IF(AZ975=15,AY$5,IF(AZ975=20,AY$6,IF(AZ975=21,AY$5,IF(AZ975=28,AY$7,IF(AZ975=30,AY$7,IF(AZ975=42,AY$8,"")))))))))</f>
        <v>Preconditions unsuitable for Transmission</v>
      </c>
      <c r="BF975" s="56">
        <f>Master!EN434</f>
        <v>47486</v>
      </c>
      <c r="BG975" s="56" t="s">
        <v>1384</v>
      </c>
      <c r="BH975" s="2">
        <f t="shared" si="241"/>
        <v>0</v>
      </c>
      <c r="BI975" s="2">
        <f t="shared" si="242"/>
        <v>0</v>
      </c>
    </row>
    <row r="976" spans="1:61" s="2" customFormat="1" ht="16.5" thickTop="1" thickBot="1" x14ac:dyDescent="0.3">
      <c r="A976" s="6"/>
      <c r="E976" s="8" t="s">
        <v>406</v>
      </c>
      <c r="F976" s="3">
        <f>BA976</f>
        <v>2</v>
      </c>
      <c r="G976" s="3">
        <f>IF((Master!CL435&gt;=13)-(Master!CL435&gt;38),1,0)</f>
        <v>1</v>
      </c>
      <c r="H976" s="11">
        <f>IF($G976=1,ROUND(Master!AL435,2),0)</f>
        <v>0.08</v>
      </c>
      <c r="I976" s="3">
        <f>IF((Master!CL435&gt;=18)-(Master!CL435&gt;42),1,0)</f>
        <v>1</v>
      </c>
      <c r="J976" s="11">
        <f>IF($I976=1,ROUND(Master!DF435,2),0)</f>
        <v>0</v>
      </c>
      <c r="K976" s="3">
        <f>BF976*BH976</f>
        <v>0</v>
      </c>
      <c r="L976" s="49" t="str">
        <f t="shared" si="254"/>
        <v>Temp. suitable for Pathogen and Vector. Model says not very suitable for Pathogen and Vector.</v>
      </c>
      <c r="M976" s="49" t="str">
        <f t="shared" si="254"/>
        <v>Preconditions unsuitable for Transmission</v>
      </c>
      <c r="N976" s="6" t="str">
        <f>Master!DM435</f>
        <v>Temp. suitable for vectors - surveillance may be needed. When temp. suitable, model suggests vectors unlikely or low numbers.</v>
      </c>
      <c r="AW976" s="2">
        <f>SUM(G976,I976)</f>
        <v>2</v>
      </c>
      <c r="AX976" s="2">
        <f>IF(H976&lt;0.5,2,IF(H976&gt;=0.5,3))</f>
        <v>2</v>
      </c>
      <c r="AY976" s="2">
        <f>IF(J976&lt;0.5,5,IF(J976&gt;=0.5,7))</f>
        <v>5</v>
      </c>
      <c r="AZ976" s="2">
        <f t="shared" si="250"/>
        <v>20</v>
      </c>
      <c r="BA976" s="2">
        <f>IF(AZ976=0,BB$3,IF(AZ976=10,BB$4,IF(AZ976=14,BB$4,IF(AZ976=15,BB$5,IF(AZ976=20,BB$6,IF(AZ976=21,BB$5,IF(AZ976=28,BB$7,IF(AZ976=30,BB$7,IF(AZ976=42,BB$8,"")))))))))</f>
        <v>2</v>
      </c>
      <c r="BB976" s="2" t="str">
        <f>IF(AZ976=0,AW$3,IF(AZ976=10,AW$4,IF(AZ976=14,AW$4,IF(AZ976=15,AW$5,IF(AZ976=20,AW$6,IF(AZ976=21,AW$5,IF(AZ976=28,AW$7,IF(AZ976=30,AW$7,IF(AZ976=42,AW$8,"")))))))))</f>
        <v>Temp. suitable for Pathogen and Vector. Model says not very suitable for Pathogen and Vector.</v>
      </c>
      <c r="BC976" s="2" t="str">
        <f>IF(AZ976=0,AY$3,IF(AZ976=10,AY$4,IF(AZ976=14,AY$4,IF(AZ976=15,AY$5,IF(AZ976=20,AY$6,IF(AZ976=21,AY$5,IF(AZ976=28,AY$7,IF(AZ976=30,AY$7,IF(AZ976=42,AY$8,"")))))))))</f>
        <v>Preconditions unsuitable for Transmission</v>
      </c>
      <c r="BF976" s="56">
        <f>Master!EN435</f>
        <v>2594</v>
      </c>
      <c r="BG976" s="56" t="s">
        <v>1385</v>
      </c>
      <c r="BH976" s="2">
        <f t="shared" si="241"/>
        <v>0</v>
      </c>
      <c r="BI976" s="2">
        <f t="shared" si="242"/>
        <v>0</v>
      </c>
    </row>
    <row r="977" spans="1:61" s="2" customFormat="1" ht="16.5" thickTop="1" thickBot="1" x14ac:dyDescent="0.3">
      <c r="A977" s="6"/>
      <c r="E977" s="8" t="s">
        <v>523</v>
      </c>
      <c r="F977" s="3">
        <f>BA977</f>
        <v>2</v>
      </c>
      <c r="G977" s="3">
        <f>IF((Master!CL436&gt;=13)-(Master!CL436&gt;38),1,0)</f>
        <v>1</v>
      </c>
      <c r="H977" s="11">
        <f>IF($G977=1,ROUND(Master!AL436,2),0)</f>
        <v>0.09</v>
      </c>
      <c r="I977" s="3">
        <f>IF((Master!CL436&gt;=18)-(Master!CL436&gt;42),1,0)</f>
        <v>1</v>
      </c>
      <c r="J977" s="11">
        <f>IF($I977=1,ROUND(Master!DF436,2),0)</f>
        <v>0</v>
      </c>
      <c r="K977" s="3">
        <f>BF977*BH977</f>
        <v>0</v>
      </c>
      <c r="L977" s="49" t="str">
        <f t="shared" si="254"/>
        <v>Temp. suitable for Pathogen and Vector. Model says not very suitable for Pathogen and Vector.</v>
      </c>
      <c r="M977" s="49" t="str">
        <f t="shared" si="254"/>
        <v>Preconditions unsuitable for Transmission</v>
      </c>
      <c r="N977" s="6" t="str">
        <f>Master!DM436</f>
        <v>Temp. suitable for vectors - surveillance may be needed. When temp. suitable, model suggests vectors unlikely or low numbers.</v>
      </c>
      <c r="AW977" s="2">
        <f>SUM(G977,I977)</f>
        <v>2</v>
      </c>
      <c r="AX977" s="2">
        <f>IF(H977&lt;0.5,2,IF(H977&gt;=0.5,3))</f>
        <v>2</v>
      </c>
      <c r="AY977" s="2">
        <f>IF(J977&lt;0.5,5,IF(J977&gt;=0.5,7))</f>
        <v>5</v>
      </c>
      <c r="AZ977" s="2">
        <f t="shared" si="250"/>
        <v>20</v>
      </c>
      <c r="BA977" s="2">
        <f>IF(AZ977=0,BB$3,IF(AZ977=10,BB$4,IF(AZ977=14,BB$4,IF(AZ977=15,BB$5,IF(AZ977=20,BB$6,IF(AZ977=21,BB$5,IF(AZ977=28,BB$7,IF(AZ977=30,BB$7,IF(AZ977=42,BB$8,"")))))))))</f>
        <v>2</v>
      </c>
      <c r="BB977" s="2" t="str">
        <f>IF(AZ977=0,AW$3,IF(AZ977=10,AW$4,IF(AZ977=14,AW$4,IF(AZ977=15,AW$5,IF(AZ977=20,AW$6,IF(AZ977=21,AW$5,IF(AZ977=28,AW$7,IF(AZ977=30,AW$7,IF(AZ977=42,AW$8,"")))))))))</f>
        <v>Temp. suitable for Pathogen and Vector. Model says not very suitable for Pathogen and Vector.</v>
      </c>
      <c r="BC977" s="2" t="str">
        <f>IF(AZ977=0,AY$3,IF(AZ977=10,AY$4,IF(AZ977=14,AY$4,IF(AZ977=15,AY$5,IF(AZ977=20,AY$6,IF(AZ977=21,AY$5,IF(AZ977=28,AY$7,IF(AZ977=30,AY$7,IF(AZ977=42,AY$8,"")))))))))</f>
        <v>Preconditions unsuitable for Transmission</v>
      </c>
      <c r="BF977" s="56">
        <f>Master!EN436</f>
        <v>5010</v>
      </c>
      <c r="BG977" s="56" t="s">
        <v>1386</v>
      </c>
      <c r="BH977" s="2">
        <f t="shared" si="241"/>
        <v>0</v>
      </c>
      <c r="BI977" s="2">
        <f t="shared" si="242"/>
        <v>0</v>
      </c>
    </row>
    <row r="978" spans="1:61" s="2" customFormat="1" ht="15.75" thickTop="1" x14ac:dyDescent="0.25">
      <c r="A978" s="6"/>
      <c r="E978" s="9" t="s">
        <v>867</v>
      </c>
      <c r="F978" s="3"/>
      <c r="G978" s="3"/>
      <c r="H978" s="14"/>
      <c r="I978" s="3"/>
      <c r="J978" s="14"/>
      <c r="K978" s="3"/>
      <c r="L978" s="49"/>
      <c r="M978" s="49"/>
      <c r="N978" s="6"/>
      <c r="BF978" s="56"/>
      <c r="BG978" s="56"/>
      <c r="BH978" s="2">
        <f t="shared" si="241"/>
        <v>0</v>
      </c>
      <c r="BI978" s="2">
        <f t="shared" si="242"/>
        <v>0</v>
      </c>
    </row>
    <row r="979" spans="1:61" s="2" customFormat="1" x14ac:dyDescent="0.25">
      <c r="A979" s="6"/>
      <c r="E979" s="9"/>
      <c r="F979" s="3"/>
      <c r="G979" s="3"/>
      <c r="H979" s="14"/>
      <c r="I979" s="3"/>
      <c r="J979" s="14"/>
      <c r="K979" s="3"/>
      <c r="L979" s="49"/>
      <c r="M979" s="49"/>
      <c r="N979" s="6"/>
      <c r="BF979" s="56"/>
      <c r="BG979" s="56"/>
      <c r="BH979" s="2">
        <f t="shared" si="241"/>
        <v>0</v>
      </c>
      <c r="BI979" s="2">
        <f t="shared" si="242"/>
        <v>0</v>
      </c>
    </row>
    <row r="980" spans="1:61" s="2" customFormat="1" x14ac:dyDescent="0.25">
      <c r="A980" s="6"/>
      <c r="E980" s="9"/>
      <c r="F980" s="3"/>
      <c r="G980" s="3"/>
      <c r="H980" s="14"/>
      <c r="I980" s="3"/>
      <c r="J980" s="14"/>
      <c r="K980" s="3"/>
      <c r="L980" s="49"/>
      <c r="M980" s="49"/>
      <c r="N980" s="6"/>
      <c r="BF980" s="56"/>
      <c r="BG980" s="56"/>
      <c r="BH980" s="2">
        <f t="shared" si="241"/>
        <v>0</v>
      </c>
      <c r="BI980" s="2">
        <f t="shared" si="242"/>
        <v>0</v>
      </c>
    </row>
    <row r="981" spans="1:61" s="2" customFormat="1" x14ac:dyDescent="0.25">
      <c r="A981" s="6"/>
      <c r="E981" s="9"/>
      <c r="F981" s="3"/>
      <c r="G981" s="3"/>
      <c r="H981" s="14"/>
      <c r="I981" s="3"/>
      <c r="J981" s="14"/>
      <c r="K981" s="3"/>
      <c r="L981" s="49"/>
      <c r="M981" s="49"/>
      <c r="N981" s="6"/>
      <c r="BF981" s="56"/>
      <c r="BG981" s="56"/>
      <c r="BH981" s="2">
        <f t="shared" si="241"/>
        <v>0</v>
      </c>
      <c r="BI981" s="2">
        <f t="shared" si="242"/>
        <v>0</v>
      </c>
    </row>
    <row r="982" spans="1:61" s="2" customFormat="1" x14ac:dyDescent="0.25">
      <c r="A982" s="6"/>
      <c r="E982" s="9"/>
      <c r="F982" s="3"/>
      <c r="G982" s="3"/>
      <c r="H982" s="14"/>
      <c r="I982" s="3"/>
      <c r="J982" s="14"/>
      <c r="K982" s="3"/>
      <c r="L982" s="49"/>
      <c r="M982" s="49"/>
      <c r="N982" s="6"/>
      <c r="BF982" s="56"/>
      <c r="BG982" s="56"/>
      <c r="BH982" s="2">
        <f t="shared" si="241"/>
        <v>0</v>
      </c>
      <c r="BI982" s="2">
        <f t="shared" si="242"/>
        <v>0</v>
      </c>
    </row>
    <row r="983" spans="1:61" s="2" customFormat="1" x14ac:dyDescent="0.25">
      <c r="A983" s="6"/>
      <c r="E983" s="9"/>
      <c r="F983" s="3"/>
      <c r="G983" s="3"/>
      <c r="H983" s="14"/>
      <c r="I983" s="3"/>
      <c r="J983" s="14"/>
      <c r="K983" s="3"/>
      <c r="L983" s="49"/>
      <c r="M983" s="49"/>
      <c r="N983" s="6"/>
      <c r="BF983" s="56"/>
      <c r="BG983" s="56"/>
      <c r="BH983" s="2">
        <f t="shared" si="241"/>
        <v>0</v>
      </c>
      <c r="BI983" s="2">
        <f t="shared" si="242"/>
        <v>0</v>
      </c>
    </row>
    <row r="984" spans="1:61" s="2" customFormat="1" x14ac:dyDescent="0.25">
      <c r="A984" s="6"/>
      <c r="E984" s="9"/>
      <c r="F984" s="3"/>
      <c r="G984" s="3"/>
      <c r="H984" s="14"/>
      <c r="I984" s="3"/>
      <c r="J984" s="14"/>
      <c r="K984" s="3"/>
      <c r="L984" s="49"/>
      <c r="M984" s="49"/>
      <c r="N984" s="6"/>
      <c r="BF984" s="56"/>
      <c r="BG984" s="56"/>
      <c r="BH984" s="2">
        <f t="shared" si="241"/>
        <v>0</v>
      </c>
      <c r="BI984" s="2">
        <f t="shared" si="242"/>
        <v>0</v>
      </c>
    </row>
    <row r="985" spans="1:61" s="2" customFormat="1" x14ac:dyDescent="0.25">
      <c r="A985" s="6"/>
      <c r="E985" s="9"/>
      <c r="F985" s="3"/>
      <c r="G985" s="3"/>
      <c r="H985" s="14"/>
      <c r="I985" s="3"/>
      <c r="J985" s="14"/>
      <c r="K985" s="3"/>
      <c r="L985" s="49"/>
      <c r="M985" s="49"/>
      <c r="N985" s="6"/>
      <c r="BF985" s="56"/>
      <c r="BG985" s="56"/>
      <c r="BH985" s="2">
        <f t="shared" si="241"/>
        <v>0</v>
      </c>
      <c r="BI985" s="2">
        <f t="shared" si="242"/>
        <v>0</v>
      </c>
    </row>
    <row r="986" spans="1:61" s="2" customFormat="1" x14ac:dyDescent="0.25">
      <c r="A986" s="6"/>
      <c r="E986" s="9"/>
      <c r="F986" s="3"/>
      <c r="G986" s="3"/>
      <c r="H986" s="14"/>
      <c r="I986" s="3"/>
      <c r="J986" s="14"/>
      <c r="K986" s="3"/>
      <c r="L986" s="49"/>
      <c r="M986" s="49"/>
      <c r="N986" s="6"/>
      <c r="BF986" s="56"/>
      <c r="BG986" s="56"/>
      <c r="BH986" s="2">
        <f t="shared" si="241"/>
        <v>0</v>
      </c>
      <c r="BI986" s="2">
        <f t="shared" si="242"/>
        <v>0</v>
      </c>
    </row>
    <row r="987" spans="1:61" s="2" customFormat="1" x14ac:dyDescent="0.25">
      <c r="A987" s="6"/>
      <c r="E987" s="9"/>
      <c r="F987" s="3"/>
      <c r="G987" s="3"/>
      <c r="H987" s="14"/>
      <c r="I987" s="3"/>
      <c r="J987" s="14"/>
      <c r="K987" s="3"/>
      <c r="L987" s="49"/>
      <c r="M987" s="49"/>
      <c r="N987" s="6"/>
      <c r="BF987" s="56"/>
      <c r="BG987" s="56"/>
      <c r="BH987" s="2">
        <f t="shared" si="241"/>
        <v>0</v>
      </c>
      <c r="BI987" s="2">
        <f t="shared" si="242"/>
        <v>0</v>
      </c>
    </row>
    <row r="988" spans="1:61" s="2" customFormat="1" x14ac:dyDescent="0.25">
      <c r="A988" s="6"/>
      <c r="E988" s="9"/>
      <c r="F988" s="3"/>
      <c r="G988" s="3"/>
      <c r="H988" s="14"/>
      <c r="I988" s="3"/>
      <c r="J988" s="14"/>
      <c r="K988" s="3"/>
      <c r="L988" s="49"/>
      <c r="M988" s="49"/>
      <c r="N988" s="6"/>
      <c r="BF988" s="56"/>
      <c r="BG988" s="56"/>
      <c r="BH988" s="2">
        <f t="shared" si="241"/>
        <v>0</v>
      </c>
      <c r="BI988" s="2">
        <f t="shared" si="242"/>
        <v>0</v>
      </c>
    </row>
    <row r="989" spans="1:61" s="2" customFormat="1" x14ac:dyDescent="0.25">
      <c r="A989" s="6"/>
      <c r="E989" s="9"/>
      <c r="F989" s="3"/>
      <c r="G989" s="3"/>
      <c r="H989" s="14"/>
      <c r="I989" s="3"/>
      <c r="J989" s="14"/>
      <c r="K989" s="3"/>
      <c r="L989" s="49"/>
      <c r="M989" s="49"/>
      <c r="N989" s="6"/>
      <c r="BF989" s="56"/>
      <c r="BG989" s="56"/>
      <c r="BH989" s="2">
        <f t="shared" si="241"/>
        <v>0</v>
      </c>
      <c r="BI989" s="2">
        <f t="shared" si="242"/>
        <v>0</v>
      </c>
    </row>
    <row r="990" spans="1:61" s="2" customFormat="1" x14ac:dyDescent="0.25">
      <c r="A990" s="6"/>
      <c r="E990" s="9"/>
      <c r="F990" s="3"/>
      <c r="G990" s="3"/>
      <c r="H990" s="14"/>
      <c r="I990" s="3"/>
      <c r="J990" s="14"/>
      <c r="K990" s="3"/>
      <c r="L990" s="49"/>
      <c r="M990" s="49"/>
      <c r="N990" s="6"/>
      <c r="BF990" s="56"/>
      <c r="BG990" s="56"/>
      <c r="BH990" s="2">
        <f t="shared" si="241"/>
        <v>0</v>
      </c>
      <c r="BI990" s="2">
        <f t="shared" si="242"/>
        <v>0</v>
      </c>
    </row>
    <row r="991" spans="1:61" s="2" customFormat="1" x14ac:dyDescent="0.25">
      <c r="A991" s="6"/>
      <c r="E991" s="9"/>
      <c r="F991" s="3"/>
      <c r="G991" s="3"/>
      <c r="H991" s="14"/>
      <c r="I991" s="3"/>
      <c r="J991" s="14"/>
      <c r="K991" s="3"/>
      <c r="L991" s="49"/>
      <c r="M991" s="49"/>
      <c r="N991" s="6"/>
      <c r="BF991" s="56"/>
      <c r="BG991" s="56"/>
      <c r="BH991" s="2">
        <f t="shared" si="241"/>
        <v>0</v>
      </c>
      <c r="BI991" s="2">
        <f t="shared" si="242"/>
        <v>0</v>
      </c>
    </row>
    <row r="992" spans="1:61" s="2" customFormat="1" x14ac:dyDescent="0.25">
      <c r="A992" s="6"/>
      <c r="E992" s="9"/>
      <c r="F992" s="3"/>
      <c r="G992" s="3"/>
      <c r="H992" s="14"/>
      <c r="I992" s="3"/>
      <c r="J992" s="14"/>
      <c r="K992" s="3"/>
      <c r="L992" s="49"/>
      <c r="M992" s="49"/>
      <c r="N992" s="6"/>
      <c r="BF992" s="56"/>
      <c r="BG992" s="56"/>
      <c r="BH992" s="2">
        <f t="shared" si="241"/>
        <v>0</v>
      </c>
      <c r="BI992" s="2">
        <f t="shared" si="242"/>
        <v>0</v>
      </c>
    </row>
    <row r="993" spans="1:61" s="2" customFormat="1" x14ac:dyDescent="0.25">
      <c r="A993" s="6"/>
      <c r="E993" s="9"/>
      <c r="F993" s="3"/>
      <c r="G993" s="3"/>
      <c r="H993" s="14"/>
      <c r="I993" s="3"/>
      <c r="J993" s="14"/>
      <c r="K993" s="3"/>
      <c r="L993" s="49"/>
      <c r="M993" s="49"/>
      <c r="N993" s="6"/>
      <c r="BF993" s="56"/>
      <c r="BG993" s="56"/>
      <c r="BH993" s="2">
        <f t="shared" ref="BH993:BH1056" si="255">IF(BA993=4,1,0)</f>
        <v>0</v>
      </c>
      <c r="BI993" s="2">
        <f t="shared" ref="BI993:BI1056" si="256">BF993*BH993</f>
        <v>0</v>
      </c>
    </row>
    <row r="994" spans="1:61" s="2" customFormat="1" x14ac:dyDescent="0.25">
      <c r="A994" s="6"/>
      <c r="E994" s="9"/>
      <c r="F994" s="3"/>
      <c r="G994" s="3"/>
      <c r="H994" s="14"/>
      <c r="I994" s="3"/>
      <c r="J994" s="14"/>
      <c r="K994" s="3"/>
      <c r="L994" s="49"/>
      <c r="M994" s="49"/>
      <c r="N994" s="6"/>
      <c r="BF994" s="56"/>
      <c r="BG994" s="56"/>
      <c r="BH994" s="2">
        <f t="shared" si="255"/>
        <v>0</v>
      </c>
      <c r="BI994" s="2">
        <f t="shared" si="256"/>
        <v>0</v>
      </c>
    </row>
    <row r="995" spans="1:61" s="2" customFormat="1" x14ac:dyDescent="0.25">
      <c r="A995" s="6"/>
      <c r="E995" s="9"/>
      <c r="F995" s="3"/>
      <c r="G995" s="3"/>
      <c r="H995" s="14"/>
      <c r="I995" s="3"/>
      <c r="J995" s="14"/>
      <c r="K995" s="3"/>
      <c r="L995" s="49"/>
      <c r="M995" s="49"/>
      <c r="N995" s="6"/>
      <c r="BF995" s="56"/>
      <c r="BG995" s="56"/>
      <c r="BH995" s="2">
        <f t="shared" si="255"/>
        <v>0</v>
      </c>
      <c r="BI995" s="2">
        <f t="shared" si="256"/>
        <v>0</v>
      </c>
    </row>
    <row r="996" spans="1:61" s="2" customFormat="1" x14ac:dyDescent="0.25">
      <c r="A996" s="6"/>
      <c r="E996" s="9"/>
      <c r="F996" s="3"/>
      <c r="G996" s="3"/>
      <c r="H996" s="14"/>
      <c r="I996" s="3"/>
      <c r="J996" s="14"/>
      <c r="K996" s="3"/>
      <c r="L996" s="49"/>
      <c r="M996" s="49"/>
      <c r="N996" s="6"/>
      <c r="BF996" s="56"/>
      <c r="BG996" s="56"/>
      <c r="BH996" s="2">
        <f t="shared" si="255"/>
        <v>0</v>
      </c>
      <c r="BI996" s="2">
        <f t="shared" si="256"/>
        <v>0</v>
      </c>
    </row>
    <row r="997" spans="1:61" s="2" customFormat="1" x14ac:dyDescent="0.25">
      <c r="A997" s="6"/>
      <c r="E997" s="9"/>
      <c r="F997" s="3"/>
      <c r="G997" s="3"/>
      <c r="H997" s="14"/>
      <c r="I997" s="3"/>
      <c r="J997" s="14"/>
      <c r="K997" s="3"/>
      <c r="L997" s="49"/>
      <c r="M997" s="49"/>
      <c r="N997" s="6"/>
      <c r="BF997" s="56"/>
      <c r="BG997" s="56"/>
      <c r="BH997" s="2">
        <f t="shared" si="255"/>
        <v>0</v>
      </c>
      <c r="BI997" s="2">
        <f t="shared" si="256"/>
        <v>0</v>
      </c>
    </row>
    <row r="998" spans="1:61" s="2" customFormat="1" x14ac:dyDescent="0.25">
      <c r="A998" s="6"/>
      <c r="E998" s="9"/>
      <c r="F998" s="3"/>
      <c r="G998" s="3"/>
      <c r="H998" s="14"/>
      <c r="I998" s="3"/>
      <c r="J998" s="14"/>
      <c r="K998" s="3"/>
      <c r="L998" s="49"/>
      <c r="M998" s="49"/>
      <c r="N998" s="6"/>
      <c r="BF998" s="56"/>
      <c r="BG998" s="56"/>
      <c r="BH998" s="2">
        <f t="shared" si="255"/>
        <v>0</v>
      </c>
      <c r="BI998" s="2">
        <f t="shared" si="256"/>
        <v>0</v>
      </c>
    </row>
    <row r="999" spans="1:61" s="2" customFormat="1" x14ac:dyDescent="0.25">
      <c r="A999" s="6"/>
      <c r="E999" s="9"/>
      <c r="F999" s="3"/>
      <c r="G999" s="3"/>
      <c r="H999" s="14"/>
      <c r="I999" s="3"/>
      <c r="J999" s="14"/>
      <c r="K999" s="3"/>
      <c r="L999" s="49"/>
      <c r="M999" s="49"/>
      <c r="N999" s="6"/>
      <c r="BF999" s="56"/>
      <c r="BG999" s="56"/>
      <c r="BH999" s="2">
        <f t="shared" si="255"/>
        <v>0</v>
      </c>
      <c r="BI999" s="2">
        <f t="shared" si="256"/>
        <v>0</v>
      </c>
    </row>
    <row r="1000" spans="1:61" s="2" customFormat="1" ht="15.75" thickBot="1" x14ac:dyDescent="0.3">
      <c r="A1000" s="6"/>
      <c r="E1000" s="9"/>
      <c r="F1000" s="3"/>
      <c r="G1000" s="3"/>
      <c r="H1000" s="13"/>
      <c r="I1000" s="3"/>
      <c r="J1000" s="13"/>
      <c r="K1000" s="3"/>
      <c r="L1000" s="49"/>
      <c r="M1000" s="49"/>
      <c r="N1000" s="6"/>
      <c r="BF1000" s="56"/>
      <c r="BG1000" s="56"/>
      <c r="BH1000" s="2">
        <f t="shared" si="255"/>
        <v>0</v>
      </c>
      <c r="BI1000" s="2">
        <f t="shared" si="256"/>
        <v>0</v>
      </c>
    </row>
    <row r="1001" spans="1:61" s="2" customFormat="1" ht="61.5" thickTop="1" thickBot="1" x14ac:dyDescent="0.3">
      <c r="A1001" s="17" t="s">
        <v>231</v>
      </c>
      <c r="E1001" s="8"/>
      <c r="F1001" s="16" t="str">
        <f>Master!A$746</f>
        <v>Forecast Overall Zika Risk Code - "1" (Blue) = low risk, "4" (Red) = high risk</v>
      </c>
      <c r="G1001" s="16" t="str">
        <f>Master!B$745</f>
        <v>Was temp. suitable during period for Aedes aegypti/albopictus? (Red Yes, Green No)</v>
      </c>
      <c r="H1001" s="16" t="str">
        <f>Master!C$745</f>
        <v>If suitable temp.  what is annual % suitability for Aedes aegypti or albopictus? (More red more suitable)</v>
      </c>
      <c r="I1001" s="16" t="str">
        <f>Master!B$744</f>
        <v>Was temp. suitable during period for Zika replication in mosquito? (Red Yes, Green No)</v>
      </c>
      <c r="J1001" s="16" t="str">
        <f>Master!C$744</f>
        <v>If suitable temp. what is annual % suitability for Zika? (More red more suitable)</v>
      </c>
      <c r="K1001" s="47" t="str">
        <f>Master!A$749</f>
        <v># people within 5km with Code 4 Zika level</v>
      </c>
      <c r="L1001" s="47" t="str">
        <f>Master!A$748</f>
        <v>Description of conditions</v>
      </c>
      <c r="M1001" s="47" t="str">
        <f>Master!B$748</f>
        <v>What it means for transmission</v>
      </c>
      <c r="N1001" s="47" t="str">
        <f>Master!C$748</f>
        <v>What it means for entomologists</v>
      </c>
      <c r="BF1001" s="47" t="s">
        <v>949</v>
      </c>
      <c r="BG1001" s="47" t="s">
        <v>949</v>
      </c>
      <c r="BH1001" s="2">
        <f t="shared" si="255"/>
        <v>0</v>
      </c>
      <c r="BI1001" s="2" t="e">
        <f t="shared" si="256"/>
        <v>#VALUE!</v>
      </c>
    </row>
    <row r="1002" spans="1:61" s="2" customFormat="1" ht="16.5" thickTop="1" thickBot="1" x14ac:dyDescent="0.3">
      <c r="A1002" s="6"/>
      <c r="E1002" s="8" t="s">
        <v>230</v>
      </c>
      <c r="F1002" s="3">
        <f>BA1002</f>
        <v>3</v>
      </c>
      <c r="G1002" s="3">
        <f>IF((Master!CL437&gt;=13)-(Master!CL437&gt;38),1,0)</f>
        <v>1</v>
      </c>
      <c r="H1002" s="11">
        <f>IF($G1002=1,ROUND(Master!AL437,2),0)</f>
        <v>0.88</v>
      </c>
      <c r="I1002" s="3">
        <f>IF((Master!CL437&gt;=18)-(Master!CL437&gt;42),1,0)</f>
        <v>1</v>
      </c>
      <c r="J1002" s="11">
        <f>IF($I1002=1,ROUND(Master!DF437,2),0)</f>
        <v>0</v>
      </c>
      <c r="K1002" s="3">
        <f>BF1002*BH1002</f>
        <v>0</v>
      </c>
      <c r="L1002" s="49" t="str">
        <f t="shared" ref="L1002:M1006" si="257">BB1002</f>
        <v>Temp. suitable for Pathogen and Vector. Model says suitable for Pathogen or Vector but not both.</v>
      </c>
      <c r="M1002" s="49" t="str">
        <f t="shared" si="257"/>
        <v>Preconditions somewhat suitable for Transmission</v>
      </c>
      <c r="N1002" s="6" t="str">
        <f>Master!DM437</f>
        <v>Temp. suitable for vectors - surveillance may be needed. When temp. suitable, model suggests vectors likely - may need control, education, and policies minimizing exposure.</v>
      </c>
      <c r="AW1002" s="2">
        <f>SUM(G1002,I1002)</f>
        <v>2</v>
      </c>
      <c r="AX1002" s="2">
        <f>IF(H1002&lt;0.5,2,IF(H1002&gt;=0.5,3))</f>
        <v>3</v>
      </c>
      <c r="AY1002" s="2">
        <f>IF(J1002&lt;0.5,5,IF(J1002&gt;=0.5,7))</f>
        <v>5</v>
      </c>
      <c r="AZ1002" s="2">
        <f t="shared" ref="AZ1002:AZ1036" si="258">AW1002*AX1002*AY1002</f>
        <v>30</v>
      </c>
      <c r="BA1002" s="2">
        <f>IF(AZ1002=0,BB$3,IF(AZ1002=10,BB$4,IF(AZ1002=14,BB$4,IF(AZ1002=15,BB$5,IF(AZ1002=20,BB$6,IF(AZ1002=21,BB$5,IF(AZ1002=28,BB$7,IF(AZ1002=30,BB$7,IF(AZ1002=42,BB$8,"")))))))))</f>
        <v>3</v>
      </c>
      <c r="BB1002" s="2" t="str">
        <f>IF(AZ1002=0,AW$3,IF(AZ1002=10,AW$4,IF(AZ1002=14,AW$4,IF(AZ1002=15,AW$5,IF(AZ1002=20,AW$6,IF(AZ1002=21,AW$5,IF(AZ1002=28,AW$7,IF(AZ1002=30,AW$7,IF(AZ1002=42,AW$8,"")))))))))</f>
        <v>Temp. suitable for Pathogen and Vector. Model says suitable for Pathogen or Vector but not both.</v>
      </c>
      <c r="BC1002" s="2" t="str">
        <f>IF(AZ1002=0,AY$3,IF(AZ1002=10,AY$4,IF(AZ1002=14,AY$4,IF(AZ1002=15,AY$5,IF(AZ1002=20,AY$6,IF(AZ1002=21,AY$5,IF(AZ1002=28,AY$7,IF(AZ1002=30,AY$7,IF(AZ1002=42,AY$8,"")))))))))</f>
        <v>Preconditions somewhat suitable for Transmission</v>
      </c>
      <c r="BF1002" s="56">
        <f>Master!EN437</f>
        <v>3681</v>
      </c>
      <c r="BG1002" s="56" t="s">
        <v>1387</v>
      </c>
      <c r="BH1002" s="2">
        <f t="shared" si="255"/>
        <v>0</v>
      </c>
      <c r="BI1002" s="2">
        <f t="shared" si="256"/>
        <v>0</v>
      </c>
    </row>
    <row r="1003" spans="1:61" s="2" customFormat="1" ht="16.5" thickTop="1" thickBot="1" x14ac:dyDescent="0.3">
      <c r="A1003" s="6"/>
      <c r="E1003" s="8" t="s">
        <v>410</v>
      </c>
      <c r="F1003" s="3">
        <f>BA1003</f>
        <v>3</v>
      </c>
      <c r="G1003" s="3">
        <f>IF((Master!CL438&gt;=13)-(Master!CL438&gt;38),1,0)</f>
        <v>1</v>
      </c>
      <c r="H1003" s="11">
        <f>IF($G1003=1,ROUND(Master!AL438,2),0)</f>
        <v>0.92</v>
      </c>
      <c r="I1003" s="3">
        <f>IF((Master!CL438&gt;=18)-(Master!CL438&gt;42),1,0)</f>
        <v>1</v>
      </c>
      <c r="J1003" s="11">
        <f>IF($I1003=1,ROUND(Master!DF438,2),0)</f>
        <v>0</v>
      </c>
      <c r="K1003" s="3">
        <f>BF1003*BH1003</f>
        <v>0</v>
      </c>
      <c r="L1003" s="49" t="str">
        <f t="shared" si="257"/>
        <v>Temp. suitable for Pathogen and Vector. Model says suitable for Pathogen or Vector but not both.</v>
      </c>
      <c r="M1003" s="49" t="str">
        <f t="shared" si="257"/>
        <v>Preconditions somewhat suitable for Transmission</v>
      </c>
      <c r="N1003" s="6" t="str">
        <f>Master!DM438</f>
        <v>Temp. suitable for vectors - surveillance may be needed. When temp. suitable, model suggests vectors likely - may need control, education, and policies minimizing exposure.</v>
      </c>
      <c r="AW1003" s="2">
        <f>SUM(G1003,I1003)</f>
        <v>2</v>
      </c>
      <c r="AX1003" s="2">
        <f>IF(H1003&lt;0.5,2,IF(H1003&gt;=0.5,3))</f>
        <v>3</v>
      </c>
      <c r="AY1003" s="2">
        <f>IF(J1003&lt;0.5,5,IF(J1003&gt;=0.5,7))</f>
        <v>5</v>
      </c>
      <c r="AZ1003" s="2">
        <f t="shared" si="258"/>
        <v>30</v>
      </c>
      <c r="BA1003" s="2">
        <f>IF(AZ1003=0,BB$3,IF(AZ1003=10,BB$4,IF(AZ1003=14,BB$4,IF(AZ1003=15,BB$5,IF(AZ1003=20,BB$6,IF(AZ1003=21,BB$5,IF(AZ1003=28,BB$7,IF(AZ1003=30,BB$7,IF(AZ1003=42,BB$8,"")))))))))</f>
        <v>3</v>
      </c>
      <c r="BB1003" s="2" t="str">
        <f>IF(AZ1003=0,AW$3,IF(AZ1003=10,AW$4,IF(AZ1003=14,AW$4,IF(AZ1003=15,AW$5,IF(AZ1003=20,AW$6,IF(AZ1003=21,AW$5,IF(AZ1003=28,AW$7,IF(AZ1003=30,AW$7,IF(AZ1003=42,AW$8,"")))))))))</f>
        <v>Temp. suitable for Pathogen and Vector. Model says suitable for Pathogen or Vector but not both.</v>
      </c>
      <c r="BC1003" s="2" t="str">
        <f>IF(AZ1003=0,AY$3,IF(AZ1003=10,AY$4,IF(AZ1003=14,AY$4,IF(AZ1003=15,AY$5,IF(AZ1003=20,AY$6,IF(AZ1003=21,AY$5,IF(AZ1003=28,AY$7,IF(AZ1003=30,AY$7,IF(AZ1003=42,AY$8,"")))))))))</f>
        <v>Preconditions somewhat suitable for Transmission</v>
      </c>
      <c r="BF1003" s="56">
        <f>Master!EN438</f>
        <v>1996</v>
      </c>
      <c r="BG1003" s="56" t="s">
        <v>1388</v>
      </c>
      <c r="BH1003" s="2">
        <f t="shared" si="255"/>
        <v>0</v>
      </c>
      <c r="BI1003" s="2">
        <f t="shared" si="256"/>
        <v>0</v>
      </c>
    </row>
    <row r="1004" spans="1:61" s="2" customFormat="1" ht="16.5" thickTop="1" thickBot="1" x14ac:dyDescent="0.3">
      <c r="A1004" s="6"/>
      <c r="E1004" s="8" t="s">
        <v>712</v>
      </c>
      <c r="F1004" s="3">
        <f>BA1004</f>
        <v>3</v>
      </c>
      <c r="G1004" s="3">
        <f>IF((Master!CL439&gt;=13)-(Master!CL439&gt;38),1,0)</f>
        <v>1</v>
      </c>
      <c r="H1004" s="11">
        <f>IF($G1004=1,ROUND(Master!AL439,2),0)</f>
        <v>0.85</v>
      </c>
      <c r="I1004" s="3">
        <f>IF((Master!CL439&gt;=18)-(Master!CL439&gt;42),1,0)</f>
        <v>1</v>
      </c>
      <c r="J1004" s="11">
        <f>IF($I1004=1,ROUND(Master!DF439,2),0)</f>
        <v>0</v>
      </c>
      <c r="K1004" s="3">
        <f>BF1004*BH1004</f>
        <v>0</v>
      </c>
      <c r="L1004" s="49" t="str">
        <f t="shared" si="257"/>
        <v>Temp. suitable for Pathogen and Vector. Model says suitable for Pathogen or Vector but not both.</v>
      </c>
      <c r="M1004" s="49" t="str">
        <f t="shared" si="257"/>
        <v>Preconditions somewhat suitable for Transmission</v>
      </c>
      <c r="N1004" s="6" t="str">
        <f>Master!DM439</f>
        <v>Temp. suitable for vectors - surveillance may be needed. When temp. suitable, model suggests vectors likely - may need control, education, and policies minimizing exposure.</v>
      </c>
      <c r="AW1004" s="2">
        <f>SUM(G1004,I1004)</f>
        <v>2</v>
      </c>
      <c r="AX1004" s="2">
        <f>IF(H1004&lt;0.5,2,IF(H1004&gt;=0.5,3))</f>
        <v>3</v>
      </c>
      <c r="AY1004" s="2">
        <f>IF(J1004&lt;0.5,5,IF(J1004&gt;=0.5,7))</f>
        <v>5</v>
      </c>
      <c r="AZ1004" s="2">
        <f t="shared" si="258"/>
        <v>30</v>
      </c>
      <c r="BA1004" s="2">
        <f>IF(AZ1004=0,BB$3,IF(AZ1004=10,BB$4,IF(AZ1004=14,BB$4,IF(AZ1004=15,BB$5,IF(AZ1004=20,BB$6,IF(AZ1004=21,BB$5,IF(AZ1004=28,BB$7,IF(AZ1004=30,BB$7,IF(AZ1004=42,BB$8,"")))))))))</f>
        <v>3</v>
      </c>
      <c r="BB1004" s="2" t="str">
        <f>IF(AZ1004=0,AW$3,IF(AZ1004=10,AW$4,IF(AZ1004=14,AW$4,IF(AZ1004=15,AW$5,IF(AZ1004=20,AW$6,IF(AZ1004=21,AW$5,IF(AZ1004=28,AW$7,IF(AZ1004=30,AW$7,IF(AZ1004=42,AW$8,"")))))))))</f>
        <v>Temp. suitable for Pathogen and Vector. Model says suitable for Pathogen or Vector but not both.</v>
      </c>
      <c r="BC1004" s="2" t="str">
        <f>IF(AZ1004=0,AY$3,IF(AZ1004=10,AY$4,IF(AZ1004=14,AY$4,IF(AZ1004=15,AY$5,IF(AZ1004=20,AY$6,IF(AZ1004=21,AY$5,IF(AZ1004=28,AY$7,IF(AZ1004=30,AY$7,IF(AZ1004=42,AY$8,"")))))))))</f>
        <v>Preconditions somewhat suitable for Transmission</v>
      </c>
      <c r="BF1004" s="56">
        <f>Master!EN439</f>
        <v>53395</v>
      </c>
      <c r="BG1004" s="56" t="s">
        <v>1389</v>
      </c>
      <c r="BH1004" s="2">
        <f t="shared" si="255"/>
        <v>0</v>
      </c>
      <c r="BI1004" s="2">
        <f t="shared" si="256"/>
        <v>0</v>
      </c>
    </row>
    <row r="1005" spans="1:61" s="2" customFormat="1" ht="16.5" thickTop="1" thickBot="1" x14ac:dyDescent="0.3">
      <c r="A1005" s="6"/>
      <c r="E1005" s="8" t="s">
        <v>713</v>
      </c>
      <c r="F1005" s="3">
        <f>BA1005</f>
        <v>3</v>
      </c>
      <c r="G1005" s="3">
        <f>IF((Master!CL440&gt;=13)-(Master!CL440&gt;38),1,0)</f>
        <v>1</v>
      </c>
      <c r="H1005" s="11">
        <f>IF($G1005=1,ROUND(Master!AL440,2),0)</f>
        <v>0.92</v>
      </c>
      <c r="I1005" s="3">
        <f>IF((Master!CL440&gt;=18)-(Master!CL440&gt;42),1,0)</f>
        <v>1</v>
      </c>
      <c r="J1005" s="11">
        <f>IF($I1005=1,ROUND(Master!DF440,2),0)</f>
        <v>0</v>
      </c>
      <c r="K1005" s="3">
        <f>BF1005*BH1005</f>
        <v>0</v>
      </c>
      <c r="L1005" s="49" t="str">
        <f t="shared" si="257"/>
        <v>Temp. suitable for Pathogen and Vector. Model says suitable for Pathogen or Vector but not both.</v>
      </c>
      <c r="M1005" s="49" t="str">
        <f t="shared" si="257"/>
        <v>Preconditions somewhat suitable for Transmission</v>
      </c>
      <c r="N1005" s="6" t="str">
        <f>Master!DM440</f>
        <v>Temp. suitable for vectors - surveillance may be needed. When temp. suitable, model suggests vectors likely - may need control, education, and policies minimizing exposure.</v>
      </c>
      <c r="AW1005" s="2">
        <f>SUM(G1005,I1005)</f>
        <v>2</v>
      </c>
      <c r="AX1005" s="2">
        <f>IF(H1005&lt;0.5,2,IF(H1005&gt;=0.5,3))</f>
        <v>3</v>
      </c>
      <c r="AY1005" s="2">
        <f>IF(J1005&lt;0.5,5,IF(J1005&gt;=0.5,7))</f>
        <v>5</v>
      </c>
      <c r="AZ1005" s="2">
        <f t="shared" si="258"/>
        <v>30</v>
      </c>
      <c r="BA1005" s="2">
        <f>IF(AZ1005=0,BB$3,IF(AZ1005=10,BB$4,IF(AZ1005=14,BB$4,IF(AZ1005=15,BB$5,IF(AZ1005=20,BB$6,IF(AZ1005=21,BB$5,IF(AZ1005=28,BB$7,IF(AZ1005=30,BB$7,IF(AZ1005=42,BB$8,"")))))))))</f>
        <v>3</v>
      </c>
      <c r="BB1005" s="2" t="str">
        <f>IF(AZ1005=0,AW$3,IF(AZ1005=10,AW$4,IF(AZ1005=14,AW$4,IF(AZ1005=15,AW$5,IF(AZ1005=20,AW$6,IF(AZ1005=21,AW$5,IF(AZ1005=28,AW$7,IF(AZ1005=30,AW$7,IF(AZ1005=42,AW$8,"")))))))))</f>
        <v>Temp. suitable for Pathogen and Vector. Model says suitable for Pathogen or Vector but not both.</v>
      </c>
      <c r="BC1005" s="2" t="str">
        <f>IF(AZ1005=0,AY$3,IF(AZ1005=10,AY$4,IF(AZ1005=14,AY$4,IF(AZ1005=15,AY$5,IF(AZ1005=20,AY$6,IF(AZ1005=21,AY$5,IF(AZ1005=28,AY$7,IF(AZ1005=30,AY$7,IF(AZ1005=42,AY$8,"")))))))))</f>
        <v>Preconditions somewhat suitable for Transmission</v>
      </c>
      <c r="BF1005" s="56">
        <f>Master!EN440</f>
        <v>4784</v>
      </c>
      <c r="BG1005" s="56" t="s">
        <v>1390</v>
      </c>
      <c r="BH1005" s="2">
        <f t="shared" si="255"/>
        <v>0</v>
      </c>
      <c r="BI1005" s="2">
        <f t="shared" si="256"/>
        <v>0</v>
      </c>
    </row>
    <row r="1006" spans="1:61" s="2" customFormat="1" ht="16.5" thickTop="1" thickBot="1" x14ac:dyDescent="0.3">
      <c r="A1006" s="6"/>
      <c r="E1006" s="8" t="s">
        <v>714</v>
      </c>
      <c r="F1006" s="3">
        <f>BA1006</f>
        <v>3</v>
      </c>
      <c r="G1006" s="3">
        <f>IF((Master!CL441&gt;=13)-(Master!CL441&gt;38),1,0)</f>
        <v>1</v>
      </c>
      <c r="H1006" s="11">
        <f>IF($G1006=1,ROUND(Master!AL441,2),0)</f>
        <v>0.92</v>
      </c>
      <c r="I1006" s="3">
        <f>IF((Master!CL441&gt;=18)-(Master!CL441&gt;42),1,0)</f>
        <v>1</v>
      </c>
      <c r="J1006" s="11">
        <f>IF($I1006=1,ROUND(Master!DF441,2),0)</f>
        <v>0</v>
      </c>
      <c r="K1006" s="3">
        <f>BF1006*BH1006</f>
        <v>0</v>
      </c>
      <c r="L1006" s="49" t="str">
        <f t="shared" si="257"/>
        <v>Temp. suitable for Pathogen and Vector. Model says suitable for Pathogen or Vector but not both.</v>
      </c>
      <c r="M1006" s="49" t="str">
        <f t="shared" si="257"/>
        <v>Preconditions somewhat suitable for Transmission</v>
      </c>
      <c r="N1006" s="6" t="str">
        <f>Master!DM441</f>
        <v>Temp. suitable for vectors - surveillance may be needed. When temp. suitable, model suggests vectors likely - may need control, education, and policies minimizing exposure.</v>
      </c>
      <c r="AW1006" s="2">
        <f>SUM(G1006,I1006)</f>
        <v>2</v>
      </c>
      <c r="AX1006" s="2">
        <f>IF(H1006&lt;0.5,2,IF(H1006&gt;=0.5,3))</f>
        <v>3</v>
      </c>
      <c r="AY1006" s="2">
        <f>IF(J1006&lt;0.5,5,IF(J1006&gt;=0.5,7))</f>
        <v>5</v>
      </c>
      <c r="AZ1006" s="2">
        <f t="shared" si="258"/>
        <v>30</v>
      </c>
      <c r="BA1006" s="2">
        <f>IF(AZ1006=0,BB$3,IF(AZ1006=10,BB$4,IF(AZ1006=14,BB$4,IF(AZ1006=15,BB$5,IF(AZ1006=20,BB$6,IF(AZ1006=21,BB$5,IF(AZ1006=28,BB$7,IF(AZ1006=30,BB$7,IF(AZ1006=42,BB$8,"")))))))))</f>
        <v>3</v>
      </c>
      <c r="BB1006" s="2" t="str">
        <f>IF(AZ1006=0,AW$3,IF(AZ1006=10,AW$4,IF(AZ1006=14,AW$4,IF(AZ1006=15,AW$5,IF(AZ1006=20,AW$6,IF(AZ1006=21,AW$5,IF(AZ1006=28,AW$7,IF(AZ1006=30,AW$7,IF(AZ1006=42,AW$8,"")))))))))</f>
        <v>Temp. suitable for Pathogen and Vector. Model says suitable for Pathogen or Vector but not both.</v>
      </c>
      <c r="BC1006" s="2" t="str">
        <f>IF(AZ1006=0,AY$3,IF(AZ1006=10,AY$4,IF(AZ1006=14,AY$4,IF(AZ1006=15,AY$5,IF(AZ1006=20,AY$6,IF(AZ1006=21,AY$5,IF(AZ1006=28,AY$7,IF(AZ1006=30,AY$7,IF(AZ1006=42,AY$8,"")))))))))</f>
        <v>Preconditions somewhat suitable for Transmission</v>
      </c>
      <c r="BF1006" s="56">
        <f>Master!EN441</f>
        <v>671</v>
      </c>
      <c r="BG1006" s="56" t="s">
        <v>1391</v>
      </c>
      <c r="BH1006" s="2">
        <f t="shared" si="255"/>
        <v>0</v>
      </c>
      <c r="BI1006" s="2">
        <f t="shared" si="256"/>
        <v>0</v>
      </c>
    </row>
    <row r="1007" spans="1:61" s="2" customFormat="1" ht="15.75" thickTop="1" x14ac:dyDescent="0.25">
      <c r="A1007" s="6"/>
      <c r="E1007" s="9" t="s">
        <v>867</v>
      </c>
      <c r="F1007" s="3"/>
      <c r="G1007" s="3"/>
      <c r="H1007" s="14"/>
      <c r="I1007" s="3"/>
      <c r="J1007" s="14"/>
      <c r="K1007" s="3"/>
      <c r="L1007" s="49"/>
      <c r="M1007" s="49"/>
      <c r="N1007" s="6"/>
      <c r="BF1007" s="56"/>
      <c r="BG1007" s="56"/>
      <c r="BH1007" s="2">
        <f t="shared" si="255"/>
        <v>0</v>
      </c>
      <c r="BI1007" s="2">
        <f t="shared" si="256"/>
        <v>0</v>
      </c>
    </row>
    <row r="1008" spans="1:61" s="2" customFormat="1" x14ac:dyDescent="0.25">
      <c r="A1008" s="6"/>
      <c r="E1008" s="9"/>
      <c r="F1008" s="3"/>
      <c r="G1008" s="3"/>
      <c r="H1008" s="14"/>
      <c r="I1008" s="3"/>
      <c r="J1008" s="14"/>
      <c r="K1008" s="3"/>
      <c r="L1008" s="49"/>
      <c r="M1008" s="49"/>
      <c r="N1008" s="6"/>
      <c r="BF1008" s="56"/>
      <c r="BG1008" s="56"/>
      <c r="BH1008" s="2">
        <f t="shared" si="255"/>
        <v>0</v>
      </c>
      <c r="BI1008" s="2">
        <f t="shared" si="256"/>
        <v>0</v>
      </c>
    </row>
    <row r="1009" spans="1:61" s="2" customFormat="1" x14ac:dyDescent="0.25">
      <c r="A1009" s="6"/>
      <c r="E1009" s="9"/>
      <c r="F1009" s="3"/>
      <c r="G1009" s="3"/>
      <c r="H1009" s="14"/>
      <c r="I1009" s="3"/>
      <c r="J1009" s="14"/>
      <c r="K1009" s="3"/>
      <c r="L1009" s="49"/>
      <c r="M1009" s="49"/>
      <c r="N1009" s="6"/>
      <c r="BF1009" s="56"/>
      <c r="BG1009" s="56"/>
      <c r="BH1009" s="2">
        <f t="shared" si="255"/>
        <v>0</v>
      </c>
      <c r="BI1009" s="2">
        <f t="shared" si="256"/>
        <v>0</v>
      </c>
    </row>
    <row r="1010" spans="1:61" s="2" customFormat="1" x14ac:dyDescent="0.25">
      <c r="A1010" s="6"/>
      <c r="E1010" s="9"/>
      <c r="F1010" s="3"/>
      <c r="G1010" s="3"/>
      <c r="H1010" s="14"/>
      <c r="I1010" s="3"/>
      <c r="J1010" s="14"/>
      <c r="K1010" s="3"/>
      <c r="L1010" s="49"/>
      <c r="M1010" s="49"/>
      <c r="N1010" s="6"/>
      <c r="BF1010" s="56"/>
      <c r="BG1010" s="56"/>
      <c r="BH1010" s="2">
        <f t="shared" si="255"/>
        <v>0</v>
      </c>
      <c r="BI1010" s="2">
        <f t="shared" si="256"/>
        <v>0</v>
      </c>
    </row>
    <row r="1011" spans="1:61" s="2" customFormat="1" x14ac:dyDescent="0.25">
      <c r="A1011" s="6"/>
      <c r="E1011" s="9"/>
      <c r="F1011" s="3"/>
      <c r="G1011" s="3"/>
      <c r="H1011" s="14"/>
      <c r="I1011" s="3"/>
      <c r="J1011" s="14"/>
      <c r="K1011" s="3"/>
      <c r="L1011" s="49"/>
      <c r="M1011" s="49"/>
      <c r="N1011" s="6"/>
      <c r="BF1011" s="56"/>
      <c r="BG1011" s="56"/>
      <c r="BH1011" s="2">
        <f t="shared" si="255"/>
        <v>0</v>
      </c>
      <c r="BI1011" s="2">
        <f t="shared" si="256"/>
        <v>0</v>
      </c>
    </row>
    <row r="1012" spans="1:61" s="2" customFormat="1" x14ac:dyDescent="0.25">
      <c r="A1012" s="6"/>
      <c r="E1012" s="9"/>
      <c r="F1012" s="3"/>
      <c r="G1012" s="3"/>
      <c r="H1012" s="14"/>
      <c r="I1012" s="3"/>
      <c r="J1012" s="14"/>
      <c r="K1012" s="3"/>
      <c r="L1012" s="49"/>
      <c r="M1012" s="49"/>
      <c r="N1012" s="6"/>
      <c r="BF1012" s="56"/>
      <c r="BG1012" s="56"/>
      <c r="BH1012" s="2">
        <f t="shared" si="255"/>
        <v>0</v>
      </c>
      <c r="BI1012" s="2">
        <f t="shared" si="256"/>
        <v>0</v>
      </c>
    </row>
    <row r="1013" spans="1:61" s="2" customFormat="1" x14ac:dyDescent="0.25">
      <c r="A1013" s="6"/>
      <c r="E1013" s="9"/>
      <c r="F1013" s="3"/>
      <c r="G1013" s="3"/>
      <c r="H1013" s="14"/>
      <c r="I1013" s="3"/>
      <c r="J1013" s="14"/>
      <c r="K1013" s="3"/>
      <c r="L1013" s="49"/>
      <c r="M1013" s="49"/>
      <c r="N1013" s="6"/>
      <c r="BF1013" s="56"/>
      <c r="BG1013" s="56"/>
      <c r="BH1013" s="2">
        <f t="shared" si="255"/>
        <v>0</v>
      </c>
      <c r="BI1013" s="2">
        <f t="shared" si="256"/>
        <v>0</v>
      </c>
    </row>
    <row r="1014" spans="1:61" s="2" customFormat="1" x14ac:dyDescent="0.25">
      <c r="A1014" s="6"/>
      <c r="E1014" s="9"/>
      <c r="F1014" s="3"/>
      <c r="G1014" s="3"/>
      <c r="H1014" s="14"/>
      <c r="I1014" s="3"/>
      <c r="J1014" s="14"/>
      <c r="K1014" s="3"/>
      <c r="L1014" s="49"/>
      <c r="M1014" s="49"/>
      <c r="N1014" s="6"/>
      <c r="BF1014" s="56"/>
      <c r="BG1014" s="56"/>
      <c r="BH1014" s="2">
        <f t="shared" si="255"/>
        <v>0</v>
      </c>
      <c r="BI1014" s="2">
        <f t="shared" si="256"/>
        <v>0</v>
      </c>
    </row>
    <row r="1015" spans="1:61" s="2" customFormat="1" x14ac:dyDescent="0.25">
      <c r="A1015" s="6"/>
      <c r="E1015" s="9"/>
      <c r="F1015" s="3"/>
      <c r="G1015" s="3"/>
      <c r="H1015" s="14"/>
      <c r="I1015" s="3"/>
      <c r="J1015" s="14"/>
      <c r="K1015" s="3"/>
      <c r="L1015" s="49"/>
      <c r="M1015" s="49"/>
      <c r="N1015" s="6"/>
      <c r="BF1015" s="56"/>
      <c r="BG1015" s="56"/>
      <c r="BH1015" s="2">
        <f t="shared" si="255"/>
        <v>0</v>
      </c>
      <c r="BI1015" s="2">
        <f t="shared" si="256"/>
        <v>0</v>
      </c>
    </row>
    <row r="1016" spans="1:61" s="2" customFormat="1" x14ac:dyDescent="0.25">
      <c r="A1016" s="6"/>
      <c r="E1016" s="9"/>
      <c r="F1016" s="3"/>
      <c r="G1016" s="3"/>
      <c r="H1016" s="14"/>
      <c r="I1016" s="3"/>
      <c r="J1016" s="14"/>
      <c r="K1016" s="3"/>
      <c r="L1016" s="49"/>
      <c r="M1016" s="49"/>
      <c r="N1016" s="6"/>
      <c r="BF1016" s="56"/>
      <c r="BG1016" s="56"/>
      <c r="BH1016" s="2">
        <f t="shared" si="255"/>
        <v>0</v>
      </c>
      <c r="BI1016" s="2">
        <f t="shared" si="256"/>
        <v>0</v>
      </c>
    </row>
    <row r="1017" spans="1:61" s="2" customFormat="1" x14ac:dyDescent="0.25">
      <c r="A1017" s="6"/>
      <c r="E1017" s="9"/>
      <c r="F1017" s="3"/>
      <c r="G1017" s="3"/>
      <c r="H1017" s="14"/>
      <c r="I1017" s="3"/>
      <c r="J1017" s="14"/>
      <c r="K1017" s="3"/>
      <c r="L1017" s="49"/>
      <c r="M1017" s="49"/>
      <c r="N1017" s="6"/>
      <c r="BF1017" s="56"/>
      <c r="BG1017" s="56"/>
      <c r="BH1017" s="2">
        <f t="shared" si="255"/>
        <v>0</v>
      </c>
      <c r="BI1017" s="2">
        <f t="shared" si="256"/>
        <v>0</v>
      </c>
    </row>
    <row r="1018" spans="1:61" s="2" customFormat="1" x14ac:dyDescent="0.25">
      <c r="A1018" s="6"/>
      <c r="E1018" s="9"/>
      <c r="F1018" s="3"/>
      <c r="G1018" s="3"/>
      <c r="H1018" s="14"/>
      <c r="I1018" s="3"/>
      <c r="J1018" s="14"/>
      <c r="K1018" s="3"/>
      <c r="L1018" s="49"/>
      <c r="M1018" s="49"/>
      <c r="N1018" s="6"/>
      <c r="BF1018" s="56"/>
      <c r="BG1018" s="56"/>
      <c r="BH1018" s="2">
        <f t="shared" si="255"/>
        <v>0</v>
      </c>
      <c r="BI1018" s="2">
        <f t="shared" si="256"/>
        <v>0</v>
      </c>
    </row>
    <row r="1019" spans="1:61" s="2" customFormat="1" x14ac:dyDescent="0.25">
      <c r="A1019" s="6"/>
      <c r="E1019" s="9"/>
      <c r="F1019" s="3"/>
      <c r="G1019" s="3"/>
      <c r="H1019" s="14"/>
      <c r="I1019" s="3"/>
      <c r="J1019" s="14"/>
      <c r="K1019" s="3"/>
      <c r="L1019" s="49"/>
      <c r="M1019" s="49"/>
      <c r="N1019" s="6"/>
      <c r="BF1019" s="56"/>
      <c r="BG1019" s="56"/>
      <c r="BH1019" s="2">
        <f t="shared" si="255"/>
        <v>0</v>
      </c>
      <c r="BI1019" s="2">
        <f t="shared" si="256"/>
        <v>0</v>
      </c>
    </row>
    <row r="1020" spans="1:61" s="2" customFormat="1" x14ac:dyDescent="0.25">
      <c r="A1020" s="6"/>
      <c r="E1020" s="9"/>
      <c r="F1020" s="3"/>
      <c r="G1020" s="3"/>
      <c r="H1020" s="14"/>
      <c r="I1020" s="3"/>
      <c r="J1020" s="14"/>
      <c r="K1020" s="3"/>
      <c r="L1020" s="49"/>
      <c r="M1020" s="49"/>
      <c r="N1020" s="6"/>
      <c r="BF1020" s="56"/>
      <c r="BG1020" s="56"/>
      <c r="BH1020" s="2">
        <f t="shared" si="255"/>
        <v>0</v>
      </c>
      <c r="BI1020" s="2">
        <f t="shared" si="256"/>
        <v>0</v>
      </c>
    </row>
    <row r="1021" spans="1:61" s="2" customFormat="1" x14ac:dyDescent="0.25">
      <c r="A1021" s="6"/>
      <c r="E1021" s="9"/>
      <c r="F1021" s="3"/>
      <c r="G1021" s="3"/>
      <c r="H1021" s="14"/>
      <c r="I1021" s="3"/>
      <c r="J1021" s="14"/>
      <c r="K1021" s="3"/>
      <c r="L1021" s="49"/>
      <c r="M1021" s="49"/>
      <c r="N1021" s="6"/>
      <c r="BF1021" s="56"/>
      <c r="BG1021" s="56"/>
      <c r="BH1021" s="2">
        <f t="shared" si="255"/>
        <v>0</v>
      </c>
      <c r="BI1021" s="2">
        <f t="shared" si="256"/>
        <v>0</v>
      </c>
    </row>
    <row r="1022" spans="1:61" s="2" customFormat="1" x14ac:dyDescent="0.25">
      <c r="A1022" s="6"/>
      <c r="E1022" s="9"/>
      <c r="F1022" s="3"/>
      <c r="G1022" s="3"/>
      <c r="H1022" s="14"/>
      <c r="I1022" s="3"/>
      <c r="J1022" s="14"/>
      <c r="K1022" s="3"/>
      <c r="L1022" s="49"/>
      <c r="M1022" s="49"/>
      <c r="N1022" s="6"/>
      <c r="BF1022" s="56"/>
      <c r="BG1022" s="56"/>
      <c r="BH1022" s="2">
        <f t="shared" si="255"/>
        <v>0</v>
      </c>
      <c r="BI1022" s="2">
        <f t="shared" si="256"/>
        <v>0</v>
      </c>
    </row>
    <row r="1023" spans="1:61" s="2" customFormat="1" x14ac:dyDescent="0.25">
      <c r="A1023" s="6"/>
      <c r="E1023" s="9"/>
      <c r="F1023" s="3"/>
      <c r="G1023" s="3"/>
      <c r="H1023" s="14"/>
      <c r="I1023" s="3"/>
      <c r="J1023" s="14"/>
      <c r="K1023" s="3"/>
      <c r="L1023" s="49"/>
      <c r="M1023" s="49"/>
      <c r="N1023" s="6"/>
      <c r="BF1023" s="56"/>
      <c r="BG1023" s="56"/>
      <c r="BH1023" s="2">
        <f t="shared" si="255"/>
        <v>0</v>
      </c>
      <c r="BI1023" s="2">
        <f t="shared" si="256"/>
        <v>0</v>
      </c>
    </row>
    <row r="1024" spans="1:61" s="2" customFormat="1" x14ac:dyDescent="0.25">
      <c r="A1024" s="6"/>
      <c r="E1024" s="9"/>
      <c r="F1024" s="3"/>
      <c r="G1024" s="3"/>
      <c r="H1024" s="14"/>
      <c r="I1024" s="3"/>
      <c r="J1024" s="14"/>
      <c r="K1024" s="3"/>
      <c r="L1024" s="49"/>
      <c r="M1024" s="49"/>
      <c r="N1024" s="6"/>
      <c r="BF1024" s="56"/>
      <c r="BG1024" s="56"/>
      <c r="BH1024" s="2">
        <f t="shared" si="255"/>
        <v>0</v>
      </c>
      <c r="BI1024" s="2">
        <f t="shared" si="256"/>
        <v>0</v>
      </c>
    </row>
    <row r="1025" spans="1:61" s="2" customFormat="1" x14ac:dyDescent="0.25">
      <c r="A1025" s="6"/>
      <c r="E1025" s="9"/>
      <c r="F1025" s="3"/>
      <c r="G1025" s="3"/>
      <c r="H1025" s="14"/>
      <c r="I1025" s="3"/>
      <c r="J1025" s="14"/>
      <c r="K1025" s="3"/>
      <c r="L1025" s="49"/>
      <c r="M1025" s="49"/>
      <c r="N1025" s="6"/>
      <c r="BF1025" s="56"/>
      <c r="BG1025" s="56"/>
      <c r="BH1025" s="2">
        <f t="shared" si="255"/>
        <v>0</v>
      </c>
      <c r="BI1025" s="2">
        <f t="shared" si="256"/>
        <v>0</v>
      </c>
    </row>
    <row r="1026" spans="1:61" s="2" customFormat="1" x14ac:dyDescent="0.25">
      <c r="A1026" s="6"/>
      <c r="E1026" s="9"/>
      <c r="F1026" s="3"/>
      <c r="G1026" s="3"/>
      <c r="H1026" s="14"/>
      <c r="I1026" s="3"/>
      <c r="J1026" s="14"/>
      <c r="K1026" s="3"/>
      <c r="L1026" s="49"/>
      <c r="M1026" s="49"/>
      <c r="N1026" s="6"/>
      <c r="BF1026" s="56"/>
      <c r="BG1026" s="56"/>
      <c r="BH1026" s="2">
        <f t="shared" si="255"/>
        <v>0</v>
      </c>
      <c r="BI1026" s="2">
        <f t="shared" si="256"/>
        <v>0</v>
      </c>
    </row>
    <row r="1027" spans="1:61" s="2" customFormat="1" x14ac:dyDescent="0.25">
      <c r="A1027" s="6"/>
      <c r="E1027" s="9"/>
      <c r="F1027" s="3"/>
      <c r="G1027" s="3"/>
      <c r="H1027" s="14"/>
      <c r="I1027" s="3"/>
      <c r="J1027" s="14"/>
      <c r="K1027" s="3"/>
      <c r="L1027" s="49"/>
      <c r="M1027" s="49"/>
      <c r="N1027" s="6"/>
      <c r="BF1027" s="56"/>
      <c r="BG1027" s="56"/>
      <c r="BH1027" s="2">
        <f t="shared" si="255"/>
        <v>0</v>
      </c>
      <c r="BI1027" s="2">
        <f t="shared" si="256"/>
        <v>0</v>
      </c>
    </row>
    <row r="1028" spans="1:61" s="2" customFormat="1" x14ac:dyDescent="0.25">
      <c r="A1028" s="6"/>
      <c r="E1028" s="9"/>
      <c r="F1028" s="3"/>
      <c r="G1028" s="3"/>
      <c r="H1028" s="14"/>
      <c r="I1028" s="3"/>
      <c r="J1028" s="14"/>
      <c r="K1028" s="3"/>
      <c r="L1028" s="49"/>
      <c r="M1028" s="49"/>
      <c r="N1028" s="6"/>
      <c r="BF1028" s="56"/>
      <c r="BG1028" s="56"/>
      <c r="BH1028" s="2">
        <f t="shared" si="255"/>
        <v>0</v>
      </c>
      <c r="BI1028" s="2">
        <f t="shared" si="256"/>
        <v>0</v>
      </c>
    </row>
    <row r="1029" spans="1:61" s="2" customFormat="1" x14ac:dyDescent="0.25">
      <c r="A1029" s="6"/>
      <c r="E1029" s="9"/>
      <c r="F1029" s="3"/>
      <c r="G1029" s="3"/>
      <c r="H1029" s="14"/>
      <c r="I1029" s="3"/>
      <c r="J1029" s="14"/>
      <c r="K1029" s="3"/>
      <c r="L1029" s="49"/>
      <c r="M1029" s="49"/>
      <c r="N1029" s="6"/>
      <c r="BF1029" s="56"/>
      <c r="BG1029" s="56"/>
      <c r="BH1029" s="2">
        <f t="shared" si="255"/>
        <v>0</v>
      </c>
      <c r="BI1029" s="2">
        <f t="shared" si="256"/>
        <v>0</v>
      </c>
    </row>
    <row r="1030" spans="1:61" s="2" customFormat="1" x14ac:dyDescent="0.25">
      <c r="A1030" s="6"/>
      <c r="E1030" s="9"/>
      <c r="F1030" s="3"/>
      <c r="G1030" s="3"/>
      <c r="H1030" s="14"/>
      <c r="I1030" s="3"/>
      <c r="J1030" s="14"/>
      <c r="K1030" s="3"/>
      <c r="L1030" s="49"/>
      <c r="M1030" s="49"/>
      <c r="N1030" s="6"/>
      <c r="BF1030" s="56"/>
      <c r="BG1030" s="56"/>
      <c r="BH1030" s="2">
        <f t="shared" si="255"/>
        <v>0</v>
      </c>
      <c r="BI1030" s="2">
        <f t="shared" si="256"/>
        <v>0</v>
      </c>
    </row>
    <row r="1031" spans="1:61" s="2" customFormat="1" x14ac:dyDescent="0.25">
      <c r="A1031" s="6"/>
      <c r="E1031" s="9"/>
      <c r="F1031" s="3"/>
      <c r="G1031" s="3"/>
      <c r="H1031" s="14"/>
      <c r="I1031" s="3"/>
      <c r="J1031" s="14"/>
      <c r="K1031" s="3"/>
      <c r="L1031" s="49"/>
      <c r="M1031" s="49"/>
      <c r="N1031" s="6"/>
      <c r="BF1031" s="56"/>
      <c r="BG1031" s="56"/>
      <c r="BH1031" s="2">
        <f t="shared" si="255"/>
        <v>0</v>
      </c>
      <c r="BI1031" s="2">
        <f t="shared" si="256"/>
        <v>0</v>
      </c>
    </row>
    <row r="1032" spans="1:61" s="2" customFormat="1" ht="15.75" thickBot="1" x14ac:dyDescent="0.3">
      <c r="A1032" s="6"/>
      <c r="E1032" s="9"/>
      <c r="F1032" s="3"/>
      <c r="G1032" s="3"/>
      <c r="H1032" s="13"/>
      <c r="I1032" s="3"/>
      <c r="J1032" s="13"/>
      <c r="K1032" s="3"/>
      <c r="L1032" s="49"/>
      <c r="M1032" s="49"/>
      <c r="N1032" s="6"/>
      <c r="BF1032" s="56"/>
      <c r="BG1032" s="56"/>
      <c r="BH1032" s="2">
        <f t="shared" si="255"/>
        <v>0</v>
      </c>
      <c r="BI1032" s="2">
        <f t="shared" si="256"/>
        <v>0</v>
      </c>
    </row>
    <row r="1033" spans="1:61" s="2" customFormat="1" ht="61.5" thickTop="1" thickBot="1" x14ac:dyDescent="0.3">
      <c r="A1033" s="17" t="s">
        <v>703</v>
      </c>
      <c r="E1033" s="8"/>
      <c r="F1033" s="16" t="str">
        <f>Master!A$746</f>
        <v>Forecast Overall Zika Risk Code - "1" (Blue) = low risk, "4" (Red) = high risk</v>
      </c>
      <c r="G1033" s="16" t="str">
        <f>Master!B$745</f>
        <v>Was temp. suitable during period for Aedes aegypti/albopictus? (Red Yes, Green No)</v>
      </c>
      <c r="H1033" s="16" t="str">
        <f>Master!C$745</f>
        <v>If suitable temp.  what is annual % suitability for Aedes aegypti or albopictus? (More red more suitable)</v>
      </c>
      <c r="I1033" s="16" t="str">
        <f>Master!B$744</f>
        <v>Was temp. suitable during period for Zika replication in mosquito? (Red Yes, Green No)</v>
      </c>
      <c r="J1033" s="16" t="str">
        <f>Master!C$744</f>
        <v>If suitable temp. what is annual % suitability for Zika? (More red more suitable)</v>
      </c>
      <c r="K1033" s="47" t="str">
        <f>Master!A$749</f>
        <v># people within 5km with Code 4 Zika level</v>
      </c>
      <c r="L1033" s="47" t="str">
        <f>Master!A$748</f>
        <v>Description of conditions</v>
      </c>
      <c r="M1033" s="47" t="str">
        <f>Master!B$748</f>
        <v>What it means for transmission</v>
      </c>
      <c r="N1033" s="47" t="str">
        <f>Master!C$748</f>
        <v>What it means for entomologists</v>
      </c>
      <c r="BF1033" s="47" t="s">
        <v>949</v>
      </c>
      <c r="BG1033" s="47" t="s">
        <v>949</v>
      </c>
      <c r="BH1033" s="2">
        <f t="shared" si="255"/>
        <v>0</v>
      </c>
      <c r="BI1033" s="2" t="e">
        <f t="shared" si="256"/>
        <v>#VALUE!</v>
      </c>
    </row>
    <row r="1034" spans="1:61" s="2" customFormat="1" ht="16.5" thickTop="1" thickBot="1" x14ac:dyDescent="0.3">
      <c r="A1034" s="6"/>
      <c r="E1034" s="8" t="s">
        <v>702</v>
      </c>
      <c r="F1034" s="3">
        <f>BA1034</f>
        <v>3</v>
      </c>
      <c r="G1034" s="3">
        <f>IF((Master!CL442&gt;=13)-(Master!CL442&gt;38),1,0)</f>
        <v>1</v>
      </c>
      <c r="H1034" s="11">
        <f>IF($G1034=1,ROUND(Master!AL442,2),0)</f>
        <v>0.69</v>
      </c>
      <c r="I1034" s="3">
        <f>IF((Master!CL442&gt;=18)-(Master!CL442&gt;42),1,0)</f>
        <v>1</v>
      </c>
      <c r="J1034" s="11">
        <f>IF($I1034=1,ROUND(Master!DF442,2),0)</f>
        <v>0</v>
      </c>
      <c r="K1034" s="3">
        <f>BF1034*BH1034</f>
        <v>0</v>
      </c>
      <c r="L1034" s="49" t="str">
        <f t="shared" ref="L1034:M1036" si="259">BB1034</f>
        <v>Temp. suitable for Pathogen and Vector. Model says suitable for Pathogen or Vector but not both.</v>
      </c>
      <c r="M1034" s="49" t="str">
        <f t="shared" si="259"/>
        <v>Preconditions somewhat suitable for Transmission</v>
      </c>
      <c r="N1034" s="6" t="str">
        <f>Master!DM442</f>
        <v>Temp. suitable for vectors - surveillance may be needed. When temp. suitable, model suggests vectors likely - may need control, education, and policies minimizing exposure.</v>
      </c>
      <c r="AW1034" s="2">
        <f>SUM(G1034,I1034)</f>
        <v>2</v>
      </c>
      <c r="AX1034" s="2">
        <f>IF(H1034&lt;0.5,2,IF(H1034&gt;=0.5,3))</f>
        <v>3</v>
      </c>
      <c r="AY1034" s="2">
        <f>IF(J1034&lt;0.5,5,IF(J1034&gt;=0.5,7))</f>
        <v>5</v>
      </c>
      <c r="AZ1034" s="2">
        <f t="shared" si="258"/>
        <v>30</v>
      </c>
      <c r="BA1034" s="2">
        <f>IF(AZ1034=0,BB$3,IF(AZ1034=10,BB$4,IF(AZ1034=14,BB$4,IF(AZ1034=15,BB$5,IF(AZ1034=20,BB$6,IF(AZ1034=21,BB$5,IF(AZ1034=28,BB$7,IF(AZ1034=30,BB$7,IF(AZ1034=42,BB$8,"")))))))))</f>
        <v>3</v>
      </c>
      <c r="BB1034" s="2" t="str">
        <f>IF(AZ1034=0,AW$3,IF(AZ1034=10,AW$4,IF(AZ1034=14,AW$4,IF(AZ1034=15,AW$5,IF(AZ1034=20,AW$6,IF(AZ1034=21,AW$5,IF(AZ1034=28,AW$7,IF(AZ1034=30,AW$7,IF(AZ1034=42,AW$8,"")))))))))</f>
        <v>Temp. suitable for Pathogen and Vector. Model says suitable for Pathogen or Vector but not both.</v>
      </c>
      <c r="BC1034" s="2" t="str">
        <f>IF(AZ1034=0,AY$3,IF(AZ1034=10,AY$4,IF(AZ1034=14,AY$4,IF(AZ1034=15,AY$5,IF(AZ1034=20,AY$6,IF(AZ1034=21,AY$5,IF(AZ1034=28,AY$7,IF(AZ1034=30,AY$7,IF(AZ1034=42,AY$8,"")))))))))</f>
        <v>Preconditions somewhat suitable for Transmission</v>
      </c>
      <c r="BF1034" s="56">
        <f>Master!EN442</f>
        <v>8710</v>
      </c>
      <c r="BG1034" s="56" t="s">
        <v>1392</v>
      </c>
      <c r="BH1034" s="2">
        <f t="shared" si="255"/>
        <v>0</v>
      </c>
      <c r="BI1034" s="2">
        <f t="shared" si="256"/>
        <v>0</v>
      </c>
    </row>
    <row r="1035" spans="1:61" s="2" customFormat="1" ht="16.5" thickTop="1" thickBot="1" x14ac:dyDescent="0.3">
      <c r="A1035" s="6"/>
      <c r="E1035" s="8" t="s">
        <v>722</v>
      </c>
      <c r="F1035" s="3">
        <f>BA1035</f>
        <v>2</v>
      </c>
      <c r="G1035" s="3">
        <f>IF((Master!CL443&gt;=13)-(Master!CL443&gt;38),1,0)</f>
        <v>1</v>
      </c>
      <c r="H1035" s="11">
        <f>IF($G1035=1,ROUND(Master!AL443,2),0)</f>
        <v>0.37</v>
      </c>
      <c r="I1035" s="3">
        <f>IF((Master!CL443&gt;=18)-(Master!CL443&gt;42),1,0)</f>
        <v>1</v>
      </c>
      <c r="J1035" s="11">
        <f>IF($I1035=1,ROUND(Master!DF443,2),0)</f>
        <v>0</v>
      </c>
      <c r="K1035" s="3">
        <f>BF1035*BH1035</f>
        <v>0</v>
      </c>
      <c r="L1035" s="49" t="str">
        <f t="shared" si="259"/>
        <v>Temp. suitable for Pathogen and Vector. Model says not very suitable for Pathogen and Vector.</v>
      </c>
      <c r="M1035" s="49" t="str">
        <f t="shared" si="259"/>
        <v>Preconditions unsuitable for Transmission</v>
      </c>
      <c r="N1035" s="6" t="str">
        <f>Master!DM443</f>
        <v>Temp. suitable for vectors - surveillance may be needed. When temp. suitable, model suggests vectors unlikely or low numbers.</v>
      </c>
      <c r="AW1035" s="2">
        <f>SUM(G1035,I1035)</f>
        <v>2</v>
      </c>
      <c r="AX1035" s="2">
        <f>IF(H1035&lt;0.5,2,IF(H1035&gt;=0.5,3))</f>
        <v>2</v>
      </c>
      <c r="AY1035" s="2">
        <f>IF(J1035&lt;0.5,5,IF(J1035&gt;=0.5,7))</f>
        <v>5</v>
      </c>
      <c r="AZ1035" s="2">
        <f t="shared" si="258"/>
        <v>20</v>
      </c>
      <c r="BA1035" s="2">
        <f>IF(AZ1035=0,BB$3,IF(AZ1035=10,BB$4,IF(AZ1035=14,BB$4,IF(AZ1035=15,BB$5,IF(AZ1035=20,BB$6,IF(AZ1035=21,BB$5,IF(AZ1035=28,BB$7,IF(AZ1035=30,BB$7,IF(AZ1035=42,BB$8,"")))))))))</f>
        <v>2</v>
      </c>
      <c r="BB1035" s="2" t="str">
        <f>IF(AZ1035=0,AW$3,IF(AZ1035=10,AW$4,IF(AZ1035=14,AW$4,IF(AZ1035=15,AW$5,IF(AZ1035=20,AW$6,IF(AZ1035=21,AW$5,IF(AZ1035=28,AW$7,IF(AZ1035=30,AW$7,IF(AZ1035=42,AW$8,"")))))))))</f>
        <v>Temp. suitable for Pathogen and Vector. Model says not very suitable for Pathogen and Vector.</v>
      </c>
      <c r="BC1035" s="2" t="str">
        <f>IF(AZ1035=0,AY$3,IF(AZ1035=10,AY$4,IF(AZ1035=14,AY$4,IF(AZ1035=15,AY$5,IF(AZ1035=20,AY$6,IF(AZ1035=21,AY$5,IF(AZ1035=28,AY$7,IF(AZ1035=30,AY$7,IF(AZ1035=42,AY$8,"")))))))))</f>
        <v>Preconditions unsuitable for Transmission</v>
      </c>
      <c r="BF1035" s="56">
        <f>Master!EN443</f>
        <v>33775</v>
      </c>
      <c r="BG1035" s="56" t="s">
        <v>1393</v>
      </c>
      <c r="BH1035" s="2">
        <f t="shared" si="255"/>
        <v>0</v>
      </c>
      <c r="BI1035" s="2">
        <f t="shared" si="256"/>
        <v>0</v>
      </c>
    </row>
    <row r="1036" spans="1:61" s="2" customFormat="1" ht="16.5" thickTop="1" thickBot="1" x14ac:dyDescent="0.3">
      <c r="A1036" s="6"/>
      <c r="E1036" s="8" t="s">
        <v>782</v>
      </c>
      <c r="F1036" s="3">
        <f>BA1036</f>
        <v>3</v>
      </c>
      <c r="G1036" s="3">
        <f>IF((Master!CL444&gt;=13)-(Master!CL444&gt;38),1,0)</f>
        <v>1</v>
      </c>
      <c r="H1036" s="11">
        <f>IF($G1036=1,ROUND(Master!AL444,2),0)</f>
        <v>0.6</v>
      </c>
      <c r="I1036" s="3">
        <f>IF((Master!CL444&gt;=18)-(Master!CL444&gt;42),1,0)</f>
        <v>1</v>
      </c>
      <c r="J1036" s="11">
        <f>IF($I1036=1,ROUND(Master!DF444,2),0)</f>
        <v>0</v>
      </c>
      <c r="K1036" s="3">
        <f>BF1036*BH1036</f>
        <v>0</v>
      </c>
      <c r="L1036" s="49" t="str">
        <f t="shared" si="259"/>
        <v>Temp. suitable for Pathogen and Vector. Model says suitable for Pathogen or Vector but not both.</v>
      </c>
      <c r="M1036" s="49" t="str">
        <f t="shared" si="259"/>
        <v>Preconditions somewhat suitable for Transmission</v>
      </c>
      <c r="N1036" s="6" t="str">
        <f>Master!DM444</f>
        <v>Temp. suitable for vectors - surveillance may be needed. When temp. suitable, model suggests vectors likely - may need control, education, and policies minimizing exposure.</v>
      </c>
      <c r="AW1036" s="2">
        <f>SUM(G1036,I1036)</f>
        <v>2</v>
      </c>
      <c r="AX1036" s="2">
        <f>IF(H1036&lt;0.5,2,IF(H1036&gt;=0.5,3))</f>
        <v>3</v>
      </c>
      <c r="AY1036" s="2">
        <f>IF(J1036&lt;0.5,5,IF(J1036&gt;=0.5,7))</f>
        <v>5</v>
      </c>
      <c r="AZ1036" s="2">
        <f t="shared" si="258"/>
        <v>30</v>
      </c>
      <c r="BA1036" s="2">
        <f>IF(AZ1036=0,BB$3,IF(AZ1036=10,BB$4,IF(AZ1036=14,BB$4,IF(AZ1036=15,BB$5,IF(AZ1036=20,BB$6,IF(AZ1036=21,BB$5,IF(AZ1036=28,BB$7,IF(AZ1036=30,BB$7,IF(AZ1036=42,BB$8,"")))))))))</f>
        <v>3</v>
      </c>
      <c r="BB1036" s="2" t="str">
        <f>IF(AZ1036=0,AW$3,IF(AZ1036=10,AW$4,IF(AZ1036=14,AW$4,IF(AZ1036=15,AW$5,IF(AZ1036=20,AW$6,IF(AZ1036=21,AW$5,IF(AZ1036=28,AW$7,IF(AZ1036=30,AW$7,IF(AZ1036=42,AW$8,"")))))))))</f>
        <v>Temp. suitable for Pathogen and Vector. Model says suitable for Pathogen or Vector but not both.</v>
      </c>
      <c r="BC1036" s="2" t="str">
        <f>IF(AZ1036=0,AY$3,IF(AZ1036=10,AY$4,IF(AZ1036=14,AY$4,IF(AZ1036=15,AY$5,IF(AZ1036=20,AY$6,IF(AZ1036=21,AY$5,IF(AZ1036=28,AY$7,IF(AZ1036=30,AY$7,IF(AZ1036=42,AY$8,"")))))))))</f>
        <v>Preconditions somewhat suitable for Transmission</v>
      </c>
      <c r="BF1036" s="56">
        <f>Master!EN444</f>
        <v>25399</v>
      </c>
      <c r="BG1036" s="56" t="s">
        <v>1394</v>
      </c>
      <c r="BH1036" s="2">
        <f t="shared" si="255"/>
        <v>0</v>
      </c>
      <c r="BI1036" s="2">
        <f t="shared" si="256"/>
        <v>0</v>
      </c>
    </row>
    <row r="1037" spans="1:61" s="2" customFormat="1" ht="15.75" thickTop="1" x14ac:dyDescent="0.25">
      <c r="A1037" s="6"/>
      <c r="E1037" s="9" t="s">
        <v>867</v>
      </c>
      <c r="F1037" s="3"/>
      <c r="G1037" s="3"/>
      <c r="H1037" s="14"/>
      <c r="I1037" s="3"/>
      <c r="J1037" s="14"/>
      <c r="K1037" s="3"/>
      <c r="L1037" s="49"/>
      <c r="M1037" s="49"/>
      <c r="N1037" s="6"/>
      <c r="BF1037" s="56"/>
      <c r="BG1037" s="56"/>
      <c r="BH1037" s="2">
        <f t="shared" si="255"/>
        <v>0</v>
      </c>
      <c r="BI1037" s="2">
        <f t="shared" si="256"/>
        <v>0</v>
      </c>
    </row>
    <row r="1038" spans="1:61" s="2" customFormat="1" x14ac:dyDescent="0.25">
      <c r="A1038" s="6"/>
      <c r="E1038" s="9"/>
      <c r="F1038" s="3"/>
      <c r="G1038" s="3"/>
      <c r="H1038" s="14"/>
      <c r="I1038" s="3"/>
      <c r="J1038" s="14"/>
      <c r="K1038" s="3"/>
      <c r="L1038" s="49"/>
      <c r="M1038" s="49"/>
      <c r="N1038" s="6"/>
      <c r="BF1038" s="56"/>
      <c r="BG1038" s="56"/>
      <c r="BH1038" s="2">
        <f t="shared" si="255"/>
        <v>0</v>
      </c>
      <c r="BI1038" s="2">
        <f t="shared" si="256"/>
        <v>0</v>
      </c>
    </row>
    <row r="1039" spans="1:61" s="2" customFormat="1" x14ac:dyDescent="0.25">
      <c r="A1039" s="6"/>
      <c r="E1039" s="9"/>
      <c r="F1039" s="3"/>
      <c r="G1039" s="3"/>
      <c r="H1039" s="14"/>
      <c r="I1039" s="3"/>
      <c r="J1039" s="14"/>
      <c r="K1039" s="3"/>
      <c r="L1039" s="49"/>
      <c r="M1039" s="49"/>
      <c r="N1039" s="6"/>
      <c r="BF1039" s="56"/>
      <c r="BG1039" s="56"/>
      <c r="BH1039" s="2">
        <f t="shared" si="255"/>
        <v>0</v>
      </c>
      <c r="BI1039" s="2">
        <f t="shared" si="256"/>
        <v>0</v>
      </c>
    </row>
    <row r="1040" spans="1:61" s="2" customFormat="1" x14ac:dyDescent="0.25">
      <c r="A1040" s="6"/>
      <c r="E1040" s="9"/>
      <c r="F1040" s="3"/>
      <c r="G1040" s="3"/>
      <c r="H1040" s="14"/>
      <c r="I1040" s="3"/>
      <c r="J1040" s="14"/>
      <c r="K1040" s="3"/>
      <c r="L1040" s="49"/>
      <c r="M1040" s="49"/>
      <c r="N1040" s="6"/>
      <c r="BF1040" s="56"/>
      <c r="BG1040" s="56"/>
      <c r="BH1040" s="2">
        <f t="shared" si="255"/>
        <v>0</v>
      </c>
      <c r="BI1040" s="2">
        <f t="shared" si="256"/>
        <v>0</v>
      </c>
    </row>
    <row r="1041" spans="1:61" s="2" customFormat="1" x14ac:dyDescent="0.25">
      <c r="A1041" s="6"/>
      <c r="E1041" s="9"/>
      <c r="F1041" s="3"/>
      <c r="G1041" s="3"/>
      <c r="H1041" s="14"/>
      <c r="I1041" s="3"/>
      <c r="J1041" s="14"/>
      <c r="K1041" s="3"/>
      <c r="L1041" s="49"/>
      <c r="M1041" s="49"/>
      <c r="N1041" s="6"/>
      <c r="BF1041" s="56"/>
      <c r="BG1041" s="56"/>
      <c r="BH1041" s="2">
        <f t="shared" si="255"/>
        <v>0</v>
      </c>
      <c r="BI1041" s="2">
        <f t="shared" si="256"/>
        <v>0</v>
      </c>
    </row>
    <row r="1042" spans="1:61" s="2" customFormat="1" x14ac:dyDescent="0.25">
      <c r="A1042" s="6"/>
      <c r="E1042" s="9"/>
      <c r="F1042" s="3"/>
      <c r="G1042" s="3"/>
      <c r="H1042" s="14"/>
      <c r="I1042" s="3"/>
      <c r="J1042" s="14"/>
      <c r="K1042" s="3"/>
      <c r="L1042" s="49"/>
      <c r="M1042" s="49"/>
      <c r="N1042" s="6"/>
      <c r="BF1042" s="56"/>
      <c r="BG1042" s="56"/>
      <c r="BH1042" s="2">
        <f t="shared" si="255"/>
        <v>0</v>
      </c>
      <c r="BI1042" s="2">
        <f t="shared" si="256"/>
        <v>0</v>
      </c>
    </row>
    <row r="1043" spans="1:61" s="2" customFormat="1" x14ac:dyDescent="0.25">
      <c r="A1043" s="6"/>
      <c r="E1043" s="9"/>
      <c r="F1043" s="3"/>
      <c r="G1043" s="3"/>
      <c r="H1043" s="14"/>
      <c r="I1043" s="3"/>
      <c r="J1043" s="14"/>
      <c r="K1043" s="3"/>
      <c r="L1043" s="49"/>
      <c r="M1043" s="49"/>
      <c r="N1043" s="6"/>
      <c r="BF1043" s="56"/>
      <c r="BG1043" s="56"/>
      <c r="BH1043" s="2">
        <f t="shared" si="255"/>
        <v>0</v>
      </c>
      <c r="BI1043" s="2">
        <f t="shared" si="256"/>
        <v>0</v>
      </c>
    </row>
    <row r="1044" spans="1:61" s="2" customFormat="1" x14ac:dyDescent="0.25">
      <c r="A1044" s="6"/>
      <c r="E1044" s="9"/>
      <c r="F1044" s="3"/>
      <c r="G1044" s="3"/>
      <c r="H1044" s="14"/>
      <c r="I1044" s="3"/>
      <c r="J1044" s="14"/>
      <c r="K1044" s="3"/>
      <c r="L1044" s="49"/>
      <c r="M1044" s="49"/>
      <c r="N1044" s="6"/>
      <c r="BF1044" s="56"/>
      <c r="BG1044" s="56"/>
      <c r="BH1044" s="2">
        <f t="shared" si="255"/>
        <v>0</v>
      </c>
      <c r="BI1044" s="2">
        <f t="shared" si="256"/>
        <v>0</v>
      </c>
    </row>
    <row r="1045" spans="1:61" s="2" customFormat="1" x14ac:dyDescent="0.25">
      <c r="A1045" s="6"/>
      <c r="E1045" s="9"/>
      <c r="F1045" s="3"/>
      <c r="G1045" s="3"/>
      <c r="H1045" s="14"/>
      <c r="I1045" s="3"/>
      <c r="J1045" s="14"/>
      <c r="K1045" s="3"/>
      <c r="L1045" s="49"/>
      <c r="M1045" s="49"/>
      <c r="N1045" s="6"/>
      <c r="BF1045" s="56"/>
      <c r="BG1045" s="56"/>
      <c r="BH1045" s="2">
        <f t="shared" si="255"/>
        <v>0</v>
      </c>
      <c r="BI1045" s="2">
        <f t="shared" si="256"/>
        <v>0</v>
      </c>
    </row>
    <row r="1046" spans="1:61" s="2" customFormat="1" x14ac:dyDescent="0.25">
      <c r="A1046" s="6"/>
      <c r="E1046" s="9"/>
      <c r="F1046" s="3"/>
      <c r="G1046" s="3"/>
      <c r="H1046" s="14"/>
      <c r="I1046" s="3"/>
      <c r="J1046" s="14"/>
      <c r="K1046" s="3"/>
      <c r="L1046" s="49"/>
      <c r="M1046" s="49"/>
      <c r="N1046" s="6"/>
      <c r="BF1046" s="56"/>
      <c r="BG1046" s="56"/>
      <c r="BH1046" s="2">
        <f t="shared" si="255"/>
        <v>0</v>
      </c>
      <c r="BI1046" s="2">
        <f t="shared" si="256"/>
        <v>0</v>
      </c>
    </row>
    <row r="1047" spans="1:61" s="2" customFormat="1" x14ac:dyDescent="0.25">
      <c r="A1047" s="6"/>
      <c r="E1047" s="9"/>
      <c r="F1047" s="3"/>
      <c r="G1047" s="3"/>
      <c r="H1047" s="14"/>
      <c r="I1047" s="3"/>
      <c r="J1047" s="14"/>
      <c r="K1047" s="3"/>
      <c r="L1047" s="49"/>
      <c r="M1047" s="49"/>
      <c r="N1047" s="6"/>
      <c r="BF1047" s="56"/>
      <c r="BG1047" s="56"/>
      <c r="BH1047" s="2">
        <f t="shared" si="255"/>
        <v>0</v>
      </c>
      <c r="BI1047" s="2">
        <f t="shared" si="256"/>
        <v>0</v>
      </c>
    </row>
    <row r="1048" spans="1:61" s="2" customFormat="1" x14ac:dyDescent="0.25">
      <c r="A1048" s="6"/>
      <c r="E1048" s="9"/>
      <c r="F1048" s="3"/>
      <c r="G1048" s="3"/>
      <c r="H1048" s="14"/>
      <c r="I1048" s="3"/>
      <c r="J1048" s="14"/>
      <c r="K1048" s="3"/>
      <c r="L1048" s="49"/>
      <c r="M1048" s="49"/>
      <c r="N1048" s="6"/>
      <c r="BF1048" s="56"/>
      <c r="BG1048" s="56"/>
      <c r="BH1048" s="2">
        <f t="shared" si="255"/>
        <v>0</v>
      </c>
      <c r="BI1048" s="2">
        <f t="shared" si="256"/>
        <v>0</v>
      </c>
    </row>
    <row r="1049" spans="1:61" s="2" customFormat="1" x14ac:dyDescent="0.25">
      <c r="A1049" s="6"/>
      <c r="E1049" s="9"/>
      <c r="F1049" s="3"/>
      <c r="G1049" s="3"/>
      <c r="H1049" s="14"/>
      <c r="I1049" s="3"/>
      <c r="J1049" s="14"/>
      <c r="K1049" s="3"/>
      <c r="L1049" s="49"/>
      <c r="M1049" s="49"/>
      <c r="N1049" s="6"/>
      <c r="BF1049" s="56"/>
      <c r="BG1049" s="56"/>
      <c r="BH1049" s="2">
        <f t="shared" si="255"/>
        <v>0</v>
      </c>
      <c r="BI1049" s="2">
        <f t="shared" si="256"/>
        <v>0</v>
      </c>
    </row>
    <row r="1050" spans="1:61" s="2" customFormat="1" x14ac:dyDescent="0.25">
      <c r="A1050" s="6"/>
      <c r="E1050" s="9"/>
      <c r="F1050" s="3"/>
      <c r="G1050" s="3"/>
      <c r="H1050" s="14"/>
      <c r="I1050" s="3"/>
      <c r="J1050" s="14"/>
      <c r="K1050" s="3"/>
      <c r="L1050" s="49"/>
      <c r="M1050" s="49"/>
      <c r="N1050" s="6"/>
      <c r="BF1050" s="56"/>
      <c r="BG1050" s="56"/>
      <c r="BH1050" s="2">
        <f t="shared" si="255"/>
        <v>0</v>
      </c>
      <c r="BI1050" s="2">
        <f t="shared" si="256"/>
        <v>0</v>
      </c>
    </row>
    <row r="1051" spans="1:61" s="2" customFormat="1" x14ac:dyDescent="0.25">
      <c r="A1051" s="6"/>
      <c r="E1051" s="9"/>
      <c r="F1051" s="3"/>
      <c r="G1051" s="3"/>
      <c r="H1051" s="14"/>
      <c r="I1051" s="3"/>
      <c r="J1051" s="14"/>
      <c r="K1051" s="3"/>
      <c r="L1051" s="49"/>
      <c r="M1051" s="49"/>
      <c r="N1051" s="6"/>
      <c r="BF1051" s="56"/>
      <c r="BG1051" s="56"/>
      <c r="BH1051" s="2">
        <f t="shared" si="255"/>
        <v>0</v>
      </c>
      <c r="BI1051" s="2">
        <f t="shared" si="256"/>
        <v>0</v>
      </c>
    </row>
    <row r="1052" spans="1:61" s="2" customFormat="1" x14ac:dyDescent="0.25">
      <c r="A1052" s="6"/>
      <c r="E1052" s="9"/>
      <c r="F1052" s="3"/>
      <c r="G1052" s="3"/>
      <c r="H1052" s="14"/>
      <c r="I1052" s="3"/>
      <c r="J1052" s="14"/>
      <c r="K1052" s="3"/>
      <c r="L1052" s="49"/>
      <c r="M1052" s="49"/>
      <c r="N1052" s="6"/>
      <c r="BF1052" s="56"/>
      <c r="BG1052" s="56"/>
      <c r="BH1052" s="2">
        <f t="shared" si="255"/>
        <v>0</v>
      </c>
      <c r="BI1052" s="2">
        <f t="shared" si="256"/>
        <v>0</v>
      </c>
    </row>
    <row r="1053" spans="1:61" s="2" customFormat="1" x14ac:dyDescent="0.25">
      <c r="A1053" s="6"/>
      <c r="E1053" s="9"/>
      <c r="F1053" s="3"/>
      <c r="G1053" s="3"/>
      <c r="H1053" s="14"/>
      <c r="I1053" s="3"/>
      <c r="J1053" s="14"/>
      <c r="K1053" s="3"/>
      <c r="L1053" s="49"/>
      <c r="M1053" s="49"/>
      <c r="N1053" s="6"/>
      <c r="BF1053" s="56"/>
      <c r="BG1053" s="56"/>
      <c r="BH1053" s="2">
        <f t="shared" si="255"/>
        <v>0</v>
      </c>
      <c r="BI1053" s="2">
        <f t="shared" si="256"/>
        <v>0</v>
      </c>
    </row>
    <row r="1054" spans="1:61" s="2" customFormat="1" x14ac:dyDescent="0.25">
      <c r="A1054" s="6"/>
      <c r="E1054" s="9"/>
      <c r="F1054" s="3"/>
      <c r="G1054" s="3"/>
      <c r="H1054" s="14"/>
      <c r="I1054" s="3"/>
      <c r="J1054" s="14"/>
      <c r="K1054" s="3"/>
      <c r="L1054" s="49"/>
      <c r="M1054" s="49"/>
      <c r="N1054" s="6"/>
      <c r="BF1054" s="56"/>
      <c r="BG1054" s="56"/>
      <c r="BH1054" s="2">
        <f t="shared" si="255"/>
        <v>0</v>
      </c>
      <c r="BI1054" s="2">
        <f t="shared" si="256"/>
        <v>0</v>
      </c>
    </row>
    <row r="1055" spans="1:61" s="2" customFormat="1" x14ac:dyDescent="0.25">
      <c r="A1055" s="6"/>
      <c r="E1055" s="9"/>
      <c r="F1055" s="3"/>
      <c r="G1055" s="3"/>
      <c r="H1055" s="14"/>
      <c r="I1055" s="3"/>
      <c r="J1055" s="14"/>
      <c r="K1055" s="3"/>
      <c r="L1055" s="49"/>
      <c r="M1055" s="49"/>
      <c r="N1055" s="6"/>
      <c r="BF1055" s="56"/>
      <c r="BG1055" s="56"/>
      <c r="BH1055" s="2">
        <f t="shared" si="255"/>
        <v>0</v>
      </c>
      <c r="BI1055" s="2">
        <f t="shared" si="256"/>
        <v>0</v>
      </c>
    </row>
    <row r="1056" spans="1:61" s="2" customFormat="1" x14ac:dyDescent="0.25">
      <c r="A1056" s="6"/>
      <c r="E1056" s="9"/>
      <c r="F1056" s="3"/>
      <c r="G1056" s="3"/>
      <c r="H1056" s="14"/>
      <c r="I1056" s="3"/>
      <c r="J1056" s="14"/>
      <c r="K1056" s="3"/>
      <c r="L1056" s="49"/>
      <c r="M1056" s="49"/>
      <c r="N1056" s="6"/>
      <c r="BF1056" s="56"/>
      <c r="BG1056" s="56"/>
      <c r="BH1056" s="2">
        <f t="shared" si="255"/>
        <v>0</v>
      </c>
      <c r="BI1056" s="2">
        <f t="shared" si="256"/>
        <v>0</v>
      </c>
    </row>
    <row r="1057" spans="1:61" s="2" customFormat="1" x14ac:dyDescent="0.25">
      <c r="A1057" s="6"/>
      <c r="E1057" s="9"/>
      <c r="F1057" s="3"/>
      <c r="G1057" s="3"/>
      <c r="H1057" s="14"/>
      <c r="I1057" s="3"/>
      <c r="J1057" s="14"/>
      <c r="K1057" s="3"/>
      <c r="L1057" s="49"/>
      <c r="M1057" s="49"/>
      <c r="N1057" s="6"/>
      <c r="BF1057" s="56"/>
      <c r="BG1057" s="56"/>
      <c r="BH1057" s="2">
        <f t="shared" ref="BH1057:BH1120" si="260">IF(BA1057=4,1,0)</f>
        <v>0</v>
      </c>
      <c r="BI1057" s="2">
        <f t="shared" ref="BI1057:BI1120" si="261">BF1057*BH1057</f>
        <v>0</v>
      </c>
    </row>
    <row r="1058" spans="1:61" s="2" customFormat="1" x14ac:dyDescent="0.25">
      <c r="A1058" s="6"/>
      <c r="E1058" s="9"/>
      <c r="F1058" s="3"/>
      <c r="G1058" s="3"/>
      <c r="H1058" s="14"/>
      <c r="I1058" s="3"/>
      <c r="J1058" s="14"/>
      <c r="K1058" s="3"/>
      <c r="L1058" s="49"/>
      <c r="M1058" s="49"/>
      <c r="N1058" s="6"/>
      <c r="BF1058" s="56"/>
      <c r="BG1058" s="56"/>
      <c r="BH1058" s="2">
        <f t="shared" si="260"/>
        <v>0</v>
      </c>
      <c r="BI1058" s="2">
        <f t="shared" si="261"/>
        <v>0</v>
      </c>
    </row>
    <row r="1059" spans="1:61" s="2" customFormat="1" x14ac:dyDescent="0.25">
      <c r="A1059" s="6"/>
      <c r="E1059" s="9"/>
      <c r="F1059" s="3"/>
      <c r="G1059" s="3"/>
      <c r="H1059" s="14"/>
      <c r="I1059" s="3"/>
      <c r="J1059" s="14"/>
      <c r="K1059" s="3"/>
      <c r="L1059" s="49"/>
      <c r="M1059" s="49"/>
      <c r="N1059" s="6"/>
      <c r="BF1059" s="56"/>
      <c r="BG1059" s="56"/>
      <c r="BH1059" s="2">
        <f t="shared" si="260"/>
        <v>0</v>
      </c>
      <c r="BI1059" s="2">
        <f t="shared" si="261"/>
        <v>0</v>
      </c>
    </row>
    <row r="1060" spans="1:61" s="2" customFormat="1" x14ac:dyDescent="0.25">
      <c r="A1060" s="6"/>
      <c r="E1060" s="9"/>
      <c r="F1060" s="3"/>
      <c r="G1060" s="3"/>
      <c r="H1060" s="14"/>
      <c r="I1060" s="3"/>
      <c r="J1060" s="14"/>
      <c r="K1060" s="3"/>
      <c r="L1060" s="49"/>
      <c r="M1060" s="49"/>
      <c r="N1060" s="6"/>
      <c r="BF1060" s="56"/>
      <c r="BG1060" s="56"/>
      <c r="BH1060" s="2">
        <f t="shared" si="260"/>
        <v>0</v>
      </c>
      <c r="BI1060" s="2">
        <f t="shared" si="261"/>
        <v>0</v>
      </c>
    </row>
    <row r="1061" spans="1:61" s="2" customFormat="1" x14ac:dyDescent="0.25">
      <c r="A1061" s="6"/>
      <c r="E1061" s="9"/>
      <c r="F1061" s="3"/>
      <c r="G1061" s="3"/>
      <c r="H1061" s="14"/>
      <c r="I1061" s="3"/>
      <c r="J1061" s="14"/>
      <c r="K1061" s="3"/>
      <c r="L1061" s="49"/>
      <c r="M1061" s="49"/>
      <c r="N1061" s="6"/>
      <c r="BF1061" s="56"/>
      <c r="BG1061" s="56"/>
      <c r="BH1061" s="2">
        <f t="shared" si="260"/>
        <v>0</v>
      </c>
      <c r="BI1061" s="2">
        <f t="shared" si="261"/>
        <v>0</v>
      </c>
    </row>
    <row r="1062" spans="1:61" s="2" customFormat="1" x14ac:dyDescent="0.25">
      <c r="A1062" s="6"/>
      <c r="E1062" s="9"/>
      <c r="F1062" s="3"/>
      <c r="G1062" s="3"/>
      <c r="H1062" s="14"/>
      <c r="I1062" s="3"/>
      <c r="J1062" s="14"/>
      <c r="K1062" s="3"/>
      <c r="L1062" s="49"/>
      <c r="M1062" s="49"/>
      <c r="N1062" s="6"/>
      <c r="BF1062" s="56"/>
      <c r="BG1062" s="56"/>
      <c r="BH1062" s="2">
        <f t="shared" si="260"/>
        <v>0</v>
      </c>
      <c r="BI1062" s="2">
        <f t="shared" si="261"/>
        <v>0</v>
      </c>
    </row>
    <row r="1063" spans="1:61" s="2" customFormat="1" x14ac:dyDescent="0.25">
      <c r="A1063" s="6"/>
      <c r="E1063" s="9"/>
      <c r="F1063" s="3"/>
      <c r="G1063" s="3"/>
      <c r="H1063" s="14"/>
      <c r="I1063" s="3"/>
      <c r="J1063" s="14"/>
      <c r="K1063" s="3"/>
      <c r="L1063" s="49"/>
      <c r="M1063" s="49"/>
      <c r="N1063" s="6"/>
      <c r="BF1063" s="56"/>
      <c r="BG1063" s="56"/>
      <c r="BH1063" s="2">
        <f t="shared" si="260"/>
        <v>0</v>
      </c>
      <c r="BI1063" s="2">
        <f t="shared" si="261"/>
        <v>0</v>
      </c>
    </row>
    <row r="1064" spans="1:61" s="2" customFormat="1" x14ac:dyDescent="0.25">
      <c r="A1064" s="6"/>
      <c r="E1064" s="9"/>
      <c r="F1064" s="3"/>
      <c r="G1064" s="3"/>
      <c r="H1064" s="14"/>
      <c r="I1064" s="3"/>
      <c r="J1064" s="14"/>
      <c r="K1064" s="3"/>
      <c r="L1064" s="49"/>
      <c r="M1064" s="49"/>
      <c r="N1064" s="6"/>
      <c r="BF1064" s="56"/>
      <c r="BG1064" s="56"/>
      <c r="BH1064" s="2">
        <f t="shared" si="260"/>
        <v>0</v>
      </c>
      <c r="BI1064" s="2">
        <f t="shared" si="261"/>
        <v>0</v>
      </c>
    </row>
    <row r="1065" spans="1:61" s="2" customFormat="1" x14ac:dyDescent="0.25">
      <c r="A1065" s="6"/>
      <c r="E1065" s="9"/>
      <c r="F1065" s="3"/>
      <c r="G1065" s="3"/>
      <c r="H1065" s="14"/>
      <c r="I1065" s="3"/>
      <c r="J1065" s="14"/>
      <c r="K1065" s="3"/>
      <c r="L1065" s="49"/>
      <c r="M1065" s="49"/>
      <c r="N1065" s="6"/>
      <c r="BF1065" s="56"/>
      <c r="BG1065" s="56"/>
      <c r="BH1065" s="2">
        <f t="shared" si="260"/>
        <v>0</v>
      </c>
      <c r="BI1065" s="2">
        <f t="shared" si="261"/>
        <v>0</v>
      </c>
    </row>
    <row r="1066" spans="1:61" s="2" customFormat="1" x14ac:dyDescent="0.25">
      <c r="A1066" s="6"/>
      <c r="E1066" s="9"/>
      <c r="F1066" s="3"/>
      <c r="G1066" s="3"/>
      <c r="H1066" s="14"/>
      <c r="I1066" s="3"/>
      <c r="J1066" s="14"/>
      <c r="K1066" s="3"/>
      <c r="L1066" s="49"/>
      <c r="M1066" s="49"/>
      <c r="N1066" s="6"/>
      <c r="BF1066" s="56"/>
      <c r="BG1066" s="56"/>
      <c r="BH1066" s="2">
        <f t="shared" si="260"/>
        <v>0</v>
      </c>
      <c r="BI1066" s="2">
        <f t="shared" si="261"/>
        <v>0</v>
      </c>
    </row>
    <row r="1067" spans="1:61" s="2" customFormat="1" x14ac:dyDescent="0.25">
      <c r="A1067" s="6"/>
      <c r="E1067" s="9"/>
      <c r="F1067" s="3"/>
      <c r="G1067" s="3"/>
      <c r="H1067" s="14"/>
      <c r="I1067" s="3"/>
      <c r="J1067" s="14"/>
      <c r="K1067" s="3"/>
      <c r="L1067" s="49"/>
      <c r="M1067" s="49"/>
      <c r="N1067" s="6"/>
      <c r="BF1067" s="56"/>
      <c r="BG1067" s="56"/>
      <c r="BH1067" s="2">
        <f t="shared" si="260"/>
        <v>0</v>
      </c>
      <c r="BI1067" s="2">
        <f t="shared" si="261"/>
        <v>0</v>
      </c>
    </row>
    <row r="1068" spans="1:61" s="2" customFormat="1" x14ac:dyDescent="0.25">
      <c r="A1068" s="6"/>
      <c r="E1068" s="9"/>
      <c r="F1068" s="3"/>
      <c r="G1068" s="3"/>
      <c r="H1068" s="14"/>
      <c r="I1068" s="3"/>
      <c r="J1068" s="14"/>
      <c r="K1068" s="3"/>
      <c r="L1068" s="49"/>
      <c r="M1068" s="49"/>
      <c r="N1068" s="6"/>
      <c r="BF1068" s="56"/>
      <c r="BG1068" s="56"/>
      <c r="BH1068" s="2">
        <f t="shared" si="260"/>
        <v>0</v>
      </c>
      <c r="BI1068" s="2">
        <f t="shared" si="261"/>
        <v>0</v>
      </c>
    </row>
    <row r="1069" spans="1:61" s="2" customFormat="1" ht="15.75" thickBot="1" x14ac:dyDescent="0.3">
      <c r="A1069" s="6"/>
      <c r="E1069" s="9"/>
      <c r="F1069" s="3"/>
      <c r="G1069" s="3"/>
      <c r="H1069" s="13"/>
      <c r="I1069" s="3"/>
      <c r="J1069" s="13"/>
      <c r="K1069" s="3"/>
      <c r="L1069" s="49"/>
      <c r="M1069" s="49"/>
      <c r="N1069" s="6"/>
      <c r="BF1069" s="56"/>
      <c r="BG1069" s="56"/>
      <c r="BH1069" s="2">
        <f t="shared" si="260"/>
        <v>0</v>
      </c>
      <c r="BI1069" s="2">
        <f t="shared" si="261"/>
        <v>0</v>
      </c>
    </row>
    <row r="1070" spans="1:61" s="2" customFormat="1" ht="61.5" thickTop="1" thickBot="1" x14ac:dyDescent="0.3">
      <c r="A1070" s="17" t="s">
        <v>137</v>
      </c>
      <c r="E1070" s="8"/>
      <c r="F1070" s="16" t="str">
        <f>Master!A$746</f>
        <v>Forecast Overall Zika Risk Code - "1" (Blue) = low risk, "4" (Red) = high risk</v>
      </c>
      <c r="G1070" s="16" t="str">
        <f>Master!B$745</f>
        <v>Was temp. suitable during period for Aedes aegypti/albopictus? (Red Yes, Green No)</v>
      </c>
      <c r="H1070" s="16" t="str">
        <f>Master!C$745</f>
        <v>If suitable temp.  what is annual % suitability for Aedes aegypti or albopictus? (More red more suitable)</v>
      </c>
      <c r="I1070" s="16" t="str">
        <f>Master!B$744</f>
        <v>Was temp. suitable during period for Zika replication in mosquito? (Red Yes, Green No)</v>
      </c>
      <c r="J1070" s="16" t="str">
        <f>Master!C$744</f>
        <v>If suitable temp. what is annual % suitability for Zika? (More red more suitable)</v>
      </c>
      <c r="K1070" s="47" t="str">
        <f>Master!A$749</f>
        <v># people within 5km with Code 4 Zika level</v>
      </c>
      <c r="L1070" s="47" t="str">
        <f>Master!A$748</f>
        <v>Description of conditions</v>
      </c>
      <c r="M1070" s="47" t="str">
        <f>Master!B$748</f>
        <v>What it means for transmission</v>
      </c>
      <c r="N1070" s="47" t="str">
        <f>Master!C$748</f>
        <v>What it means for entomologists</v>
      </c>
      <c r="BF1070" s="47" t="s">
        <v>949</v>
      </c>
      <c r="BG1070" s="47" t="s">
        <v>949</v>
      </c>
      <c r="BH1070" s="2">
        <f t="shared" si="260"/>
        <v>0</v>
      </c>
      <c r="BI1070" s="2" t="e">
        <f t="shared" si="261"/>
        <v>#VALUE!</v>
      </c>
    </row>
    <row r="1071" spans="1:61" s="2" customFormat="1" ht="16.5" thickTop="1" thickBot="1" x14ac:dyDescent="0.3">
      <c r="A1071" s="6"/>
      <c r="E1071" s="8" t="s">
        <v>136</v>
      </c>
      <c r="F1071" s="3">
        <f t="shared" ref="F1071:F1085" si="262">BA1071</f>
        <v>3</v>
      </c>
      <c r="G1071" s="3">
        <f>IF((Master!CL445&gt;=13)-(Master!CL445&gt;38),1,0)</f>
        <v>1</v>
      </c>
      <c r="H1071" s="11">
        <f>IF($G1071=1,ROUND(Master!AL445,2),0)</f>
        <v>0.94</v>
      </c>
      <c r="I1071" s="3">
        <f>IF((Master!CL445&gt;=18)-(Master!CL445&gt;42),1,0)</f>
        <v>1</v>
      </c>
      <c r="J1071" s="11">
        <f>IF($I1071=1,ROUND(Master!DF445,2),0)</f>
        <v>0</v>
      </c>
      <c r="K1071" s="3">
        <f t="shared" ref="K1071:K1085" si="263">BF1071*BH1071</f>
        <v>0</v>
      </c>
      <c r="L1071" s="49" t="str">
        <f t="shared" ref="L1071:L1085" si="264">BB1071</f>
        <v>Temp. suitable for Pathogen and Vector. Model says suitable for Pathogen or Vector but not both.</v>
      </c>
      <c r="M1071" s="49" t="str">
        <f t="shared" ref="M1071:M1085" si="265">BC1071</f>
        <v>Preconditions somewhat suitable for Transmission</v>
      </c>
      <c r="N1071" s="6" t="str">
        <f>Master!DM445</f>
        <v>Temp. suitable for vectors - surveillance may be needed. When temp. suitable, model suggests vectors likely - may need control, education, and policies minimizing exposure.</v>
      </c>
      <c r="AW1071" s="2">
        <f t="shared" ref="AW1071:AW1085" si="266">SUM(G1071,I1071)</f>
        <v>2</v>
      </c>
      <c r="AX1071" s="2">
        <f t="shared" ref="AX1071:AX1085" si="267">IF(H1071&lt;0.5,2,IF(H1071&gt;=0.5,3))</f>
        <v>3</v>
      </c>
      <c r="AY1071" s="2">
        <f t="shared" ref="AY1071:AY1085" si="268">IF(J1071&lt;0.5,5,IF(J1071&gt;=0.5,7))</f>
        <v>5</v>
      </c>
      <c r="AZ1071" s="2">
        <f t="shared" ref="AZ1071:AZ1110" si="269">AW1071*AX1071*AY1071</f>
        <v>30</v>
      </c>
      <c r="BA1071" s="2">
        <f t="shared" ref="BA1071:BA1085" si="270">IF(AZ1071=0,BB$3,IF(AZ1071=10,BB$4,IF(AZ1071=14,BB$4,IF(AZ1071=15,BB$5,IF(AZ1071=20,BB$6,IF(AZ1071=21,BB$5,IF(AZ1071=28,BB$7,IF(AZ1071=30,BB$7,IF(AZ1071=42,BB$8,"")))))))))</f>
        <v>3</v>
      </c>
      <c r="BB1071" s="2" t="str">
        <f t="shared" ref="BB1071:BB1085" si="271">IF(AZ1071=0,AW$3,IF(AZ1071=10,AW$4,IF(AZ1071=14,AW$4,IF(AZ1071=15,AW$5,IF(AZ1071=20,AW$6,IF(AZ1071=21,AW$5,IF(AZ1071=28,AW$7,IF(AZ1071=30,AW$7,IF(AZ1071=42,AW$8,"")))))))))</f>
        <v>Temp. suitable for Pathogen and Vector. Model says suitable for Pathogen or Vector but not both.</v>
      </c>
      <c r="BC1071" s="2" t="str">
        <f t="shared" ref="BC1071:BC1085" si="272">IF(AZ1071=0,AY$3,IF(AZ1071=10,AY$4,IF(AZ1071=14,AY$4,IF(AZ1071=15,AY$5,IF(AZ1071=20,AY$6,IF(AZ1071=21,AY$5,IF(AZ1071=28,AY$7,IF(AZ1071=30,AY$7,IF(AZ1071=42,AY$8,"")))))))))</f>
        <v>Preconditions somewhat suitable for Transmission</v>
      </c>
      <c r="BF1071" s="56">
        <f>Master!EN445</f>
        <v>68518</v>
      </c>
      <c r="BG1071" s="56" t="s">
        <v>1395</v>
      </c>
      <c r="BH1071" s="2">
        <f t="shared" si="260"/>
        <v>0</v>
      </c>
      <c r="BI1071" s="2">
        <f t="shared" si="261"/>
        <v>0</v>
      </c>
    </row>
    <row r="1072" spans="1:61" s="2" customFormat="1" ht="16.5" thickTop="1" thickBot="1" x14ac:dyDescent="0.3">
      <c r="A1072" s="6"/>
      <c r="E1072" s="8" t="s">
        <v>146</v>
      </c>
      <c r="F1072" s="3">
        <f t="shared" si="262"/>
        <v>2</v>
      </c>
      <c r="G1072" s="3">
        <f>IF((Master!CL446&gt;=13)-(Master!CL446&gt;38),1,0)</f>
        <v>1</v>
      </c>
      <c r="H1072" s="11">
        <f>IF($G1072=1,ROUND(Master!AL446,2),0)</f>
        <v>0</v>
      </c>
      <c r="I1072" s="3">
        <f>IF((Master!CL446&gt;=18)-(Master!CL446&gt;42),1,0)</f>
        <v>1</v>
      </c>
      <c r="J1072" s="11">
        <f>IF($I1072=1,ROUND(Master!DF446,2),0)</f>
        <v>0</v>
      </c>
      <c r="K1072" s="3">
        <f t="shared" si="263"/>
        <v>0</v>
      </c>
      <c r="L1072" s="49" t="str">
        <f t="shared" si="264"/>
        <v>Temp. suitable for Pathogen and Vector. Model says not very suitable for Pathogen and Vector.</v>
      </c>
      <c r="M1072" s="49" t="str">
        <f t="shared" si="265"/>
        <v>Preconditions unsuitable for Transmission</v>
      </c>
      <c r="N1072" s="6" t="str">
        <f>Master!DM446</f>
        <v>Temp. suitable for vectors - surveillance may be needed. When temp. suitable, model suggests vectors unlikely or low numbers.</v>
      </c>
      <c r="AW1072" s="2">
        <f t="shared" si="266"/>
        <v>2</v>
      </c>
      <c r="AX1072" s="2">
        <f t="shared" si="267"/>
        <v>2</v>
      </c>
      <c r="AY1072" s="2">
        <f t="shared" si="268"/>
        <v>5</v>
      </c>
      <c r="AZ1072" s="2">
        <f t="shared" si="269"/>
        <v>20</v>
      </c>
      <c r="BA1072" s="2">
        <f t="shared" si="270"/>
        <v>2</v>
      </c>
      <c r="BB1072" s="2" t="str">
        <f t="shared" si="271"/>
        <v>Temp. suitable for Pathogen and Vector. Model says not very suitable for Pathogen and Vector.</v>
      </c>
      <c r="BC1072" s="2" t="str">
        <f t="shared" si="272"/>
        <v>Preconditions unsuitable for Transmission</v>
      </c>
      <c r="BF1072" s="56">
        <f>Master!EN446</f>
        <v>14916</v>
      </c>
      <c r="BG1072" s="56" t="s">
        <v>1396</v>
      </c>
      <c r="BH1072" s="2">
        <f t="shared" si="260"/>
        <v>0</v>
      </c>
      <c r="BI1072" s="2">
        <f t="shared" si="261"/>
        <v>0</v>
      </c>
    </row>
    <row r="1073" spans="1:61" s="2" customFormat="1" ht="16.5" thickTop="1" thickBot="1" x14ac:dyDescent="0.3">
      <c r="A1073" s="6"/>
      <c r="E1073" s="8" t="s">
        <v>190</v>
      </c>
      <c r="F1073" s="3">
        <f t="shared" si="262"/>
        <v>2</v>
      </c>
      <c r="G1073" s="3">
        <f>IF((Master!CL447&gt;=13)-(Master!CL447&gt;38),1,0)</f>
        <v>1</v>
      </c>
      <c r="H1073" s="11">
        <f>IF($G1073=1,ROUND(Master!AL447,2),0)</f>
        <v>0</v>
      </c>
      <c r="I1073" s="3">
        <f>IF((Master!CL447&gt;=18)-(Master!CL447&gt;42),1,0)</f>
        <v>1</v>
      </c>
      <c r="J1073" s="11">
        <f>IF($I1073=1,ROUND(Master!DF447,2),0)</f>
        <v>0</v>
      </c>
      <c r="K1073" s="3">
        <f t="shared" si="263"/>
        <v>0</v>
      </c>
      <c r="L1073" s="49" t="str">
        <f t="shared" si="264"/>
        <v>Temp. suitable for Pathogen and Vector. Model says not very suitable for Pathogen and Vector.</v>
      </c>
      <c r="M1073" s="49" t="str">
        <f t="shared" si="265"/>
        <v>Preconditions unsuitable for Transmission</v>
      </c>
      <c r="N1073" s="6" t="str">
        <f>Master!DM447</f>
        <v>Temp. suitable for vectors - surveillance may be needed. When temp. suitable, model suggests vectors unlikely or low numbers.</v>
      </c>
      <c r="AW1073" s="2">
        <f t="shared" si="266"/>
        <v>2</v>
      </c>
      <c r="AX1073" s="2">
        <f t="shared" si="267"/>
        <v>2</v>
      </c>
      <c r="AY1073" s="2">
        <f t="shared" si="268"/>
        <v>5</v>
      </c>
      <c r="AZ1073" s="2">
        <f t="shared" si="269"/>
        <v>20</v>
      </c>
      <c r="BA1073" s="2">
        <f t="shared" si="270"/>
        <v>2</v>
      </c>
      <c r="BB1073" s="2" t="str">
        <f t="shared" si="271"/>
        <v>Temp. suitable for Pathogen and Vector. Model says not very suitable for Pathogen and Vector.</v>
      </c>
      <c r="BC1073" s="2" t="str">
        <f t="shared" si="272"/>
        <v>Preconditions unsuitable for Transmission</v>
      </c>
      <c r="BF1073" s="56">
        <f>Master!EN447</f>
        <v>44633</v>
      </c>
      <c r="BG1073" s="56" t="s">
        <v>1397</v>
      </c>
      <c r="BH1073" s="2">
        <f t="shared" si="260"/>
        <v>0</v>
      </c>
      <c r="BI1073" s="2">
        <f t="shared" si="261"/>
        <v>0</v>
      </c>
    </row>
    <row r="1074" spans="1:61" s="2" customFormat="1" ht="16.5" thickTop="1" thickBot="1" x14ac:dyDescent="0.3">
      <c r="A1074" s="6"/>
      <c r="E1074" s="8" t="s">
        <v>214</v>
      </c>
      <c r="F1074" s="3">
        <f t="shared" si="262"/>
        <v>3</v>
      </c>
      <c r="G1074" s="3">
        <f>IF((Master!CL448&gt;=13)-(Master!CL448&gt;38),1,0)</f>
        <v>1</v>
      </c>
      <c r="H1074" s="11">
        <f>IF($G1074=1,ROUND(Master!AL448,2),0)</f>
        <v>0.77</v>
      </c>
      <c r="I1074" s="3">
        <f>IF((Master!CL448&gt;=18)-(Master!CL448&gt;42),1,0)</f>
        <v>1</v>
      </c>
      <c r="J1074" s="11">
        <f>IF($I1074=1,ROUND(Master!DF448,2),0)</f>
        <v>0</v>
      </c>
      <c r="K1074" s="3">
        <f t="shared" si="263"/>
        <v>0</v>
      </c>
      <c r="L1074" s="49" t="str">
        <f t="shared" si="264"/>
        <v>Temp. suitable for Pathogen and Vector. Model says suitable for Pathogen or Vector but not both.</v>
      </c>
      <c r="M1074" s="49" t="str">
        <f t="shared" si="265"/>
        <v>Preconditions somewhat suitable for Transmission</v>
      </c>
      <c r="N1074" s="6" t="str">
        <f>Master!DM448</f>
        <v>Temp. suitable for vectors - surveillance may be needed. When temp. suitable, model suggests vectors likely - may need control, education, and policies minimizing exposure.</v>
      </c>
      <c r="AW1074" s="2">
        <f t="shared" si="266"/>
        <v>2</v>
      </c>
      <c r="AX1074" s="2">
        <f t="shared" si="267"/>
        <v>3</v>
      </c>
      <c r="AY1074" s="2">
        <f t="shared" si="268"/>
        <v>5</v>
      </c>
      <c r="AZ1074" s="2">
        <f t="shared" si="269"/>
        <v>30</v>
      </c>
      <c r="BA1074" s="2">
        <f t="shared" si="270"/>
        <v>3</v>
      </c>
      <c r="BB1074" s="2" t="str">
        <f t="shared" si="271"/>
        <v>Temp. suitable for Pathogen and Vector. Model says suitable for Pathogen or Vector but not both.</v>
      </c>
      <c r="BC1074" s="2" t="str">
        <f t="shared" si="272"/>
        <v>Preconditions somewhat suitable for Transmission</v>
      </c>
      <c r="BF1074" s="56">
        <f>Master!EN448</f>
        <v>172</v>
      </c>
      <c r="BG1074" s="56" t="s">
        <v>1398</v>
      </c>
      <c r="BH1074" s="2">
        <f t="shared" si="260"/>
        <v>0</v>
      </c>
      <c r="BI1074" s="2">
        <f t="shared" si="261"/>
        <v>0</v>
      </c>
    </row>
    <row r="1075" spans="1:61" s="2" customFormat="1" ht="16.5" thickTop="1" thickBot="1" x14ac:dyDescent="0.3">
      <c r="A1075" s="6"/>
      <c r="E1075" s="8" t="s">
        <v>225</v>
      </c>
      <c r="F1075" s="3">
        <f t="shared" si="262"/>
        <v>2</v>
      </c>
      <c r="G1075" s="3">
        <f>IF((Master!CL449&gt;=13)-(Master!CL449&gt;38),1,0)</f>
        <v>1</v>
      </c>
      <c r="H1075" s="11">
        <f>IF($G1075=1,ROUND(Master!AL449,2),0)</f>
        <v>0</v>
      </c>
      <c r="I1075" s="3">
        <f>IF((Master!CL449&gt;=18)-(Master!CL449&gt;42),1,0)</f>
        <v>1</v>
      </c>
      <c r="J1075" s="11">
        <f>IF($I1075=1,ROUND(Master!DF449,2),0)</f>
        <v>0</v>
      </c>
      <c r="K1075" s="3">
        <f t="shared" si="263"/>
        <v>0</v>
      </c>
      <c r="L1075" s="49" t="str">
        <f t="shared" si="264"/>
        <v>Temp. suitable for Pathogen and Vector. Model says not very suitable for Pathogen and Vector.</v>
      </c>
      <c r="M1075" s="49" t="str">
        <f t="shared" si="265"/>
        <v>Preconditions unsuitable for Transmission</v>
      </c>
      <c r="N1075" s="6" t="str">
        <f>Master!DM449</f>
        <v>Temp. suitable for vectors - surveillance may be needed. When temp. suitable, model suggests vectors unlikely or low numbers.</v>
      </c>
      <c r="AW1075" s="2">
        <f t="shared" si="266"/>
        <v>2</v>
      </c>
      <c r="AX1075" s="2">
        <f t="shared" si="267"/>
        <v>2</v>
      </c>
      <c r="AY1075" s="2">
        <f t="shared" si="268"/>
        <v>5</v>
      </c>
      <c r="AZ1075" s="2">
        <f t="shared" si="269"/>
        <v>20</v>
      </c>
      <c r="BA1075" s="2">
        <f t="shared" si="270"/>
        <v>2</v>
      </c>
      <c r="BB1075" s="2" t="str">
        <f t="shared" si="271"/>
        <v>Temp. suitable for Pathogen and Vector. Model says not very suitable for Pathogen and Vector.</v>
      </c>
      <c r="BC1075" s="2" t="str">
        <f t="shared" si="272"/>
        <v>Preconditions unsuitable for Transmission</v>
      </c>
      <c r="BF1075" s="56">
        <f>Master!EN449</f>
        <v>2867</v>
      </c>
      <c r="BG1075" s="56" t="s">
        <v>1399</v>
      </c>
      <c r="BH1075" s="2">
        <f t="shared" si="260"/>
        <v>0</v>
      </c>
      <c r="BI1075" s="2">
        <f t="shared" si="261"/>
        <v>0</v>
      </c>
    </row>
    <row r="1076" spans="1:61" s="2" customFormat="1" ht="16.5" thickTop="1" thickBot="1" x14ac:dyDescent="0.3">
      <c r="A1076" s="6"/>
      <c r="E1076" s="8" t="s">
        <v>356</v>
      </c>
      <c r="F1076" s="3">
        <f t="shared" si="262"/>
        <v>3</v>
      </c>
      <c r="G1076" s="3">
        <f>IF((Master!CL450&gt;=13)-(Master!CL450&gt;38),1,0)</f>
        <v>1</v>
      </c>
      <c r="H1076" s="11">
        <f>IF($G1076=1,ROUND(Master!AL450,2),0)</f>
        <v>0.98</v>
      </c>
      <c r="I1076" s="3">
        <f>IF((Master!CL450&gt;=18)-(Master!CL450&gt;42),1,0)</f>
        <v>1</v>
      </c>
      <c r="J1076" s="11">
        <f>IF($I1076=1,ROUND(Master!DF450,2),0)</f>
        <v>0</v>
      </c>
      <c r="K1076" s="3">
        <f t="shared" si="263"/>
        <v>0</v>
      </c>
      <c r="L1076" s="49" t="str">
        <f t="shared" si="264"/>
        <v>Temp. suitable for Pathogen and Vector. Model says suitable for Pathogen or Vector but not both.</v>
      </c>
      <c r="M1076" s="49" t="str">
        <f t="shared" si="265"/>
        <v>Preconditions somewhat suitable for Transmission</v>
      </c>
      <c r="N1076" s="6" t="str">
        <f>Master!DM450</f>
        <v>Temp. suitable for vectors - surveillance may be needed. When temp. suitable, model suggests vectors likely - may need control, education, and policies minimizing exposure.</v>
      </c>
      <c r="AW1076" s="2">
        <f t="shared" si="266"/>
        <v>2</v>
      </c>
      <c r="AX1076" s="2">
        <f t="shared" si="267"/>
        <v>3</v>
      </c>
      <c r="AY1076" s="2">
        <f t="shared" si="268"/>
        <v>5</v>
      </c>
      <c r="AZ1076" s="2">
        <f t="shared" si="269"/>
        <v>30</v>
      </c>
      <c r="BA1076" s="2">
        <f t="shared" si="270"/>
        <v>3</v>
      </c>
      <c r="BB1076" s="2" t="str">
        <f t="shared" si="271"/>
        <v>Temp. suitable for Pathogen and Vector. Model says suitable for Pathogen or Vector but not both.</v>
      </c>
      <c r="BC1076" s="2" t="str">
        <f t="shared" si="272"/>
        <v>Preconditions somewhat suitable for Transmission</v>
      </c>
      <c r="BF1076" s="56">
        <f>Master!EN450</f>
        <v>55172</v>
      </c>
      <c r="BG1076" s="56" t="s">
        <v>1400</v>
      </c>
      <c r="BH1076" s="2">
        <f t="shared" si="260"/>
        <v>0</v>
      </c>
      <c r="BI1076" s="2">
        <f t="shared" si="261"/>
        <v>0</v>
      </c>
    </row>
    <row r="1077" spans="1:61" s="2" customFormat="1" ht="16.5" thickTop="1" thickBot="1" x14ac:dyDescent="0.3">
      <c r="A1077" s="6"/>
      <c r="E1077" s="8" t="s">
        <v>383</v>
      </c>
      <c r="F1077" s="3">
        <f t="shared" si="262"/>
        <v>3</v>
      </c>
      <c r="G1077" s="3">
        <f>IF((Master!CL451&gt;=13)-(Master!CL451&gt;38),1,0)</f>
        <v>1</v>
      </c>
      <c r="H1077" s="11">
        <f>IF($G1077=1,ROUND(Master!AL451,2),0)</f>
        <v>0.98</v>
      </c>
      <c r="I1077" s="3">
        <f>IF((Master!CL451&gt;=18)-(Master!CL451&gt;42),1,0)</f>
        <v>1</v>
      </c>
      <c r="J1077" s="11">
        <f>IF($I1077=1,ROUND(Master!DF451,2),0)</f>
        <v>0</v>
      </c>
      <c r="K1077" s="3">
        <f t="shared" si="263"/>
        <v>0</v>
      </c>
      <c r="L1077" s="49" t="str">
        <f t="shared" si="264"/>
        <v>Temp. suitable for Pathogen and Vector. Model says suitable for Pathogen or Vector but not both.</v>
      </c>
      <c r="M1077" s="49" t="str">
        <f t="shared" si="265"/>
        <v>Preconditions somewhat suitable for Transmission</v>
      </c>
      <c r="N1077" s="6" t="str">
        <f>Master!DM451</f>
        <v>Temp. suitable for vectors - surveillance may be needed. When temp. suitable, model suggests vectors likely - may need control, education, and policies minimizing exposure.</v>
      </c>
      <c r="AW1077" s="2">
        <f t="shared" si="266"/>
        <v>2</v>
      </c>
      <c r="AX1077" s="2">
        <f t="shared" si="267"/>
        <v>3</v>
      </c>
      <c r="AY1077" s="2">
        <f t="shared" si="268"/>
        <v>5</v>
      </c>
      <c r="AZ1077" s="2">
        <f t="shared" si="269"/>
        <v>30</v>
      </c>
      <c r="BA1077" s="2">
        <f t="shared" si="270"/>
        <v>3</v>
      </c>
      <c r="BB1077" s="2" t="str">
        <f t="shared" si="271"/>
        <v>Temp. suitable for Pathogen and Vector. Model says suitable for Pathogen or Vector but not both.</v>
      </c>
      <c r="BC1077" s="2" t="str">
        <f t="shared" si="272"/>
        <v>Preconditions somewhat suitable for Transmission</v>
      </c>
      <c r="BF1077" s="56">
        <f>Master!EN451</f>
        <v>211938</v>
      </c>
      <c r="BG1077" s="56" t="s">
        <v>1401</v>
      </c>
      <c r="BH1077" s="2">
        <f t="shared" si="260"/>
        <v>0</v>
      </c>
      <c r="BI1077" s="2">
        <f t="shared" si="261"/>
        <v>0</v>
      </c>
    </row>
    <row r="1078" spans="1:61" s="2" customFormat="1" ht="16.5" thickTop="1" thickBot="1" x14ac:dyDescent="0.3">
      <c r="A1078" s="6"/>
      <c r="E1078" s="8" t="s">
        <v>517</v>
      </c>
      <c r="F1078" s="3">
        <f t="shared" si="262"/>
        <v>3</v>
      </c>
      <c r="G1078" s="3">
        <f>IF((Master!CL452&gt;=13)-(Master!CL452&gt;38),1,0)</f>
        <v>1</v>
      </c>
      <c r="H1078" s="11">
        <f>IF($G1078=1,ROUND(Master!AL452,2),0)</f>
        <v>0.97</v>
      </c>
      <c r="I1078" s="3">
        <f>IF((Master!CL452&gt;=18)-(Master!CL452&gt;42),1,0)</f>
        <v>1</v>
      </c>
      <c r="J1078" s="11">
        <f>IF($I1078=1,ROUND(Master!DF452,2),0)</f>
        <v>0</v>
      </c>
      <c r="K1078" s="3">
        <f t="shared" si="263"/>
        <v>0</v>
      </c>
      <c r="L1078" s="49" t="str">
        <f t="shared" si="264"/>
        <v>Temp. suitable for Pathogen and Vector. Model says suitable for Pathogen or Vector but not both.</v>
      </c>
      <c r="M1078" s="49" t="str">
        <f t="shared" si="265"/>
        <v>Preconditions somewhat suitable for Transmission</v>
      </c>
      <c r="N1078" s="6" t="str">
        <f>Master!DM452</f>
        <v>Temp. suitable for vectors - surveillance may be needed. When temp. suitable, model suggests vectors likely - may need control, education, and policies minimizing exposure.</v>
      </c>
      <c r="AW1078" s="2">
        <f t="shared" si="266"/>
        <v>2</v>
      </c>
      <c r="AX1078" s="2">
        <f t="shared" si="267"/>
        <v>3</v>
      </c>
      <c r="AY1078" s="2">
        <f t="shared" si="268"/>
        <v>5</v>
      </c>
      <c r="AZ1078" s="2">
        <f t="shared" si="269"/>
        <v>30</v>
      </c>
      <c r="BA1078" s="2">
        <f t="shared" si="270"/>
        <v>3</v>
      </c>
      <c r="BB1078" s="2" t="str">
        <f t="shared" si="271"/>
        <v>Temp. suitable for Pathogen and Vector. Model says suitable for Pathogen or Vector but not both.</v>
      </c>
      <c r="BC1078" s="2" t="str">
        <f t="shared" si="272"/>
        <v>Preconditions somewhat suitable for Transmission</v>
      </c>
      <c r="BF1078" s="56">
        <f>Master!EN452</f>
        <v>729</v>
      </c>
      <c r="BG1078" s="56" t="s">
        <v>1402</v>
      </c>
      <c r="BH1078" s="2">
        <f t="shared" si="260"/>
        <v>0</v>
      </c>
      <c r="BI1078" s="2">
        <f t="shared" si="261"/>
        <v>0</v>
      </c>
    </row>
    <row r="1079" spans="1:61" s="2" customFormat="1" ht="16.5" thickTop="1" thickBot="1" x14ac:dyDescent="0.3">
      <c r="A1079" s="6"/>
      <c r="E1079" s="8" t="s">
        <v>532</v>
      </c>
      <c r="F1079" s="3">
        <f t="shared" si="262"/>
        <v>3</v>
      </c>
      <c r="G1079" s="3">
        <f>IF((Master!CL453&gt;=13)-(Master!CL453&gt;38),1,0)</f>
        <v>1</v>
      </c>
      <c r="H1079" s="11">
        <f>IF($G1079=1,ROUND(Master!AL453,2),0)</f>
        <v>0.96</v>
      </c>
      <c r="I1079" s="3">
        <f>IF((Master!CL453&gt;=18)-(Master!CL453&gt;42),1,0)</f>
        <v>1</v>
      </c>
      <c r="J1079" s="11">
        <f>IF($I1079=1,ROUND(Master!DF453,2),0)</f>
        <v>0</v>
      </c>
      <c r="K1079" s="3">
        <f t="shared" si="263"/>
        <v>0</v>
      </c>
      <c r="L1079" s="49" t="str">
        <f t="shared" si="264"/>
        <v>Temp. suitable for Pathogen and Vector. Model says suitable for Pathogen or Vector but not both.</v>
      </c>
      <c r="M1079" s="49" t="str">
        <f t="shared" si="265"/>
        <v>Preconditions somewhat suitable for Transmission</v>
      </c>
      <c r="N1079" s="6" t="str">
        <f>Master!DM453</f>
        <v>Temp. suitable for vectors - surveillance may be needed. When temp. suitable, model suggests vectors likely - may need control, education, and policies minimizing exposure.</v>
      </c>
      <c r="AW1079" s="2">
        <f t="shared" si="266"/>
        <v>2</v>
      </c>
      <c r="AX1079" s="2">
        <f t="shared" si="267"/>
        <v>3</v>
      </c>
      <c r="AY1079" s="2">
        <f t="shared" si="268"/>
        <v>5</v>
      </c>
      <c r="AZ1079" s="2">
        <f t="shared" si="269"/>
        <v>30</v>
      </c>
      <c r="BA1079" s="2">
        <f t="shared" si="270"/>
        <v>3</v>
      </c>
      <c r="BB1079" s="2" t="str">
        <f t="shared" si="271"/>
        <v>Temp. suitable for Pathogen and Vector. Model says suitable for Pathogen or Vector but not both.</v>
      </c>
      <c r="BC1079" s="2" t="str">
        <f t="shared" si="272"/>
        <v>Preconditions somewhat suitable for Transmission</v>
      </c>
      <c r="BF1079" s="56">
        <f>Master!EN453</f>
        <v>26694</v>
      </c>
      <c r="BG1079" s="56" t="s">
        <v>1403</v>
      </c>
      <c r="BH1079" s="2">
        <f t="shared" si="260"/>
        <v>0</v>
      </c>
      <c r="BI1079" s="2">
        <f t="shared" si="261"/>
        <v>0</v>
      </c>
    </row>
    <row r="1080" spans="1:61" s="2" customFormat="1" ht="16.5" thickTop="1" thickBot="1" x14ac:dyDescent="0.3">
      <c r="A1080" s="6"/>
      <c r="E1080" s="8" t="s">
        <v>688</v>
      </c>
      <c r="F1080" s="3">
        <f t="shared" si="262"/>
        <v>3</v>
      </c>
      <c r="G1080" s="3">
        <f>IF((Master!CL454&gt;=13)-(Master!CL454&gt;38),1,0)</f>
        <v>1</v>
      </c>
      <c r="H1080" s="11">
        <f>IF($G1080=1,ROUND(Master!AL454,2),0)</f>
        <v>0.98</v>
      </c>
      <c r="I1080" s="3">
        <f>IF((Master!CL454&gt;=18)-(Master!CL454&gt;42),1,0)</f>
        <v>1</v>
      </c>
      <c r="J1080" s="11">
        <f>IF($I1080=1,ROUND(Master!DF454,2),0)</f>
        <v>0</v>
      </c>
      <c r="K1080" s="3">
        <f t="shared" si="263"/>
        <v>0</v>
      </c>
      <c r="L1080" s="49" t="str">
        <f t="shared" si="264"/>
        <v>Temp. suitable for Pathogen and Vector. Model says suitable for Pathogen or Vector but not both.</v>
      </c>
      <c r="M1080" s="49" t="str">
        <f t="shared" si="265"/>
        <v>Preconditions somewhat suitable for Transmission</v>
      </c>
      <c r="N1080" s="6" t="str">
        <f>Master!DM454</f>
        <v>Temp. suitable for vectors - surveillance may be needed. When temp. suitable, model suggests vectors likely - may need control, education, and policies minimizing exposure.</v>
      </c>
      <c r="AW1080" s="2">
        <f t="shared" si="266"/>
        <v>2</v>
      </c>
      <c r="AX1080" s="2">
        <f t="shared" si="267"/>
        <v>3</v>
      </c>
      <c r="AY1080" s="2">
        <f t="shared" si="268"/>
        <v>5</v>
      </c>
      <c r="AZ1080" s="2">
        <f t="shared" si="269"/>
        <v>30</v>
      </c>
      <c r="BA1080" s="2">
        <f t="shared" si="270"/>
        <v>3</v>
      </c>
      <c r="BB1080" s="2" t="str">
        <f t="shared" si="271"/>
        <v>Temp. suitable for Pathogen and Vector. Model says suitable for Pathogen or Vector but not both.</v>
      </c>
      <c r="BC1080" s="2" t="str">
        <f t="shared" si="272"/>
        <v>Preconditions somewhat suitable for Transmission</v>
      </c>
      <c r="BF1080" s="56">
        <f>Master!EN454</f>
        <v>40602</v>
      </c>
      <c r="BG1080" s="56" t="s">
        <v>1404</v>
      </c>
      <c r="BH1080" s="2">
        <f t="shared" si="260"/>
        <v>0</v>
      </c>
      <c r="BI1080" s="2">
        <f t="shared" si="261"/>
        <v>0</v>
      </c>
    </row>
    <row r="1081" spans="1:61" s="2" customFormat="1" ht="16.5" thickTop="1" thickBot="1" x14ac:dyDescent="0.3">
      <c r="A1081" s="6"/>
      <c r="E1081" s="8" t="s">
        <v>689</v>
      </c>
      <c r="F1081" s="3">
        <f t="shared" si="262"/>
        <v>3</v>
      </c>
      <c r="G1081" s="3">
        <f>IF((Master!CL455&gt;=13)-(Master!CL455&gt;38),1,0)</f>
        <v>1</v>
      </c>
      <c r="H1081" s="11">
        <f>IF($G1081=1,ROUND(Master!AL455,2),0)</f>
        <v>0.98</v>
      </c>
      <c r="I1081" s="3">
        <f>IF((Master!CL455&gt;=18)-(Master!CL455&gt;42),1,0)</f>
        <v>1</v>
      </c>
      <c r="J1081" s="11">
        <f>IF($I1081=1,ROUND(Master!DF455,2),0)</f>
        <v>0</v>
      </c>
      <c r="K1081" s="3">
        <f t="shared" si="263"/>
        <v>0</v>
      </c>
      <c r="L1081" s="49" t="str">
        <f t="shared" si="264"/>
        <v>Temp. suitable for Pathogen and Vector. Model says suitable for Pathogen or Vector but not both.</v>
      </c>
      <c r="M1081" s="49" t="str">
        <f t="shared" si="265"/>
        <v>Preconditions somewhat suitable for Transmission</v>
      </c>
      <c r="N1081" s="6" t="str">
        <f>Master!DM455</f>
        <v>Temp. suitable for vectors - surveillance may be needed. When temp. suitable, model suggests vectors likely - may need control, education, and policies minimizing exposure.</v>
      </c>
      <c r="AW1081" s="2">
        <f t="shared" si="266"/>
        <v>2</v>
      </c>
      <c r="AX1081" s="2">
        <f t="shared" si="267"/>
        <v>3</v>
      </c>
      <c r="AY1081" s="2">
        <f t="shared" si="268"/>
        <v>5</v>
      </c>
      <c r="AZ1081" s="2">
        <f t="shared" si="269"/>
        <v>30</v>
      </c>
      <c r="BA1081" s="2">
        <f t="shared" si="270"/>
        <v>3</v>
      </c>
      <c r="BB1081" s="2" t="str">
        <f t="shared" si="271"/>
        <v>Temp. suitable for Pathogen and Vector. Model says suitable for Pathogen or Vector but not both.</v>
      </c>
      <c r="BC1081" s="2" t="str">
        <f t="shared" si="272"/>
        <v>Preconditions somewhat suitable for Transmission</v>
      </c>
      <c r="BF1081" s="56">
        <f>Master!EN455</f>
        <v>56352</v>
      </c>
      <c r="BG1081" s="56" t="s">
        <v>1405</v>
      </c>
      <c r="BH1081" s="2">
        <f t="shared" si="260"/>
        <v>0</v>
      </c>
      <c r="BI1081" s="2">
        <f t="shared" si="261"/>
        <v>0</v>
      </c>
    </row>
    <row r="1082" spans="1:61" s="2" customFormat="1" ht="16.5" thickTop="1" thickBot="1" x14ac:dyDescent="0.3">
      <c r="A1082" s="6"/>
      <c r="E1082" s="8" t="s">
        <v>705</v>
      </c>
      <c r="F1082" s="3">
        <f t="shared" si="262"/>
        <v>2</v>
      </c>
      <c r="G1082" s="3">
        <f>IF((Master!CL456&gt;=13)-(Master!CL456&gt;38),1,0)</f>
        <v>1</v>
      </c>
      <c r="H1082" s="11">
        <f>IF($G1082=1,ROUND(Master!AL456,2),0)</f>
        <v>0</v>
      </c>
      <c r="I1082" s="3">
        <f>IF((Master!CL456&gt;=18)-(Master!CL456&gt;42),1,0)</f>
        <v>1</v>
      </c>
      <c r="J1082" s="11">
        <f>IF($I1082=1,ROUND(Master!DF456,2),0)</f>
        <v>0</v>
      </c>
      <c r="K1082" s="3">
        <f t="shared" si="263"/>
        <v>0</v>
      </c>
      <c r="L1082" s="49" t="str">
        <f t="shared" si="264"/>
        <v>Temp. suitable for Pathogen and Vector. Model says not very suitable for Pathogen and Vector.</v>
      </c>
      <c r="M1082" s="49" t="str">
        <f t="shared" si="265"/>
        <v>Preconditions unsuitable for Transmission</v>
      </c>
      <c r="N1082" s="6" t="str">
        <f>Master!DM456</f>
        <v>Temp. suitable for vectors - surveillance may be needed. When temp. suitable, model suggests vectors unlikely or low numbers.</v>
      </c>
      <c r="AW1082" s="2">
        <f t="shared" si="266"/>
        <v>2</v>
      </c>
      <c r="AX1082" s="2">
        <f t="shared" si="267"/>
        <v>2</v>
      </c>
      <c r="AY1082" s="2">
        <f t="shared" si="268"/>
        <v>5</v>
      </c>
      <c r="AZ1082" s="2">
        <f t="shared" si="269"/>
        <v>20</v>
      </c>
      <c r="BA1082" s="2">
        <f t="shared" si="270"/>
        <v>2</v>
      </c>
      <c r="BB1082" s="2" t="str">
        <f t="shared" si="271"/>
        <v>Temp. suitable for Pathogen and Vector. Model says not very suitable for Pathogen and Vector.</v>
      </c>
      <c r="BC1082" s="2" t="str">
        <f t="shared" si="272"/>
        <v>Preconditions unsuitable for Transmission</v>
      </c>
      <c r="BF1082" s="56">
        <f>Master!EN456</f>
        <v>895</v>
      </c>
      <c r="BG1082" s="56" t="s">
        <v>1406</v>
      </c>
      <c r="BH1082" s="2">
        <f t="shared" si="260"/>
        <v>0</v>
      </c>
      <c r="BI1082" s="2">
        <f t="shared" si="261"/>
        <v>0</v>
      </c>
    </row>
    <row r="1083" spans="1:61" s="2" customFormat="1" ht="16.5" thickTop="1" thickBot="1" x14ac:dyDescent="0.3">
      <c r="A1083" s="6"/>
      <c r="E1083" s="8" t="s">
        <v>725</v>
      </c>
      <c r="F1083" s="3">
        <f t="shared" si="262"/>
        <v>3</v>
      </c>
      <c r="G1083" s="3">
        <f>IF((Master!CL457&gt;=13)-(Master!CL457&gt;38),1,0)</f>
        <v>1</v>
      </c>
      <c r="H1083" s="11">
        <f>IF($G1083=1,ROUND(Master!AL457,2),0)</f>
        <v>0.84</v>
      </c>
      <c r="I1083" s="3">
        <f>IF((Master!CL457&gt;=18)-(Master!CL457&gt;42),1,0)</f>
        <v>1</v>
      </c>
      <c r="J1083" s="11">
        <f>IF($I1083=1,ROUND(Master!DF457,2),0)</f>
        <v>0</v>
      </c>
      <c r="K1083" s="3">
        <f t="shared" si="263"/>
        <v>0</v>
      </c>
      <c r="L1083" s="49" t="str">
        <f t="shared" si="264"/>
        <v>Temp. suitable for Pathogen and Vector. Model says suitable for Pathogen or Vector but not both.</v>
      </c>
      <c r="M1083" s="49" t="str">
        <f t="shared" si="265"/>
        <v>Preconditions somewhat suitable for Transmission</v>
      </c>
      <c r="N1083" s="6" t="str">
        <f>Master!DM457</f>
        <v>Temp. suitable for vectors - surveillance may be needed. When temp. suitable, model suggests vectors likely - may need control, education, and policies minimizing exposure.</v>
      </c>
      <c r="AW1083" s="2">
        <f t="shared" si="266"/>
        <v>2</v>
      </c>
      <c r="AX1083" s="2">
        <f t="shared" si="267"/>
        <v>3</v>
      </c>
      <c r="AY1083" s="2">
        <f t="shared" si="268"/>
        <v>5</v>
      </c>
      <c r="AZ1083" s="2">
        <f t="shared" si="269"/>
        <v>30</v>
      </c>
      <c r="BA1083" s="2">
        <f t="shared" si="270"/>
        <v>3</v>
      </c>
      <c r="BB1083" s="2" t="str">
        <f t="shared" si="271"/>
        <v>Temp. suitable for Pathogen and Vector. Model says suitable for Pathogen or Vector but not both.</v>
      </c>
      <c r="BC1083" s="2" t="str">
        <f t="shared" si="272"/>
        <v>Preconditions somewhat suitable for Transmission</v>
      </c>
      <c r="BF1083" s="56">
        <f>Master!EN457</f>
        <v>76904</v>
      </c>
      <c r="BG1083" s="56" t="s">
        <v>1407</v>
      </c>
      <c r="BH1083" s="2">
        <f t="shared" si="260"/>
        <v>0</v>
      </c>
      <c r="BI1083" s="2">
        <f t="shared" si="261"/>
        <v>0</v>
      </c>
    </row>
    <row r="1084" spans="1:61" s="2" customFormat="1" ht="16.5" thickTop="1" thickBot="1" x14ac:dyDescent="0.3">
      <c r="A1084" s="6"/>
      <c r="E1084" s="8" t="s">
        <v>729</v>
      </c>
      <c r="F1084" s="3">
        <f t="shared" si="262"/>
        <v>3</v>
      </c>
      <c r="G1084" s="3">
        <f>IF((Master!CL458&gt;=13)-(Master!CL458&gt;38),1,0)</f>
        <v>1</v>
      </c>
      <c r="H1084" s="11">
        <f>IF($G1084=1,ROUND(Master!AL458,2),0)</f>
        <v>0.98</v>
      </c>
      <c r="I1084" s="3">
        <f>IF((Master!CL458&gt;=18)-(Master!CL458&gt;42),1,0)</f>
        <v>1</v>
      </c>
      <c r="J1084" s="11">
        <f>IF($I1084=1,ROUND(Master!DF458,2),0)</f>
        <v>0</v>
      </c>
      <c r="K1084" s="3">
        <f t="shared" si="263"/>
        <v>0</v>
      </c>
      <c r="L1084" s="49" t="str">
        <f t="shared" si="264"/>
        <v>Temp. suitable for Pathogen and Vector. Model says suitable for Pathogen or Vector but not both.</v>
      </c>
      <c r="M1084" s="49" t="str">
        <f t="shared" si="265"/>
        <v>Preconditions somewhat suitable for Transmission</v>
      </c>
      <c r="N1084" s="6" t="str">
        <f>Master!DM458</f>
        <v>Temp. suitable for vectors - surveillance may be needed. When temp. suitable, model suggests vectors likely - may need control, education, and policies minimizing exposure.</v>
      </c>
      <c r="AW1084" s="2">
        <f t="shared" si="266"/>
        <v>2</v>
      </c>
      <c r="AX1084" s="2">
        <f t="shared" si="267"/>
        <v>3</v>
      </c>
      <c r="AY1084" s="2">
        <f t="shared" si="268"/>
        <v>5</v>
      </c>
      <c r="AZ1084" s="2">
        <f t="shared" si="269"/>
        <v>30</v>
      </c>
      <c r="BA1084" s="2">
        <f t="shared" si="270"/>
        <v>3</v>
      </c>
      <c r="BB1084" s="2" t="str">
        <f t="shared" si="271"/>
        <v>Temp. suitable for Pathogen and Vector. Model says suitable for Pathogen or Vector but not both.</v>
      </c>
      <c r="BC1084" s="2" t="str">
        <f t="shared" si="272"/>
        <v>Preconditions somewhat suitable for Transmission</v>
      </c>
      <c r="BF1084" s="56">
        <f>Master!EN458</f>
        <v>2</v>
      </c>
      <c r="BG1084" s="56" t="s">
        <v>1408</v>
      </c>
      <c r="BH1084" s="2">
        <f t="shared" si="260"/>
        <v>0</v>
      </c>
      <c r="BI1084" s="2">
        <f t="shared" si="261"/>
        <v>0</v>
      </c>
    </row>
    <row r="1085" spans="1:61" s="2" customFormat="1" ht="16.5" thickTop="1" thickBot="1" x14ac:dyDescent="0.3">
      <c r="A1085" s="6"/>
      <c r="E1085" s="8" t="s">
        <v>831</v>
      </c>
      <c r="F1085" s="3">
        <f t="shared" si="262"/>
        <v>3</v>
      </c>
      <c r="G1085" s="3">
        <f>IF((Master!CL459&gt;=13)-(Master!CL459&gt;38),1,0)</f>
        <v>1</v>
      </c>
      <c r="H1085" s="11">
        <f>IF($G1085=1,ROUND(Master!AL459,2),0)</f>
        <v>0.97</v>
      </c>
      <c r="I1085" s="3">
        <f>IF((Master!CL459&gt;=18)-(Master!CL459&gt;42),1,0)</f>
        <v>1</v>
      </c>
      <c r="J1085" s="11">
        <f>IF($I1085=1,ROUND(Master!DF459,2),0)</f>
        <v>0</v>
      </c>
      <c r="K1085" s="3">
        <f t="shared" si="263"/>
        <v>0</v>
      </c>
      <c r="L1085" s="49" t="str">
        <f t="shared" si="264"/>
        <v>Temp. suitable for Pathogen and Vector. Model says suitable for Pathogen or Vector but not both.</v>
      </c>
      <c r="M1085" s="49" t="str">
        <f t="shared" si="265"/>
        <v>Preconditions somewhat suitable for Transmission</v>
      </c>
      <c r="N1085" s="6" t="str">
        <f>Master!DM459</f>
        <v>Temp. suitable for vectors - surveillance may be needed. When temp. suitable, model suggests vectors likely - may need control, education, and policies minimizing exposure.</v>
      </c>
      <c r="AW1085" s="2">
        <f t="shared" si="266"/>
        <v>2</v>
      </c>
      <c r="AX1085" s="2">
        <f t="shared" si="267"/>
        <v>3</v>
      </c>
      <c r="AY1085" s="2">
        <f t="shared" si="268"/>
        <v>5</v>
      </c>
      <c r="AZ1085" s="2">
        <f t="shared" si="269"/>
        <v>30</v>
      </c>
      <c r="BA1085" s="2">
        <f t="shared" si="270"/>
        <v>3</v>
      </c>
      <c r="BB1085" s="2" t="str">
        <f t="shared" si="271"/>
        <v>Temp. suitable for Pathogen and Vector. Model says suitable for Pathogen or Vector but not both.</v>
      </c>
      <c r="BC1085" s="2" t="str">
        <f t="shared" si="272"/>
        <v>Preconditions somewhat suitable for Transmission</v>
      </c>
      <c r="BF1085" s="56">
        <f>Master!EN459</f>
        <v>1037</v>
      </c>
      <c r="BG1085" s="56" t="s">
        <v>1409</v>
      </c>
      <c r="BH1085" s="2">
        <f t="shared" si="260"/>
        <v>0</v>
      </c>
      <c r="BI1085" s="2">
        <f t="shared" si="261"/>
        <v>0</v>
      </c>
    </row>
    <row r="1086" spans="1:61" s="2" customFormat="1" ht="15.75" thickTop="1" x14ac:dyDescent="0.25">
      <c r="A1086" s="6"/>
      <c r="E1086" s="9" t="s">
        <v>867</v>
      </c>
      <c r="F1086" s="3"/>
      <c r="G1086" s="3"/>
      <c r="H1086" s="14"/>
      <c r="I1086" s="3"/>
      <c r="J1086" s="14"/>
      <c r="K1086" s="3"/>
      <c r="L1086" s="49"/>
      <c r="M1086" s="49"/>
      <c r="N1086" s="6"/>
      <c r="BF1086" s="56"/>
      <c r="BG1086" s="56"/>
      <c r="BH1086" s="2">
        <f t="shared" si="260"/>
        <v>0</v>
      </c>
      <c r="BI1086" s="2">
        <f t="shared" si="261"/>
        <v>0</v>
      </c>
    </row>
    <row r="1087" spans="1:61" s="2" customFormat="1" x14ac:dyDescent="0.25">
      <c r="A1087" s="6"/>
      <c r="E1087" s="9"/>
      <c r="F1087" s="3"/>
      <c r="G1087" s="3"/>
      <c r="H1087" s="14"/>
      <c r="I1087" s="3"/>
      <c r="J1087" s="14"/>
      <c r="K1087" s="3"/>
      <c r="L1087" s="49"/>
      <c r="M1087" s="49"/>
      <c r="N1087" s="6"/>
      <c r="BF1087" s="56"/>
      <c r="BG1087" s="56"/>
      <c r="BH1087" s="2">
        <f t="shared" si="260"/>
        <v>0</v>
      </c>
      <c r="BI1087" s="2">
        <f t="shared" si="261"/>
        <v>0</v>
      </c>
    </row>
    <row r="1088" spans="1:61" s="2" customFormat="1" x14ac:dyDescent="0.25">
      <c r="A1088" s="6"/>
      <c r="E1088" s="9"/>
      <c r="F1088" s="3"/>
      <c r="G1088" s="3"/>
      <c r="H1088" s="14"/>
      <c r="I1088" s="3"/>
      <c r="J1088" s="14"/>
      <c r="K1088" s="3"/>
      <c r="L1088" s="49"/>
      <c r="M1088" s="49"/>
      <c r="N1088" s="6"/>
      <c r="BF1088" s="56"/>
      <c r="BG1088" s="56"/>
      <c r="BH1088" s="2">
        <f t="shared" si="260"/>
        <v>0</v>
      </c>
      <c r="BI1088" s="2">
        <f t="shared" si="261"/>
        <v>0</v>
      </c>
    </row>
    <row r="1089" spans="1:61" s="2" customFormat="1" x14ac:dyDescent="0.25">
      <c r="A1089" s="6"/>
      <c r="E1089" s="9"/>
      <c r="F1089" s="3"/>
      <c r="G1089" s="3"/>
      <c r="H1089" s="14"/>
      <c r="I1089" s="3"/>
      <c r="J1089" s="14"/>
      <c r="K1089" s="3"/>
      <c r="L1089" s="49"/>
      <c r="M1089" s="49"/>
      <c r="N1089" s="6"/>
      <c r="BF1089" s="56"/>
      <c r="BG1089" s="56"/>
      <c r="BH1089" s="2">
        <f t="shared" si="260"/>
        <v>0</v>
      </c>
      <c r="BI1089" s="2">
        <f t="shared" si="261"/>
        <v>0</v>
      </c>
    </row>
    <row r="1090" spans="1:61" s="2" customFormat="1" x14ac:dyDescent="0.25">
      <c r="A1090" s="6"/>
      <c r="E1090" s="9"/>
      <c r="F1090" s="3"/>
      <c r="G1090" s="3"/>
      <c r="H1090" s="14"/>
      <c r="I1090" s="3"/>
      <c r="J1090" s="14"/>
      <c r="K1090" s="3"/>
      <c r="L1090" s="49"/>
      <c r="M1090" s="49"/>
      <c r="N1090" s="6"/>
      <c r="BF1090" s="56"/>
      <c r="BG1090" s="56"/>
      <c r="BH1090" s="2">
        <f t="shared" si="260"/>
        <v>0</v>
      </c>
      <c r="BI1090" s="2">
        <f t="shared" si="261"/>
        <v>0</v>
      </c>
    </row>
    <row r="1091" spans="1:61" s="2" customFormat="1" x14ac:dyDescent="0.25">
      <c r="A1091" s="6"/>
      <c r="E1091" s="9"/>
      <c r="F1091" s="3"/>
      <c r="G1091" s="3"/>
      <c r="H1091" s="14"/>
      <c r="I1091" s="3"/>
      <c r="J1091" s="14"/>
      <c r="K1091" s="3"/>
      <c r="L1091" s="49"/>
      <c r="M1091" s="49"/>
      <c r="N1091" s="6"/>
      <c r="BF1091" s="56"/>
      <c r="BG1091" s="56"/>
      <c r="BH1091" s="2">
        <f t="shared" si="260"/>
        <v>0</v>
      </c>
      <c r="BI1091" s="2">
        <f t="shared" si="261"/>
        <v>0</v>
      </c>
    </row>
    <row r="1092" spans="1:61" s="2" customFormat="1" x14ac:dyDescent="0.25">
      <c r="A1092" s="6"/>
      <c r="E1092" s="9"/>
      <c r="F1092" s="3"/>
      <c r="G1092" s="3"/>
      <c r="H1092" s="14"/>
      <c r="I1092" s="3"/>
      <c r="J1092" s="14"/>
      <c r="K1092" s="3"/>
      <c r="L1092" s="49"/>
      <c r="M1092" s="49"/>
      <c r="N1092" s="6"/>
      <c r="BF1092" s="56"/>
      <c r="BG1092" s="56"/>
      <c r="BH1092" s="2">
        <f t="shared" si="260"/>
        <v>0</v>
      </c>
      <c r="BI1092" s="2">
        <f t="shared" si="261"/>
        <v>0</v>
      </c>
    </row>
    <row r="1093" spans="1:61" s="2" customFormat="1" x14ac:dyDescent="0.25">
      <c r="A1093" s="6"/>
      <c r="E1093" s="9"/>
      <c r="F1093" s="3"/>
      <c r="G1093" s="3"/>
      <c r="H1093" s="14"/>
      <c r="I1093" s="3"/>
      <c r="J1093" s="14"/>
      <c r="K1093" s="3"/>
      <c r="L1093" s="49"/>
      <c r="M1093" s="49"/>
      <c r="N1093" s="6"/>
      <c r="BF1093" s="56"/>
      <c r="BG1093" s="56"/>
      <c r="BH1093" s="2">
        <f t="shared" si="260"/>
        <v>0</v>
      </c>
      <c r="BI1093" s="2">
        <f t="shared" si="261"/>
        <v>0</v>
      </c>
    </row>
    <row r="1094" spans="1:61" s="2" customFormat="1" x14ac:dyDescent="0.25">
      <c r="A1094" s="6"/>
      <c r="E1094" s="9"/>
      <c r="F1094" s="3"/>
      <c r="G1094" s="3"/>
      <c r="H1094" s="14"/>
      <c r="I1094" s="3"/>
      <c r="J1094" s="14"/>
      <c r="K1094" s="3"/>
      <c r="L1094" s="49"/>
      <c r="M1094" s="49"/>
      <c r="N1094" s="6"/>
      <c r="BF1094" s="56"/>
      <c r="BG1094" s="56"/>
      <c r="BH1094" s="2">
        <f t="shared" si="260"/>
        <v>0</v>
      </c>
      <c r="BI1094" s="2">
        <f t="shared" si="261"/>
        <v>0</v>
      </c>
    </row>
    <row r="1095" spans="1:61" s="2" customFormat="1" x14ac:dyDescent="0.25">
      <c r="A1095" s="6"/>
      <c r="E1095" s="9"/>
      <c r="F1095" s="3"/>
      <c r="G1095" s="3"/>
      <c r="H1095" s="14"/>
      <c r="I1095" s="3"/>
      <c r="J1095" s="14"/>
      <c r="K1095" s="3"/>
      <c r="L1095" s="49"/>
      <c r="M1095" s="49"/>
      <c r="N1095" s="6"/>
      <c r="BF1095" s="56"/>
      <c r="BG1095" s="56"/>
      <c r="BH1095" s="2">
        <f t="shared" si="260"/>
        <v>0</v>
      </c>
      <c r="BI1095" s="2">
        <f t="shared" si="261"/>
        <v>0</v>
      </c>
    </row>
    <row r="1096" spans="1:61" s="2" customFormat="1" x14ac:dyDescent="0.25">
      <c r="A1096" s="6"/>
      <c r="E1096" s="9"/>
      <c r="F1096" s="3"/>
      <c r="G1096" s="3"/>
      <c r="H1096" s="14"/>
      <c r="I1096" s="3"/>
      <c r="J1096" s="14"/>
      <c r="K1096" s="3"/>
      <c r="L1096" s="49"/>
      <c r="M1096" s="49"/>
      <c r="N1096" s="6"/>
      <c r="BF1096" s="56"/>
      <c r="BG1096" s="56"/>
      <c r="BH1096" s="2">
        <f t="shared" si="260"/>
        <v>0</v>
      </c>
      <c r="BI1096" s="2">
        <f t="shared" si="261"/>
        <v>0</v>
      </c>
    </row>
    <row r="1097" spans="1:61" s="2" customFormat="1" x14ac:dyDescent="0.25">
      <c r="A1097" s="6"/>
      <c r="E1097" s="9"/>
      <c r="F1097" s="3"/>
      <c r="G1097" s="3"/>
      <c r="H1097" s="14"/>
      <c r="I1097" s="3"/>
      <c r="J1097" s="14"/>
      <c r="K1097" s="3"/>
      <c r="L1097" s="49"/>
      <c r="M1097" s="49"/>
      <c r="N1097" s="6"/>
      <c r="BF1097" s="56"/>
      <c r="BG1097" s="56"/>
      <c r="BH1097" s="2">
        <f t="shared" si="260"/>
        <v>0</v>
      </c>
      <c r="BI1097" s="2">
        <f t="shared" si="261"/>
        <v>0</v>
      </c>
    </row>
    <row r="1098" spans="1:61" s="2" customFormat="1" x14ac:dyDescent="0.25">
      <c r="A1098" s="6"/>
      <c r="E1098" s="9"/>
      <c r="F1098" s="3"/>
      <c r="G1098" s="3"/>
      <c r="H1098" s="14"/>
      <c r="I1098" s="3"/>
      <c r="J1098" s="14"/>
      <c r="K1098" s="3"/>
      <c r="L1098" s="49"/>
      <c r="M1098" s="49"/>
      <c r="N1098" s="6"/>
      <c r="BF1098" s="56"/>
      <c r="BG1098" s="56"/>
      <c r="BH1098" s="2">
        <f t="shared" si="260"/>
        <v>0</v>
      </c>
      <c r="BI1098" s="2">
        <f t="shared" si="261"/>
        <v>0</v>
      </c>
    </row>
    <row r="1099" spans="1:61" s="2" customFormat="1" x14ac:dyDescent="0.25">
      <c r="A1099" s="6"/>
      <c r="E1099" s="9"/>
      <c r="F1099" s="3"/>
      <c r="G1099" s="3"/>
      <c r="H1099" s="14"/>
      <c r="I1099" s="3"/>
      <c r="J1099" s="14"/>
      <c r="K1099" s="3"/>
      <c r="L1099" s="49"/>
      <c r="M1099" s="49"/>
      <c r="N1099" s="6"/>
      <c r="BF1099" s="56"/>
      <c r="BG1099" s="56"/>
      <c r="BH1099" s="2">
        <f t="shared" si="260"/>
        <v>0</v>
      </c>
      <c r="BI1099" s="2">
        <f t="shared" si="261"/>
        <v>0</v>
      </c>
    </row>
    <row r="1100" spans="1:61" s="2" customFormat="1" x14ac:dyDescent="0.25">
      <c r="A1100" s="6"/>
      <c r="E1100" s="9"/>
      <c r="F1100" s="3"/>
      <c r="G1100" s="3"/>
      <c r="H1100" s="14"/>
      <c r="I1100" s="3"/>
      <c r="J1100" s="14"/>
      <c r="K1100" s="3"/>
      <c r="L1100" s="49"/>
      <c r="M1100" s="49"/>
      <c r="N1100" s="6"/>
      <c r="BF1100" s="56"/>
      <c r="BG1100" s="56"/>
      <c r="BH1100" s="2">
        <f t="shared" si="260"/>
        <v>0</v>
      </c>
      <c r="BI1100" s="2">
        <f t="shared" si="261"/>
        <v>0</v>
      </c>
    </row>
    <row r="1101" spans="1:61" s="2" customFormat="1" x14ac:dyDescent="0.25">
      <c r="A1101" s="6"/>
      <c r="E1101" s="9"/>
      <c r="F1101" s="3"/>
      <c r="G1101" s="3"/>
      <c r="H1101" s="14"/>
      <c r="I1101" s="3"/>
      <c r="J1101" s="14"/>
      <c r="K1101" s="3"/>
      <c r="L1101" s="49"/>
      <c r="M1101" s="49"/>
      <c r="N1101" s="6"/>
      <c r="BF1101" s="56"/>
      <c r="BG1101" s="56"/>
      <c r="BH1101" s="2">
        <f t="shared" si="260"/>
        <v>0</v>
      </c>
      <c r="BI1101" s="2">
        <f t="shared" si="261"/>
        <v>0</v>
      </c>
    </row>
    <row r="1102" spans="1:61" s="2" customFormat="1" ht="15.75" thickBot="1" x14ac:dyDescent="0.3">
      <c r="A1102" s="6"/>
      <c r="E1102" s="9"/>
      <c r="F1102" s="3"/>
      <c r="G1102" s="3"/>
      <c r="H1102" s="13"/>
      <c r="I1102" s="3"/>
      <c r="J1102" s="13"/>
      <c r="K1102" s="3"/>
      <c r="L1102" s="49"/>
      <c r="M1102" s="49"/>
      <c r="N1102" s="6"/>
      <c r="BF1102" s="56"/>
      <c r="BG1102" s="56"/>
      <c r="BH1102" s="2">
        <f t="shared" si="260"/>
        <v>0</v>
      </c>
      <c r="BI1102" s="2">
        <f t="shared" si="261"/>
        <v>0</v>
      </c>
    </row>
    <row r="1103" spans="1:61" s="2" customFormat="1" ht="61.5" thickTop="1" thickBot="1" x14ac:dyDescent="0.3">
      <c r="A1103" s="17" t="s">
        <v>84</v>
      </c>
      <c r="E1103" s="8"/>
      <c r="F1103" s="16" t="str">
        <f>Master!A$746</f>
        <v>Forecast Overall Zika Risk Code - "1" (Blue) = low risk, "4" (Red) = high risk</v>
      </c>
      <c r="G1103" s="16" t="str">
        <f>Master!B$745</f>
        <v>Was temp. suitable during period for Aedes aegypti/albopictus? (Red Yes, Green No)</v>
      </c>
      <c r="H1103" s="16" t="str">
        <f>Master!C$745</f>
        <v>If suitable temp.  what is annual % suitability for Aedes aegypti or albopictus? (More red more suitable)</v>
      </c>
      <c r="I1103" s="16" t="str">
        <f>Master!B$744</f>
        <v>Was temp. suitable during period for Zika replication in mosquito? (Red Yes, Green No)</v>
      </c>
      <c r="J1103" s="16" t="str">
        <f>Master!C$744</f>
        <v>If suitable temp. what is annual % suitability for Zika? (More red more suitable)</v>
      </c>
      <c r="K1103" s="47" t="str">
        <f>Master!A$749</f>
        <v># people within 5km with Code 4 Zika level</v>
      </c>
      <c r="L1103" s="47" t="str">
        <f>Master!A$748</f>
        <v>Description of conditions</v>
      </c>
      <c r="M1103" s="47" t="str">
        <f>Master!B$748</f>
        <v>What it means for transmission</v>
      </c>
      <c r="N1103" s="47" t="str">
        <f>Master!C$748</f>
        <v>What it means for entomologists</v>
      </c>
      <c r="BF1103" s="47" t="s">
        <v>949</v>
      </c>
      <c r="BG1103" s="47" t="s">
        <v>949</v>
      </c>
      <c r="BH1103" s="2">
        <f t="shared" si="260"/>
        <v>0</v>
      </c>
      <c r="BI1103" s="2" t="e">
        <f t="shared" si="261"/>
        <v>#VALUE!</v>
      </c>
    </row>
    <row r="1104" spans="1:61" s="2" customFormat="1" ht="16.5" thickTop="1" thickBot="1" x14ac:dyDescent="0.3">
      <c r="A1104" s="6"/>
      <c r="E1104" s="8" t="s">
        <v>83</v>
      </c>
      <c r="F1104" s="3">
        <f t="shared" ref="F1104:F1110" si="273">BA1104</f>
        <v>2</v>
      </c>
      <c r="G1104" s="3">
        <f>IF((Master!CL460&gt;=13)-(Master!CL460&gt;38),1,0)</f>
        <v>1</v>
      </c>
      <c r="H1104" s="11">
        <f>IF($G1104=1,ROUND(Master!AL460,2),0)</f>
        <v>0.14000000000000001</v>
      </c>
      <c r="I1104" s="3">
        <f>IF((Master!CL460&gt;=18)-(Master!CL460&gt;42),1,0)</f>
        <v>1</v>
      </c>
      <c r="J1104" s="11">
        <f>IF($I1104=1,ROUND(Master!DF460,2),0)</f>
        <v>0</v>
      </c>
      <c r="K1104" s="3">
        <f t="shared" ref="K1104:K1110" si="274">BF1104*BH1104</f>
        <v>0</v>
      </c>
      <c r="L1104" s="49" t="str">
        <f t="shared" ref="L1104:M1110" si="275">BB1104</f>
        <v>Temp. suitable for Pathogen and Vector. Model says not very suitable for Pathogen and Vector.</v>
      </c>
      <c r="M1104" s="49" t="str">
        <f t="shared" si="275"/>
        <v>Preconditions unsuitable for Transmission</v>
      </c>
      <c r="N1104" s="6" t="str">
        <f>Master!DM460</f>
        <v>Temp. suitable for vectors - surveillance may be needed. When temp. suitable, model suggests vectors unlikely or low numbers.</v>
      </c>
      <c r="AW1104" s="2">
        <f t="shared" ref="AW1104:AW1110" si="276">SUM(G1104,I1104)</f>
        <v>2</v>
      </c>
      <c r="AX1104" s="2">
        <f t="shared" ref="AX1104:AX1110" si="277">IF(H1104&lt;0.5,2,IF(H1104&gt;=0.5,3))</f>
        <v>2</v>
      </c>
      <c r="AY1104" s="2">
        <f t="shared" ref="AY1104:AY1110" si="278">IF(J1104&lt;0.5,5,IF(J1104&gt;=0.5,7))</f>
        <v>5</v>
      </c>
      <c r="AZ1104" s="2">
        <f t="shared" si="269"/>
        <v>20</v>
      </c>
      <c r="BA1104" s="2">
        <f t="shared" ref="BA1104:BA1110" si="279">IF(AZ1104=0,BB$3,IF(AZ1104=10,BB$4,IF(AZ1104=14,BB$4,IF(AZ1104=15,BB$5,IF(AZ1104=20,BB$6,IF(AZ1104=21,BB$5,IF(AZ1104=28,BB$7,IF(AZ1104=30,BB$7,IF(AZ1104=42,BB$8,"")))))))))</f>
        <v>2</v>
      </c>
      <c r="BB1104" s="2" t="str">
        <f t="shared" ref="BB1104:BB1110" si="280">IF(AZ1104=0,AW$3,IF(AZ1104=10,AW$4,IF(AZ1104=14,AW$4,IF(AZ1104=15,AW$5,IF(AZ1104=20,AW$6,IF(AZ1104=21,AW$5,IF(AZ1104=28,AW$7,IF(AZ1104=30,AW$7,IF(AZ1104=42,AW$8,"")))))))))</f>
        <v>Temp. suitable for Pathogen and Vector. Model says not very suitable for Pathogen and Vector.</v>
      </c>
      <c r="BC1104" s="2" t="str">
        <f t="shared" ref="BC1104:BC1110" si="281">IF(AZ1104=0,AY$3,IF(AZ1104=10,AY$4,IF(AZ1104=14,AY$4,IF(AZ1104=15,AY$5,IF(AZ1104=20,AY$6,IF(AZ1104=21,AY$5,IF(AZ1104=28,AY$7,IF(AZ1104=30,AY$7,IF(AZ1104=42,AY$8,"")))))))))</f>
        <v>Preconditions unsuitable for Transmission</v>
      </c>
      <c r="BF1104" s="56">
        <f>Master!EN460</f>
        <v>6568</v>
      </c>
      <c r="BG1104" s="56" t="s">
        <v>1410</v>
      </c>
      <c r="BH1104" s="2">
        <f t="shared" si="260"/>
        <v>0</v>
      </c>
      <c r="BI1104" s="2">
        <f t="shared" si="261"/>
        <v>0</v>
      </c>
    </row>
    <row r="1105" spans="1:61" s="2" customFormat="1" ht="16.5" thickTop="1" thickBot="1" x14ac:dyDescent="0.3">
      <c r="A1105" s="6"/>
      <c r="E1105" s="8" t="s">
        <v>98</v>
      </c>
      <c r="F1105" s="3">
        <f t="shared" si="273"/>
        <v>2</v>
      </c>
      <c r="G1105" s="3">
        <f>IF((Master!CL461&gt;=13)-(Master!CL461&gt;38),1,0)</f>
        <v>1</v>
      </c>
      <c r="H1105" s="11">
        <f>IF($G1105=1,ROUND(Master!AL461,2),0)</f>
        <v>0.42</v>
      </c>
      <c r="I1105" s="3">
        <f>IF((Master!CL461&gt;=18)-(Master!CL461&gt;42),1,0)</f>
        <v>1</v>
      </c>
      <c r="J1105" s="11">
        <f>IF($I1105=1,ROUND(Master!DF461,2),0)</f>
        <v>0</v>
      </c>
      <c r="K1105" s="3">
        <f t="shared" si="274"/>
        <v>0</v>
      </c>
      <c r="L1105" s="49" t="str">
        <f t="shared" si="275"/>
        <v>Temp. suitable for Pathogen and Vector. Model says not very suitable for Pathogen and Vector.</v>
      </c>
      <c r="M1105" s="49" t="str">
        <f t="shared" si="275"/>
        <v>Preconditions unsuitable for Transmission</v>
      </c>
      <c r="N1105" s="6" t="str">
        <f>Master!DM461</f>
        <v>Temp. suitable for vectors - surveillance may be needed. When temp. suitable, model suggests vectors unlikely or low numbers.</v>
      </c>
      <c r="AW1105" s="2">
        <f t="shared" si="276"/>
        <v>2</v>
      </c>
      <c r="AX1105" s="2">
        <f t="shared" si="277"/>
        <v>2</v>
      </c>
      <c r="AY1105" s="2">
        <f t="shared" si="278"/>
        <v>5</v>
      </c>
      <c r="AZ1105" s="2">
        <f t="shared" si="269"/>
        <v>20</v>
      </c>
      <c r="BA1105" s="2">
        <f t="shared" si="279"/>
        <v>2</v>
      </c>
      <c r="BB1105" s="2" t="str">
        <f t="shared" si="280"/>
        <v>Temp. suitable for Pathogen and Vector. Model says not very suitable for Pathogen and Vector.</v>
      </c>
      <c r="BC1105" s="2" t="str">
        <f t="shared" si="281"/>
        <v>Preconditions unsuitable for Transmission</v>
      </c>
      <c r="BF1105" s="56">
        <f>Master!EN461</f>
        <v>3440</v>
      </c>
      <c r="BG1105" s="56" t="s">
        <v>1411</v>
      </c>
      <c r="BH1105" s="2">
        <f t="shared" si="260"/>
        <v>0</v>
      </c>
      <c r="BI1105" s="2">
        <f t="shared" si="261"/>
        <v>0</v>
      </c>
    </row>
    <row r="1106" spans="1:61" s="2" customFormat="1" ht="16.5" thickTop="1" thickBot="1" x14ac:dyDescent="0.3">
      <c r="A1106" s="6"/>
      <c r="E1106" s="8" t="s">
        <v>347</v>
      </c>
      <c r="F1106" s="3">
        <f t="shared" si="273"/>
        <v>3</v>
      </c>
      <c r="G1106" s="3">
        <f>IF((Master!CL462&gt;=13)-(Master!CL462&gt;38),1,0)</f>
        <v>1</v>
      </c>
      <c r="H1106" s="11">
        <f>IF($G1106=1,ROUND(Master!AL462,2),0)</f>
        <v>0.65</v>
      </c>
      <c r="I1106" s="3">
        <f>IF((Master!CL462&gt;=18)-(Master!CL462&gt;42),1,0)</f>
        <v>1</v>
      </c>
      <c r="J1106" s="11">
        <f>IF($I1106=1,ROUND(Master!DF462,2),0)</f>
        <v>0</v>
      </c>
      <c r="K1106" s="3">
        <f t="shared" si="274"/>
        <v>0</v>
      </c>
      <c r="L1106" s="49" t="str">
        <f t="shared" si="275"/>
        <v>Temp. suitable for Pathogen and Vector. Model says suitable for Pathogen or Vector but not both.</v>
      </c>
      <c r="M1106" s="49" t="str">
        <f t="shared" si="275"/>
        <v>Preconditions somewhat suitable for Transmission</v>
      </c>
      <c r="N1106" s="6" t="str">
        <f>Master!DM462</f>
        <v>Temp. suitable for vectors - surveillance may be needed. When temp. suitable, model suggests vectors likely - may need control, education, and policies minimizing exposure.</v>
      </c>
      <c r="AW1106" s="2">
        <f t="shared" si="276"/>
        <v>2</v>
      </c>
      <c r="AX1106" s="2">
        <f t="shared" si="277"/>
        <v>3</v>
      </c>
      <c r="AY1106" s="2">
        <f t="shared" si="278"/>
        <v>5</v>
      </c>
      <c r="AZ1106" s="2">
        <f t="shared" si="269"/>
        <v>30</v>
      </c>
      <c r="BA1106" s="2">
        <f t="shared" si="279"/>
        <v>3</v>
      </c>
      <c r="BB1106" s="2" t="str">
        <f t="shared" si="280"/>
        <v>Temp. suitable for Pathogen and Vector. Model says suitable for Pathogen or Vector but not both.</v>
      </c>
      <c r="BC1106" s="2" t="str">
        <f t="shared" si="281"/>
        <v>Preconditions somewhat suitable for Transmission</v>
      </c>
      <c r="BF1106" s="56">
        <f>Master!EN462</f>
        <v>494489</v>
      </c>
      <c r="BG1106" s="56" t="s">
        <v>1412</v>
      </c>
      <c r="BH1106" s="2">
        <f t="shared" si="260"/>
        <v>0</v>
      </c>
      <c r="BI1106" s="2">
        <f t="shared" si="261"/>
        <v>0</v>
      </c>
    </row>
    <row r="1107" spans="1:61" s="2" customFormat="1" ht="16.5" thickTop="1" thickBot="1" x14ac:dyDescent="0.3">
      <c r="A1107" s="6"/>
      <c r="E1107" s="8" t="s">
        <v>423</v>
      </c>
      <c r="F1107" s="3">
        <f t="shared" si="273"/>
        <v>2</v>
      </c>
      <c r="G1107" s="3">
        <f>IF((Master!CL463&gt;=13)-(Master!CL463&gt;38),1,0)</f>
        <v>1</v>
      </c>
      <c r="H1107" s="11">
        <f>IF($G1107=1,ROUND(Master!AL463,2),0)</f>
        <v>0.43</v>
      </c>
      <c r="I1107" s="3">
        <f>IF((Master!CL463&gt;=18)-(Master!CL463&gt;42),1,0)</f>
        <v>1</v>
      </c>
      <c r="J1107" s="11">
        <f>IF($I1107=1,ROUND(Master!DF463,2),0)</f>
        <v>0</v>
      </c>
      <c r="K1107" s="3">
        <f t="shared" si="274"/>
        <v>0</v>
      </c>
      <c r="L1107" s="49" t="str">
        <f t="shared" si="275"/>
        <v>Temp. suitable for Pathogen and Vector. Model says not very suitable for Pathogen and Vector.</v>
      </c>
      <c r="M1107" s="49" t="str">
        <f t="shared" si="275"/>
        <v>Preconditions unsuitable for Transmission</v>
      </c>
      <c r="N1107" s="6" t="str">
        <f>Master!DM463</f>
        <v>Temp. suitable for vectors - surveillance may be needed. When temp. suitable, model suggests vectors unlikely or low numbers.</v>
      </c>
      <c r="AW1107" s="2">
        <f t="shared" si="276"/>
        <v>2</v>
      </c>
      <c r="AX1107" s="2">
        <f t="shared" si="277"/>
        <v>2</v>
      </c>
      <c r="AY1107" s="2">
        <f t="shared" si="278"/>
        <v>5</v>
      </c>
      <c r="AZ1107" s="2">
        <f t="shared" si="269"/>
        <v>20</v>
      </c>
      <c r="BA1107" s="2">
        <f t="shared" si="279"/>
        <v>2</v>
      </c>
      <c r="BB1107" s="2" t="str">
        <f t="shared" si="280"/>
        <v>Temp. suitable for Pathogen and Vector. Model says not very suitable for Pathogen and Vector.</v>
      </c>
      <c r="BC1107" s="2" t="str">
        <f t="shared" si="281"/>
        <v>Preconditions unsuitable for Transmission</v>
      </c>
      <c r="BF1107" s="56">
        <f>Master!EN463</f>
        <v>3275</v>
      </c>
      <c r="BG1107" s="56" t="s">
        <v>1413</v>
      </c>
      <c r="BH1107" s="2">
        <f t="shared" si="260"/>
        <v>0</v>
      </c>
      <c r="BI1107" s="2">
        <f t="shared" si="261"/>
        <v>0</v>
      </c>
    </row>
    <row r="1108" spans="1:61" s="2" customFormat="1" ht="16.5" thickTop="1" thickBot="1" x14ac:dyDescent="0.3">
      <c r="A1108" s="6"/>
      <c r="E1108" s="8" t="s">
        <v>442</v>
      </c>
      <c r="F1108" s="3">
        <f t="shared" si="273"/>
        <v>2</v>
      </c>
      <c r="G1108" s="3">
        <f>IF((Master!CL464&gt;=13)-(Master!CL464&gt;38),1,0)</f>
        <v>1</v>
      </c>
      <c r="H1108" s="11">
        <f>IF($G1108=1,ROUND(Master!AL464,2),0)</f>
        <v>0.45</v>
      </c>
      <c r="I1108" s="3">
        <f>IF((Master!CL464&gt;=18)-(Master!CL464&gt;42),1,0)</f>
        <v>1</v>
      </c>
      <c r="J1108" s="11">
        <f>IF($I1108=1,ROUND(Master!DF464,2),0)</f>
        <v>0</v>
      </c>
      <c r="K1108" s="3">
        <f t="shared" si="274"/>
        <v>0</v>
      </c>
      <c r="L1108" s="49" t="str">
        <f t="shared" si="275"/>
        <v>Temp. suitable for Pathogen and Vector. Model says not very suitable for Pathogen and Vector.</v>
      </c>
      <c r="M1108" s="49" t="str">
        <f t="shared" si="275"/>
        <v>Preconditions unsuitable for Transmission</v>
      </c>
      <c r="N1108" s="6" t="str">
        <f>Master!DM464</f>
        <v>Temp. suitable for vectors - surveillance may be needed. When temp. suitable, model suggests vectors unlikely or low numbers.</v>
      </c>
      <c r="AW1108" s="2">
        <f t="shared" si="276"/>
        <v>2</v>
      </c>
      <c r="AX1108" s="2">
        <f t="shared" si="277"/>
        <v>2</v>
      </c>
      <c r="AY1108" s="2">
        <f t="shared" si="278"/>
        <v>5</v>
      </c>
      <c r="AZ1108" s="2">
        <f t="shared" si="269"/>
        <v>20</v>
      </c>
      <c r="BA1108" s="2">
        <f t="shared" si="279"/>
        <v>2</v>
      </c>
      <c r="BB1108" s="2" t="str">
        <f t="shared" si="280"/>
        <v>Temp. suitable for Pathogen and Vector. Model says not very suitable for Pathogen and Vector.</v>
      </c>
      <c r="BC1108" s="2" t="str">
        <f t="shared" si="281"/>
        <v>Preconditions unsuitable for Transmission</v>
      </c>
      <c r="BF1108" s="56">
        <f>Master!EN464</f>
        <v>208007</v>
      </c>
      <c r="BG1108" s="56" t="s">
        <v>1414</v>
      </c>
      <c r="BH1108" s="2">
        <f t="shared" si="260"/>
        <v>0</v>
      </c>
      <c r="BI1108" s="2">
        <f t="shared" si="261"/>
        <v>0</v>
      </c>
    </row>
    <row r="1109" spans="1:61" s="2" customFormat="1" ht="16.5" thickTop="1" thickBot="1" x14ac:dyDescent="0.3">
      <c r="A1109" s="6"/>
      <c r="E1109" s="8" t="s">
        <v>518</v>
      </c>
      <c r="F1109" s="3">
        <f t="shared" si="273"/>
        <v>2</v>
      </c>
      <c r="G1109" s="3">
        <f>IF((Master!CL465&gt;=13)-(Master!CL465&gt;38),1,0)</f>
        <v>1</v>
      </c>
      <c r="H1109" s="11">
        <f>IF($G1109=1,ROUND(Master!AL465,2),0)</f>
        <v>0.26</v>
      </c>
      <c r="I1109" s="3">
        <f>IF((Master!CL465&gt;=18)-(Master!CL465&gt;42),1,0)</f>
        <v>1</v>
      </c>
      <c r="J1109" s="11">
        <f>IF($I1109=1,ROUND(Master!DF465,2),0)</f>
        <v>0</v>
      </c>
      <c r="K1109" s="3">
        <f t="shared" si="274"/>
        <v>0</v>
      </c>
      <c r="L1109" s="49" t="str">
        <f t="shared" si="275"/>
        <v>Temp. suitable for Pathogen and Vector. Model says not very suitable for Pathogen and Vector.</v>
      </c>
      <c r="M1109" s="49" t="str">
        <f t="shared" si="275"/>
        <v>Preconditions unsuitable for Transmission</v>
      </c>
      <c r="N1109" s="6" t="str">
        <f>Master!DM465</f>
        <v>Temp. suitable for vectors - surveillance may be needed. When temp. suitable, model suggests vectors unlikely or low numbers.</v>
      </c>
      <c r="AW1109" s="2">
        <f t="shared" si="276"/>
        <v>2</v>
      </c>
      <c r="AX1109" s="2">
        <f t="shared" si="277"/>
        <v>2</v>
      </c>
      <c r="AY1109" s="2">
        <f t="shared" si="278"/>
        <v>5</v>
      </c>
      <c r="AZ1109" s="2">
        <f t="shared" si="269"/>
        <v>20</v>
      </c>
      <c r="BA1109" s="2">
        <f t="shared" si="279"/>
        <v>2</v>
      </c>
      <c r="BB1109" s="2" t="str">
        <f t="shared" si="280"/>
        <v>Temp. suitable for Pathogen and Vector. Model says not very suitable for Pathogen and Vector.</v>
      </c>
      <c r="BC1109" s="2" t="str">
        <f t="shared" si="281"/>
        <v>Preconditions unsuitable for Transmission</v>
      </c>
      <c r="BF1109" s="56">
        <f>Master!EN465</f>
        <v>66</v>
      </c>
      <c r="BG1109" s="56" t="s">
        <v>1415</v>
      </c>
      <c r="BH1109" s="2">
        <f t="shared" si="260"/>
        <v>0</v>
      </c>
      <c r="BI1109" s="2">
        <f t="shared" si="261"/>
        <v>0</v>
      </c>
    </row>
    <row r="1110" spans="1:61" s="2" customFormat="1" ht="16.5" thickTop="1" thickBot="1" x14ac:dyDescent="0.3">
      <c r="A1110" s="6"/>
      <c r="E1110" s="8" t="s">
        <v>838</v>
      </c>
      <c r="F1110" s="3">
        <f t="shared" si="273"/>
        <v>3</v>
      </c>
      <c r="G1110" s="3">
        <f>IF((Master!CL466&gt;=13)-(Master!CL466&gt;38),1,0)</f>
        <v>1</v>
      </c>
      <c r="H1110" s="11">
        <f>IF($G1110=1,ROUND(Master!AL466,2),0)</f>
        <v>0.69</v>
      </c>
      <c r="I1110" s="3">
        <f>IF((Master!CL466&gt;=18)-(Master!CL466&gt;42),1,0)</f>
        <v>1</v>
      </c>
      <c r="J1110" s="11">
        <f>IF($I1110=1,ROUND(Master!DF466,2),0)</f>
        <v>0</v>
      </c>
      <c r="K1110" s="3">
        <f t="shared" si="274"/>
        <v>0</v>
      </c>
      <c r="L1110" s="49" t="str">
        <f t="shared" si="275"/>
        <v>Temp. suitable for Pathogen and Vector. Model says suitable for Pathogen or Vector but not both.</v>
      </c>
      <c r="M1110" s="49" t="str">
        <f t="shared" si="275"/>
        <v>Preconditions somewhat suitable for Transmission</v>
      </c>
      <c r="N1110" s="6" t="str">
        <f>Master!DM466</f>
        <v>Temp. suitable for vectors - surveillance may be needed. When temp. suitable, model suggests vectors likely - may need control, education, and policies minimizing exposure.</v>
      </c>
      <c r="AW1110" s="2">
        <f t="shared" si="276"/>
        <v>2</v>
      </c>
      <c r="AX1110" s="2">
        <f t="shared" si="277"/>
        <v>3</v>
      </c>
      <c r="AY1110" s="2">
        <f t="shared" si="278"/>
        <v>5</v>
      </c>
      <c r="AZ1110" s="2">
        <f t="shared" si="269"/>
        <v>30</v>
      </c>
      <c r="BA1110" s="2">
        <f t="shared" si="279"/>
        <v>3</v>
      </c>
      <c r="BB1110" s="2" t="str">
        <f t="shared" si="280"/>
        <v>Temp. suitable for Pathogen and Vector. Model says suitable for Pathogen or Vector but not both.</v>
      </c>
      <c r="BC1110" s="2" t="str">
        <f t="shared" si="281"/>
        <v>Preconditions somewhat suitable for Transmission</v>
      </c>
      <c r="BF1110" s="56">
        <f>Master!EN466</f>
        <v>3981</v>
      </c>
      <c r="BG1110" s="56" t="s">
        <v>1416</v>
      </c>
      <c r="BH1110" s="2">
        <f t="shared" si="260"/>
        <v>0</v>
      </c>
      <c r="BI1110" s="2">
        <f t="shared" si="261"/>
        <v>0</v>
      </c>
    </row>
    <row r="1111" spans="1:61" s="2" customFormat="1" ht="15.75" thickTop="1" x14ac:dyDescent="0.25">
      <c r="A1111" s="6"/>
      <c r="E1111" s="9" t="s">
        <v>867</v>
      </c>
      <c r="F1111" s="3"/>
      <c r="G1111" s="3"/>
      <c r="H1111" s="14"/>
      <c r="I1111" s="3"/>
      <c r="J1111" s="14"/>
      <c r="K1111" s="3"/>
      <c r="L1111" s="49"/>
      <c r="M1111" s="49"/>
      <c r="N1111" s="6"/>
      <c r="BF1111" s="56"/>
      <c r="BG1111" s="56"/>
      <c r="BH1111" s="2">
        <f t="shared" si="260"/>
        <v>0</v>
      </c>
      <c r="BI1111" s="2">
        <f t="shared" si="261"/>
        <v>0</v>
      </c>
    </row>
    <row r="1112" spans="1:61" s="2" customFormat="1" x14ac:dyDescent="0.25">
      <c r="A1112" s="6"/>
      <c r="E1112" s="9"/>
      <c r="F1112" s="3"/>
      <c r="G1112" s="3"/>
      <c r="H1112" s="14"/>
      <c r="I1112" s="3"/>
      <c r="J1112" s="14"/>
      <c r="K1112" s="3"/>
      <c r="L1112" s="49"/>
      <c r="M1112" s="49"/>
      <c r="N1112" s="6"/>
      <c r="BF1112" s="56"/>
      <c r="BG1112" s="56"/>
      <c r="BH1112" s="2">
        <f t="shared" si="260"/>
        <v>0</v>
      </c>
      <c r="BI1112" s="2">
        <f t="shared" si="261"/>
        <v>0</v>
      </c>
    </row>
    <row r="1113" spans="1:61" s="2" customFormat="1" x14ac:dyDescent="0.25">
      <c r="A1113" s="6"/>
      <c r="E1113" s="9"/>
      <c r="F1113" s="3"/>
      <c r="G1113" s="3"/>
      <c r="H1113" s="14"/>
      <c r="I1113" s="3"/>
      <c r="J1113" s="14"/>
      <c r="K1113" s="3"/>
      <c r="L1113" s="49"/>
      <c r="M1113" s="49"/>
      <c r="N1113" s="6"/>
      <c r="BF1113" s="56"/>
      <c r="BG1113" s="56"/>
      <c r="BH1113" s="2">
        <f t="shared" si="260"/>
        <v>0</v>
      </c>
      <c r="BI1113" s="2">
        <f t="shared" si="261"/>
        <v>0</v>
      </c>
    </row>
    <row r="1114" spans="1:61" s="2" customFormat="1" x14ac:dyDescent="0.25">
      <c r="A1114" s="6"/>
      <c r="E1114" s="9"/>
      <c r="F1114" s="3"/>
      <c r="G1114" s="3"/>
      <c r="H1114" s="14"/>
      <c r="I1114" s="3"/>
      <c r="J1114" s="14"/>
      <c r="K1114" s="3"/>
      <c r="L1114" s="49"/>
      <c r="M1114" s="49"/>
      <c r="N1114" s="6"/>
      <c r="BF1114" s="56"/>
      <c r="BG1114" s="56"/>
      <c r="BH1114" s="2">
        <f t="shared" si="260"/>
        <v>0</v>
      </c>
      <c r="BI1114" s="2">
        <f t="shared" si="261"/>
        <v>0</v>
      </c>
    </row>
    <row r="1115" spans="1:61" s="2" customFormat="1" x14ac:dyDescent="0.25">
      <c r="A1115" s="6"/>
      <c r="E1115" s="9"/>
      <c r="F1115" s="3"/>
      <c r="G1115" s="3"/>
      <c r="H1115" s="14"/>
      <c r="I1115" s="3"/>
      <c r="J1115" s="14"/>
      <c r="K1115" s="3"/>
      <c r="L1115" s="49"/>
      <c r="M1115" s="49"/>
      <c r="N1115" s="6"/>
      <c r="BF1115" s="56"/>
      <c r="BG1115" s="56"/>
      <c r="BH1115" s="2">
        <f t="shared" si="260"/>
        <v>0</v>
      </c>
      <c r="BI1115" s="2">
        <f t="shared" si="261"/>
        <v>0</v>
      </c>
    </row>
    <row r="1116" spans="1:61" s="2" customFormat="1" x14ac:dyDescent="0.25">
      <c r="A1116" s="6"/>
      <c r="E1116" s="9"/>
      <c r="F1116" s="3"/>
      <c r="G1116" s="3"/>
      <c r="H1116" s="14"/>
      <c r="I1116" s="3"/>
      <c r="J1116" s="14"/>
      <c r="K1116" s="3"/>
      <c r="L1116" s="49"/>
      <c r="M1116" s="49"/>
      <c r="N1116" s="6"/>
      <c r="BF1116" s="56"/>
      <c r="BG1116" s="56"/>
      <c r="BH1116" s="2">
        <f t="shared" si="260"/>
        <v>0</v>
      </c>
      <c r="BI1116" s="2">
        <f t="shared" si="261"/>
        <v>0</v>
      </c>
    </row>
    <row r="1117" spans="1:61" s="2" customFormat="1" x14ac:dyDescent="0.25">
      <c r="A1117" s="6"/>
      <c r="E1117" s="9"/>
      <c r="F1117" s="3"/>
      <c r="G1117" s="3"/>
      <c r="H1117" s="14"/>
      <c r="I1117" s="3"/>
      <c r="J1117" s="14"/>
      <c r="K1117" s="3"/>
      <c r="L1117" s="49"/>
      <c r="M1117" s="49"/>
      <c r="N1117" s="6"/>
      <c r="BF1117" s="56"/>
      <c r="BG1117" s="56"/>
      <c r="BH1117" s="2">
        <f t="shared" si="260"/>
        <v>0</v>
      </c>
      <c r="BI1117" s="2">
        <f t="shared" si="261"/>
        <v>0</v>
      </c>
    </row>
    <row r="1118" spans="1:61" s="2" customFormat="1" x14ac:dyDescent="0.25">
      <c r="A1118" s="6"/>
      <c r="E1118" s="9"/>
      <c r="F1118" s="3"/>
      <c r="G1118" s="3"/>
      <c r="H1118" s="14"/>
      <c r="I1118" s="3"/>
      <c r="J1118" s="14"/>
      <c r="K1118" s="3"/>
      <c r="L1118" s="49"/>
      <c r="M1118" s="49"/>
      <c r="N1118" s="6"/>
      <c r="BF1118" s="56"/>
      <c r="BG1118" s="56"/>
      <c r="BH1118" s="2">
        <f t="shared" si="260"/>
        <v>0</v>
      </c>
      <c r="BI1118" s="2">
        <f t="shared" si="261"/>
        <v>0</v>
      </c>
    </row>
    <row r="1119" spans="1:61" s="2" customFormat="1" x14ac:dyDescent="0.25">
      <c r="A1119" s="6"/>
      <c r="E1119" s="9"/>
      <c r="F1119" s="3"/>
      <c r="G1119" s="3"/>
      <c r="H1119" s="14"/>
      <c r="I1119" s="3"/>
      <c r="J1119" s="14"/>
      <c r="K1119" s="3"/>
      <c r="L1119" s="49"/>
      <c r="M1119" s="49"/>
      <c r="N1119" s="6"/>
      <c r="BF1119" s="56"/>
      <c r="BG1119" s="56"/>
      <c r="BH1119" s="2">
        <f t="shared" si="260"/>
        <v>0</v>
      </c>
      <c r="BI1119" s="2">
        <f t="shared" si="261"/>
        <v>0</v>
      </c>
    </row>
    <row r="1120" spans="1:61" s="2" customFormat="1" x14ac:dyDescent="0.25">
      <c r="A1120" s="6"/>
      <c r="E1120" s="9"/>
      <c r="F1120" s="3"/>
      <c r="G1120" s="3"/>
      <c r="H1120" s="14"/>
      <c r="I1120" s="3"/>
      <c r="J1120" s="14"/>
      <c r="K1120" s="3"/>
      <c r="L1120" s="49"/>
      <c r="M1120" s="49"/>
      <c r="N1120" s="6"/>
      <c r="BF1120" s="56"/>
      <c r="BG1120" s="56"/>
      <c r="BH1120" s="2">
        <f t="shared" si="260"/>
        <v>0</v>
      </c>
      <c r="BI1120" s="2">
        <f t="shared" si="261"/>
        <v>0</v>
      </c>
    </row>
    <row r="1121" spans="1:61" s="2" customFormat="1" x14ac:dyDescent="0.25">
      <c r="A1121" s="6"/>
      <c r="E1121" s="9"/>
      <c r="F1121" s="3"/>
      <c r="G1121" s="3"/>
      <c r="H1121" s="14"/>
      <c r="I1121" s="3"/>
      <c r="J1121" s="14"/>
      <c r="K1121" s="3"/>
      <c r="L1121" s="49"/>
      <c r="M1121" s="49"/>
      <c r="N1121" s="6"/>
      <c r="BF1121" s="56"/>
      <c r="BG1121" s="56"/>
      <c r="BH1121" s="2">
        <f t="shared" ref="BH1121:BH1184" si="282">IF(BA1121=4,1,0)</f>
        <v>0</v>
      </c>
      <c r="BI1121" s="2">
        <f t="shared" ref="BI1121:BI1184" si="283">BF1121*BH1121</f>
        <v>0</v>
      </c>
    </row>
    <row r="1122" spans="1:61" s="2" customFormat="1" x14ac:dyDescent="0.25">
      <c r="A1122" s="6"/>
      <c r="E1122" s="9"/>
      <c r="F1122" s="3"/>
      <c r="G1122" s="3"/>
      <c r="H1122" s="14"/>
      <c r="I1122" s="3"/>
      <c r="J1122" s="14"/>
      <c r="K1122" s="3"/>
      <c r="L1122" s="49"/>
      <c r="M1122" s="49"/>
      <c r="N1122" s="6"/>
      <c r="BF1122" s="56"/>
      <c r="BG1122" s="56"/>
      <c r="BH1122" s="2">
        <f t="shared" si="282"/>
        <v>0</v>
      </c>
      <c r="BI1122" s="2">
        <f t="shared" si="283"/>
        <v>0</v>
      </c>
    </row>
    <row r="1123" spans="1:61" s="2" customFormat="1" x14ac:dyDescent="0.25">
      <c r="A1123" s="6"/>
      <c r="E1123" s="9"/>
      <c r="F1123" s="3"/>
      <c r="G1123" s="3"/>
      <c r="H1123" s="14"/>
      <c r="I1123" s="3"/>
      <c r="J1123" s="14"/>
      <c r="K1123" s="3"/>
      <c r="L1123" s="49"/>
      <c r="M1123" s="49"/>
      <c r="N1123" s="6"/>
      <c r="BF1123" s="56"/>
      <c r="BG1123" s="56"/>
      <c r="BH1123" s="2">
        <f t="shared" si="282"/>
        <v>0</v>
      </c>
      <c r="BI1123" s="2">
        <f t="shared" si="283"/>
        <v>0</v>
      </c>
    </row>
    <row r="1124" spans="1:61" s="2" customFormat="1" x14ac:dyDescent="0.25">
      <c r="A1124" s="6"/>
      <c r="E1124" s="9"/>
      <c r="F1124" s="3"/>
      <c r="G1124" s="3"/>
      <c r="H1124" s="14"/>
      <c r="I1124" s="3"/>
      <c r="J1124" s="14"/>
      <c r="K1124" s="3"/>
      <c r="L1124" s="49"/>
      <c r="M1124" s="49"/>
      <c r="N1124" s="6"/>
      <c r="BF1124" s="56"/>
      <c r="BG1124" s="56"/>
      <c r="BH1124" s="2">
        <f t="shared" si="282"/>
        <v>0</v>
      </c>
      <c r="BI1124" s="2">
        <f t="shared" si="283"/>
        <v>0</v>
      </c>
    </row>
    <row r="1125" spans="1:61" s="2" customFormat="1" x14ac:dyDescent="0.25">
      <c r="A1125" s="6"/>
      <c r="E1125" s="9"/>
      <c r="F1125" s="3"/>
      <c r="G1125" s="3"/>
      <c r="H1125" s="14"/>
      <c r="I1125" s="3"/>
      <c r="J1125" s="14"/>
      <c r="K1125" s="3"/>
      <c r="L1125" s="49"/>
      <c r="M1125" s="49"/>
      <c r="N1125" s="6"/>
      <c r="BF1125" s="56"/>
      <c r="BG1125" s="56"/>
      <c r="BH1125" s="2">
        <f t="shared" si="282"/>
        <v>0</v>
      </c>
      <c r="BI1125" s="2">
        <f t="shared" si="283"/>
        <v>0</v>
      </c>
    </row>
    <row r="1126" spans="1:61" s="2" customFormat="1" x14ac:dyDescent="0.25">
      <c r="A1126" s="6"/>
      <c r="E1126" s="9"/>
      <c r="F1126" s="3"/>
      <c r="G1126" s="3"/>
      <c r="H1126" s="14"/>
      <c r="I1126" s="3"/>
      <c r="J1126" s="14"/>
      <c r="K1126" s="3"/>
      <c r="L1126" s="49"/>
      <c r="M1126" s="49"/>
      <c r="N1126" s="6"/>
      <c r="BF1126" s="56"/>
      <c r="BG1126" s="56"/>
      <c r="BH1126" s="2">
        <f t="shared" si="282"/>
        <v>0</v>
      </c>
      <c r="BI1126" s="2">
        <f t="shared" si="283"/>
        <v>0</v>
      </c>
    </row>
    <row r="1127" spans="1:61" s="2" customFormat="1" ht="15.75" thickBot="1" x14ac:dyDescent="0.3">
      <c r="A1127" s="6"/>
      <c r="E1127" s="9"/>
      <c r="F1127" s="3"/>
      <c r="G1127" s="3"/>
      <c r="H1127" s="13"/>
      <c r="I1127" s="3"/>
      <c r="J1127" s="13"/>
      <c r="K1127" s="3"/>
      <c r="L1127" s="49"/>
      <c r="M1127" s="49"/>
      <c r="N1127" s="6"/>
      <c r="BF1127" s="56"/>
      <c r="BG1127" s="56"/>
      <c r="BH1127" s="2">
        <f t="shared" si="282"/>
        <v>0</v>
      </c>
      <c r="BI1127" s="2">
        <f t="shared" si="283"/>
        <v>0</v>
      </c>
    </row>
    <row r="1128" spans="1:61" s="2" customFormat="1" ht="61.5" thickTop="1" thickBot="1" x14ac:dyDescent="0.3">
      <c r="A1128" s="17" t="s">
        <v>293</v>
      </c>
      <c r="E1128" s="8"/>
      <c r="F1128" s="16" t="str">
        <f>Master!A$746</f>
        <v>Forecast Overall Zika Risk Code - "1" (Blue) = low risk, "4" (Red) = high risk</v>
      </c>
      <c r="G1128" s="16" t="str">
        <f>Master!B$745</f>
        <v>Was temp. suitable during period for Aedes aegypti/albopictus? (Red Yes, Green No)</v>
      </c>
      <c r="H1128" s="16" t="str">
        <f>Master!C$745</f>
        <v>If suitable temp.  what is annual % suitability for Aedes aegypti or albopictus? (More red more suitable)</v>
      </c>
      <c r="I1128" s="16" t="str">
        <f>Master!B$744</f>
        <v>Was temp. suitable during period for Zika replication in mosquito? (Red Yes, Green No)</v>
      </c>
      <c r="J1128" s="16" t="str">
        <f>Master!C$744</f>
        <v>If suitable temp. what is annual % suitability for Zika? (More red more suitable)</v>
      </c>
      <c r="K1128" s="47" t="str">
        <f>Master!A$749</f>
        <v># people within 5km with Code 4 Zika level</v>
      </c>
      <c r="L1128" s="47" t="str">
        <f>Master!A$748</f>
        <v>Description of conditions</v>
      </c>
      <c r="M1128" s="47" t="str">
        <f>Master!B$748</f>
        <v>What it means for transmission</v>
      </c>
      <c r="N1128" s="47" t="str">
        <f>Master!C$748</f>
        <v>What it means for entomologists</v>
      </c>
      <c r="BF1128" s="47" t="s">
        <v>949</v>
      </c>
      <c r="BG1128" s="47" t="s">
        <v>949</v>
      </c>
      <c r="BH1128" s="2">
        <f t="shared" si="282"/>
        <v>0</v>
      </c>
      <c r="BI1128" s="2" t="e">
        <f t="shared" si="283"/>
        <v>#VALUE!</v>
      </c>
    </row>
    <row r="1129" spans="1:61" s="2" customFormat="1" ht="16.5" thickTop="1" thickBot="1" x14ac:dyDescent="0.3">
      <c r="A1129" s="6"/>
      <c r="E1129" s="8" t="s">
        <v>292</v>
      </c>
      <c r="F1129" s="3">
        <f t="shared" ref="F1129:F1141" si="284">BA1129</f>
        <v>2</v>
      </c>
      <c r="G1129" s="3">
        <f>IF((Master!CL467&gt;=13)-(Master!CL467&gt;38),1,0)</f>
        <v>1</v>
      </c>
      <c r="H1129" s="11">
        <f>IF($G1129=1,ROUND(Master!AL467,2),0)</f>
        <v>0.06</v>
      </c>
      <c r="I1129" s="3">
        <f>IF((Master!CL467&gt;=18)-(Master!CL467&gt;42),1,0)</f>
        <v>1</v>
      </c>
      <c r="J1129" s="11">
        <f>IF($I1129=1,ROUND(Master!DF467,2),0)</f>
        <v>0</v>
      </c>
      <c r="K1129" s="3">
        <f t="shared" ref="K1129:K1141" si="285">BF1129*BH1129</f>
        <v>0</v>
      </c>
      <c r="L1129" s="49" t="str">
        <f t="shared" ref="L1129:L1141" si="286">BB1129</f>
        <v>Temp. suitable for Pathogen and Vector. Model says not very suitable for Pathogen and Vector.</v>
      </c>
      <c r="M1129" s="49" t="str">
        <f t="shared" ref="M1129:M1141" si="287">BC1129</f>
        <v>Preconditions unsuitable for Transmission</v>
      </c>
      <c r="N1129" s="6" t="str">
        <f>Master!DM467</f>
        <v>Temp. suitable for vectors - surveillance may be needed. When temp. suitable, model suggests vectors unlikely or low numbers.</v>
      </c>
      <c r="AW1129" s="2">
        <f t="shared" ref="AW1129:AW1141" si="288">SUM(G1129,I1129)</f>
        <v>2</v>
      </c>
      <c r="AX1129" s="2">
        <f t="shared" ref="AX1129:AX1141" si="289">IF(H1129&lt;0.5,2,IF(H1129&gt;=0.5,3))</f>
        <v>2</v>
      </c>
      <c r="AY1129" s="2">
        <f t="shared" ref="AY1129:AY1141" si="290">IF(J1129&lt;0.5,5,IF(J1129&gt;=0.5,7))</f>
        <v>5</v>
      </c>
      <c r="AZ1129" s="2">
        <f t="shared" ref="AZ1129:AZ1181" si="291">AW1129*AX1129*AY1129</f>
        <v>20</v>
      </c>
      <c r="BA1129" s="2">
        <f t="shared" ref="BA1129:BA1141" si="292">IF(AZ1129=0,BB$3,IF(AZ1129=10,BB$4,IF(AZ1129=14,BB$4,IF(AZ1129=15,BB$5,IF(AZ1129=20,BB$6,IF(AZ1129=21,BB$5,IF(AZ1129=28,BB$7,IF(AZ1129=30,BB$7,IF(AZ1129=42,BB$8,"")))))))))</f>
        <v>2</v>
      </c>
      <c r="BB1129" s="2" t="str">
        <f t="shared" ref="BB1129:BB1141" si="293">IF(AZ1129=0,AW$3,IF(AZ1129=10,AW$4,IF(AZ1129=14,AW$4,IF(AZ1129=15,AW$5,IF(AZ1129=20,AW$6,IF(AZ1129=21,AW$5,IF(AZ1129=28,AW$7,IF(AZ1129=30,AW$7,IF(AZ1129=42,AW$8,"")))))))))</f>
        <v>Temp. suitable for Pathogen and Vector. Model says not very suitable for Pathogen and Vector.</v>
      </c>
      <c r="BC1129" s="2" t="str">
        <f t="shared" ref="BC1129:BC1141" si="294">IF(AZ1129=0,AY$3,IF(AZ1129=10,AY$4,IF(AZ1129=14,AY$4,IF(AZ1129=15,AY$5,IF(AZ1129=20,AY$6,IF(AZ1129=21,AY$5,IF(AZ1129=28,AY$7,IF(AZ1129=30,AY$7,IF(AZ1129=42,AY$8,"")))))))))</f>
        <v>Preconditions unsuitable for Transmission</v>
      </c>
      <c r="BF1129" s="56">
        <f>Master!EN467</f>
        <v>839</v>
      </c>
      <c r="BG1129" s="56" t="s">
        <v>1417</v>
      </c>
      <c r="BH1129" s="2">
        <f t="shared" si="282"/>
        <v>0</v>
      </c>
      <c r="BI1129" s="2">
        <f t="shared" si="283"/>
        <v>0</v>
      </c>
    </row>
    <row r="1130" spans="1:61" s="2" customFormat="1" ht="16.5" thickTop="1" thickBot="1" x14ac:dyDescent="0.3">
      <c r="A1130" s="6"/>
      <c r="E1130" s="8" t="s">
        <v>417</v>
      </c>
      <c r="F1130" s="3">
        <f t="shared" si="284"/>
        <v>2</v>
      </c>
      <c r="G1130" s="3">
        <f>IF((Master!CL468&gt;=13)-(Master!CL468&gt;38),1,0)</f>
        <v>1</v>
      </c>
      <c r="H1130" s="11">
        <f>IF($G1130=1,ROUND(Master!AL468,2),0)</f>
        <v>0.02</v>
      </c>
      <c r="I1130" s="3">
        <f>IF((Master!CL468&gt;=18)-(Master!CL468&gt;42),1,0)</f>
        <v>1</v>
      </c>
      <c r="J1130" s="11">
        <f>IF($I1130=1,ROUND(Master!DF468,2),0)</f>
        <v>0</v>
      </c>
      <c r="K1130" s="3">
        <f t="shared" si="285"/>
        <v>0</v>
      </c>
      <c r="L1130" s="49" t="str">
        <f t="shared" si="286"/>
        <v>Temp. suitable for Pathogen and Vector. Model says not very suitable for Pathogen and Vector.</v>
      </c>
      <c r="M1130" s="49" t="str">
        <f t="shared" si="287"/>
        <v>Preconditions unsuitable for Transmission</v>
      </c>
      <c r="N1130" s="6" t="str">
        <f>Master!DM468</f>
        <v>Temp. suitable for vectors - surveillance may be needed. When temp. suitable, model suggests vectors unlikely or low numbers.</v>
      </c>
      <c r="AW1130" s="2">
        <f t="shared" si="288"/>
        <v>2</v>
      </c>
      <c r="AX1130" s="2">
        <f t="shared" si="289"/>
        <v>2</v>
      </c>
      <c r="AY1130" s="2">
        <f t="shared" si="290"/>
        <v>5</v>
      </c>
      <c r="AZ1130" s="2">
        <f t="shared" si="291"/>
        <v>20</v>
      </c>
      <c r="BA1130" s="2">
        <f t="shared" si="292"/>
        <v>2</v>
      </c>
      <c r="BB1130" s="2" t="str">
        <f t="shared" si="293"/>
        <v>Temp. suitable for Pathogen and Vector. Model says not very suitable for Pathogen and Vector.</v>
      </c>
      <c r="BC1130" s="2" t="str">
        <f t="shared" si="294"/>
        <v>Preconditions unsuitable for Transmission</v>
      </c>
      <c r="BF1130" s="56">
        <f>Master!EN468</f>
        <v>3928</v>
      </c>
      <c r="BG1130" s="56" t="s">
        <v>1418</v>
      </c>
      <c r="BH1130" s="2">
        <f t="shared" si="282"/>
        <v>0</v>
      </c>
      <c r="BI1130" s="2">
        <f t="shared" si="283"/>
        <v>0</v>
      </c>
    </row>
    <row r="1131" spans="1:61" s="2" customFormat="1" ht="16.5" thickTop="1" thickBot="1" x14ac:dyDescent="0.3">
      <c r="A1131" s="6"/>
      <c r="E1131" s="8" t="s">
        <v>542</v>
      </c>
      <c r="F1131" s="3">
        <f t="shared" si="284"/>
        <v>2</v>
      </c>
      <c r="G1131" s="3">
        <f>IF((Master!CL469&gt;=13)-(Master!CL469&gt;38),1,0)</f>
        <v>1</v>
      </c>
      <c r="H1131" s="11">
        <f>IF($G1131=1,ROUND(Master!AL469,2),0)</f>
        <v>0.04</v>
      </c>
      <c r="I1131" s="3">
        <f>IF((Master!CL469&gt;=18)-(Master!CL469&gt;42),1,0)</f>
        <v>1</v>
      </c>
      <c r="J1131" s="11">
        <f>IF($I1131=1,ROUND(Master!DF469,2),0)</f>
        <v>0</v>
      </c>
      <c r="K1131" s="3">
        <f t="shared" si="285"/>
        <v>0</v>
      </c>
      <c r="L1131" s="49" t="str">
        <f t="shared" si="286"/>
        <v>Temp. suitable for Pathogen and Vector. Model says not very suitable for Pathogen and Vector.</v>
      </c>
      <c r="M1131" s="49" t="str">
        <f t="shared" si="287"/>
        <v>Preconditions unsuitable for Transmission</v>
      </c>
      <c r="N1131" s="6" t="str">
        <f>Master!DM469</f>
        <v>Temp. suitable for vectors - surveillance may be needed. When temp. suitable, model suggests vectors unlikely or low numbers.</v>
      </c>
      <c r="AW1131" s="2">
        <f t="shared" si="288"/>
        <v>2</v>
      </c>
      <c r="AX1131" s="2">
        <f t="shared" si="289"/>
        <v>2</v>
      </c>
      <c r="AY1131" s="2">
        <f t="shared" si="290"/>
        <v>5</v>
      </c>
      <c r="AZ1131" s="2">
        <f t="shared" si="291"/>
        <v>20</v>
      </c>
      <c r="BA1131" s="2">
        <f t="shared" si="292"/>
        <v>2</v>
      </c>
      <c r="BB1131" s="2" t="str">
        <f t="shared" si="293"/>
        <v>Temp. suitable for Pathogen and Vector. Model says not very suitable for Pathogen and Vector.</v>
      </c>
      <c r="BC1131" s="2" t="str">
        <f t="shared" si="294"/>
        <v>Preconditions unsuitable for Transmission</v>
      </c>
      <c r="BF1131" s="56">
        <f>Master!EN469</f>
        <v>11370</v>
      </c>
      <c r="BG1131" s="56" t="s">
        <v>1419</v>
      </c>
      <c r="BH1131" s="2">
        <f t="shared" si="282"/>
        <v>0</v>
      </c>
      <c r="BI1131" s="2">
        <f t="shared" si="283"/>
        <v>0</v>
      </c>
    </row>
    <row r="1132" spans="1:61" s="2" customFormat="1" ht="16.5" thickTop="1" thickBot="1" x14ac:dyDescent="0.3">
      <c r="A1132" s="6"/>
      <c r="E1132" s="8" t="s">
        <v>543</v>
      </c>
      <c r="F1132" s="3">
        <f t="shared" si="284"/>
        <v>2</v>
      </c>
      <c r="G1132" s="3">
        <f>IF((Master!CL470&gt;=13)-(Master!CL470&gt;38),1,0)</f>
        <v>1</v>
      </c>
      <c r="H1132" s="11">
        <f>IF($G1132=1,ROUND(Master!AL470,2),0)</f>
        <v>0.01</v>
      </c>
      <c r="I1132" s="3">
        <f>IF((Master!CL470&gt;=18)-(Master!CL470&gt;42),1,0)</f>
        <v>1</v>
      </c>
      <c r="J1132" s="11">
        <f>IF($I1132=1,ROUND(Master!DF470,2),0)</f>
        <v>0</v>
      </c>
      <c r="K1132" s="3">
        <f t="shared" si="285"/>
        <v>0</v>
      </c>
      <c r="L1132" s="49" t="str">
        <f t="shared" si="286"/>
        <v>Temp. suitable for Pathogen and Vector. Model says not very suitable for Pathogen and Vector.</v>
      </c>
      <c r="M1132" s="49" t="str">
        <f t="shared" si="287"/>
        <v>Preconditions unsuitable for Transmission</v>
      </c>
      <c r="N1132" s="6" t="str">
        <f>Master!DM470</f>
        <v>Temp. suitable for vectors - surveillance may be needed. When temp. suitable, model suggests vectors unlikely or low numbers.</v>
      </c>
      <c r="AW1132" s="2">
        <f t="shared" si="288"/>
        <v>2</v>
      </c>
      <c r="AX1132" s="2">
        <f t="shared" si="289"/>
        <v>2</v>
      </c>
      <c r="AY1132" s="2">
        <f t="shared" si="290"/>
        <v>5</v>
      </c>
      <c r="AZ1132" s="2">
        <f t="shared" si="291"/>
        <v>20</v>
      </c>
      <c r="BA1132" s="2">
        <f t="shared" si="292"/>
        <v>2</v>
      </c>
      <c r="BB1132" s="2" t="str">
        <f t="shared" si="293"/>
        <v>Temp. suitable for Pathogen and Vector. Model says not very suitable for Pathogen and Vector.</v>
      </c>
      <c r="BC1132" s="2" t="str">
        <f t="shared" si="294"/>
        <v>Preconditions unsuitable for Transmission</v>
      </c>
      <c r="BF1132" s="56">
        <f>Master!EN470</f>
        <v>0</v>
      </c>
      <c r="BG1132" s="56" t="s">
        <v>1420</v>
      </c>
      <c r="BH1132" s="2">
        <f t="shared" si="282"/>
        <v>0</v>
      </c>
      <c r="BI1132" s="2">
        <f t="shared" si="283"/>
        <v>0</v>
      </c>
    </row>
    <row r="1133" spans="1:61" s="2" customFormat="1" ht="16.5" thickTop="1" thickBot="1" x14ac:dyDescent="0.3">
      <c r="A1133" s="6"/>
      <c r="E1133" s="8" t="s">
        <v>544</v>
      </c>
      <c r="F1133" s="3">
        <f t="shared" si="284"/>
        <v>2</v>
      </c>
      <c r="G1133" s="3">
        <f>IF((Master!CL471&gt;=13)-(Master!CL471&gt;38),1,0)</f>
        <v>1</v>
      </c>
      <c r="H1133" s="11">
        <f>IF($G1133=1,ROUND(Master!AL471,2),0)</f>
        <v>0.01</v>
      </c>
      <c r="I1133" s="3">
        <f>IF((Master!CL471&gt;=18)-(Master!CL471&gt;42),1,0)</f>
        <v>1</v>
      </c>
      <c r="J1133" s="11">
        <f>IF($I1133=1,ROUND(Master!DF471,2),0)</f>
        <v>0</v>
      </c>
      <c r="K1133" s="3">
        <f t="shared" si="285"/>
        <v>0</v>
      </c>
      <c r="L1133" s="49" t="str">
        <f t="shared" si="286"/>
        <v>Temp. suitable for Pathogen and Vector. Model says not very suitable for Pathogen and Vector.</v>
      </c>
      <c r="M1133" s="49" t="str">
        <f t="shared" si="287"/>
        <v>Preconditions unsuitable for Transmission</v>
      </c>
      <c r="N1133" s="6" t="str">
        <f>Master!DM471</f>
        <v>Temp. suitable for vectors - surveillance may be needed. When temp. suitable, model suggests vectors unlikely or low numbers.</v>
      </c>
      <c r="AW1133" s="2">
        <f t="shared" si="288"/>
        <v>2</v>
      </c>
      <c r="AX1133" s="2">
        <f t="shared" si="289"/>
        <v>2</v>
      </c>
      <c r="AY1133" s="2">
        <f t="shared" si="290"/>
        <v>5</v>
      </c>
      <c r="AZ1133" s="2">
        <f t="shared" si="291"/>
        <v>20</v>
      </c>
      <c r="BA1133" s="2">
        <f t="shared" si="292"/>
        <v>2</v>
      </c>
      <c r="BB1133" s="2" t="str">
        <f t="shared" si="293"/>
        <v>Temp. suitable for Pathogen and Vector. Model says not very suitable for Pathogen and Vector.</v>
      </c>
      <c r="BC1133" s="2" t="str">
        <f t="shared" si="294"/>
        <v>Preconditions unsuitable for Transmission</v>
      </c>
      <c r="BF1133" s="56">
        <f>Master!EN471</f>
        <v>0</v>
      </c>
      <c r="BG1133" s="56" t="s">
        <v>1421</v>
      </c>
      <c r="BH1133" s="2">
        <f t="shared" si="282"/>
        <v>0</v>
      </c>
      <c r="BI1133" s="2">
        <f t="shared" si="283"/>
        <v>0</v>
      </c>
    </row>
    <row r="1134" spans="1:61" s="2" customFormat="1" ht="16.5" thickTop="1" thickBot="1" x14ac:dyDescent="0.3">
      <c r="A1134" s="6"/>
      <c r="E1134" s="8" t="s">
        <v>545</v>
      </c>
      <c r="F1134" s="3">
        <f t="shared" si="284"/>
        <v>2</v>
      </c>
      <c r="G1134" s="3">
        <f>IF((Master!CL472&gt;=13)-(Master!CL472&gt;38),1,0)</f>
        <v>1</v>
      </c>
      <c r="H1134" s="11">
        <f>IF($G1134=1,ROUND(Master!AL472,2),0)</f>
        <v>0</v>
      </c>
      <c r="I1134" s="3">
        <f>IF((Master!CL472&gt;=18)-(Master!CL472&gt;42),1,0)</f>
        <v>1</v>
      </c>
      <c r="J1134" s="11">
        <f>IF($I1134=1,ROUND(Master!DF472,2),0)</f>
        <v>0</v>
      </c>
      <c r="K1134" s="3">
        <f t="shared" si="285"/>
        <v>0</v>
      </c>
      <c r="L1134" s="49" t="str">
        <f t="shared" si="286"/>
        <v>Temp. suitable for Pathogen and Vector. Model says not very suitable for Pathogen and Vector.</v>
      </c>
      <c r="M1134" s="49" t="str">
        <f t="shared" si="287"/>
        <v>Preconditions unsuitable for Transmission</v>
      </c>
      <c r="N1134" s="6" t="str">
        <f>Master!DM472</f>
        <v>Temp. suitable for vectors - surveillance may be needed. When temp. suitable, model suggests vectors unlikely or low numbers.</v>
      </c>
      <c r="AW1134" s="2">
        <f t="shared" si="288"/>
        <v>2</v>
      </c>
      <c r="AX1134" s="2">
        <f t="shared" si="289"/>
        <v>2</v>
      </c>
      <c r="AY1134" s="2">
        <f t="shared" si="290"/>
        <v>5</v>
      </c>
      <c r="AZ1134" s="2">
        <f t="shared" si="291"/>
        <v>20</v>
      </c>
      <c r="BA1134" s="2">
        <f t="shared" si="292"/>
        <v>2</v>
      </c>
      <c r="BB1134" s="2" t="str">
        <f t="shared" si="293"/>
        <v>Temp. suitable for Pathogen and Vector. Model says not very suitable for Pathogen and Vector.</v>
      </c>
      <c r="BC1134" s="2" t="str">
        <f t="shared" si="294"/>
        <v>Preconditions unsuitable for Transmission</v>
      </c>
      <c r="BF1134" s="56">
        <f>Master!EN472</f>
        <v>472</v>
      </c>
      <c r="BG1134" s="56" t="s">
        <v>1422</v>
      </c>
      <c r="BH1134" s="2">
        <f t="shared" si="282"/>
        <v>0</v>
      </c>
      <c r="BI1134" s="2">
        <f t="shared" si="283"/>
        <v>0</v>
      </c>
    </row>
    <row r="1135" spans="1:61" s="2" customFormat="1" ht="16.5" thickTop="1" thickBot="1" x14ac:dyDescent="0.3">
      <c r="A1135" s="6"/>
      <c r="E1135" s="8" t="s">
        <v>546</v>
      </c>
      <c r="F1135" s="3">
        <f t="shared" si="284"/>
        <v>2</v>
      </c>
      <c r="G1135" s="3">
        <f>IF((Master!CL473&gt;=13)-(Master!CL473&gt;38),1,0)</f>
        <v>1</v>
      </c>
      <c r="H1135" s="11">
        <f>IF($G1135=1,ROUND(Master!AL473,2),0)</f>
        <v>0.01</v>
      </c>
      <c r="I1135" s="3">
        <f>IF((Master!CL473&gt;=18)-(Master!CL473&gt;42),1,0)</f>
        <v>1</v>
      </c>
      <c r="J1135" s="11">
        <f>IF($I1135=1,ROUND(Master!DF473,2),0)</f>
        <v>0</v>
      </c>
      <c r="K1135" s="3">
        <f t="shared" si="285"/>
        <v>0</v>
      </c>
      <c r="L1135" s="49" t="str">
        <f t="shared" si="286"/>
        <v>Temp. suitable for Pathogen and Vector. Model says not very suitable for Pathogen and Vector.</v>
      </c>
      <c r="M1135" s="49" t="str">
        <f t="shared" si="287"/>
        <v>Preconditions unsuitable for Transmission</v>
      </c>
      <c r="N1135" s="6" t="str">
        <f>Master!DM473</f>
        <v>Temp. suitable for vectors - surveillance may be needed. When temp. suitable, model suggests vectors unlikely or low numbers.</v>
      </c>
      <c r="AW1135" s="2">
        <f t="shared" si="288"/>
        <v>2</v>
      </c>
      <c r="AX1135" s="2">
        <f t="shared" si="289"/>
        <v>2</v>
      </c>
      <c r="AY1135" s="2">
        <f t="shared" si="290"/>
        <v>5</v>
      </c>
      <c r="AZ1135" s="2">
        <f t="shared" si="291"/>
        <v>20</v>
      </c>
      <c r="BA1135" s="2">
        <f t="shared" si="292"/>
        <v>2</v>
      </c>
      <c r="BB1135" s="2" t="str">
        <f t="shared" si="293"/>
        <v>Temp. suitable for Pathogen and Vector. Model says not very suitable for Pathogen and Vector.</v>
      </c>
      <c r="BC1135" s="2" t="str">
        <f t="shared" si="294"/>
        <v>Preconditions unsuitable for Transmission</v>
      </c>
      <c r="BF1135" s="56">
        <f>Master!EN473</f>
        <v>0</v>
      </c>
      <c r="BG1135" s="56" t="s">
        <v>1423</v>
      </c>
      <c r="BH1135" s="2">
        <f t="shared" si="282"/>
        <v>0</v>
      </c>
      <c r="BI1135" s="2">
        <f t="shared" si="283"/>
        <v>0</v>
      </c>
    </row>
    <row r="1136" spans="1:61" s="2" customFormat="1" ht="16.5" thickTop="1" thickBot="1" x14ac:dyDescent="0.3">
      <c r="A1136" s="6"/>
      <c r="E1136" s="8" t="s">
        <v>547</v>
      </c>
      <c r="F1136" s="3">
        <f t="shared" si="284"/>
        <v>2</v>
      </c>
      <c r="G1136" s="3">
        <f>IF((Master!CL474&gt;=13)-(Master!CL474&gt;38),1,0)</f>
        <v>1</v>
      </c>
      <c r="H1136" s="11">
        <f>IF($G1136=1,ROUND(Master!AL474,2),0)</f>
        <v>0.01</v>
      </c>
      <c r="I1136" s="3">
        <f>IF((Master!CL474&gt;=18)-(Master!CL474&gt;42),1,0)</f>
        <v>1</v>
      </c>
      <c r="J1136" s="11">
        <f>IF($I1136=1,ROUND(Master!DF474,2),0)</f>
        <v>0</v>
      </c>
      <c r="K1136" s="3">
        <f t="shared" si="285"/>
        <v>0</v>
      </c>
      <c r="L1136" s="49" t="str">
        <f t="shared" si="286"/>
        <v>Temp. suitable for Pathogen and Vector. Model says not very suitable for Pathogen and Vector.</v>
      </c>
      <c r="M1136" s="49" t="str">
        <f t="shared" si="287"/>
        <v>Preconditions unsuitable for Transmission</v>
      </c>
      <c r="N1136" s="6" t="str">
        <f>Master!DM474</f>
        <v>Temp. suitable for vectors - surveillance may be needed. When temp. suitable, model suggests vectors unlikely or low numbers.</v>
      </c>
      <c r="AW1136" s="2">
        <f t="shared" si="288"/>
        <v>2</v>
      </c>
      <c r="AX1136" s="2">
        <f t="shared" si="289"/>
        <v>2</v>
      </c>
      <c r="AY1136" s="2">
        <f t="shared" si="290"/>
        <v>5</v>
      </c>
      <c r="AZ1136" s="2">
        <f t="shared" si="291"/>
        <v>20</v>
      </c>
      <c r="BA1136" s="2">
        <f t="shared" si="292"/>
        <v>2</v>
      </c>
      <c r="BB1136" s="2" t="str">
        <f t="shared" si="293"/>
        <v>Temp. suitable for Pathogen and Vector. Model says not very suitable for Pathogen and Vector.</v>
      </c>
      <c r="BC1136" s="2" t="str">
        <f t="shared" si="294"/>
        <v>Preconditions unsuitable for Transmission</v>
      </c>
      <c r="BF1136" s="56">
        <f>Master!EN474</f>
        <v>234</v>
      </c>
      <c r="BG1136" s="56" t="s">
        <v>1424</v>
      </c>
      <c r="BH1136" s="2">
        <f t="shared" si="282"/>
        <v>0</v>
      </c>
      <c r="BI1136" s="2">
        <f t="shared" si="283"/>
        <v>0</v>
      </c>
    </row>
    <row r="1137" spans="1:61" s="2" customFormat="1" ht="16.5" thickTop="1" thickBot="1" x14ac:dyDescent="0.3">
      <c r="A1137" s="6"/>
      <c r="E1137" s="8" t="s">
        <v>548</v>
      </c>
      <c r="F1137" s="3">
        <f t="shared" si="284"/>
        <v>2</v>
      </c>
      <c r="G1137" s="3">
        <f>IF((Master!CL475&gt;=13)-(Master!CL475&gt;38),1,0)</f>
        <v>1</v>
      </c>
      <c r="H1137" s="11">
        <f>IF($G1137=1,ROUND(Master!AL475,2),0)</f>
        <v>0.01</v>
      </c>
      <c r="I1137" s="3">
        <f>IF((Master!CL475&gt;=18)-(Master!CL475&gt;42),1,0)</f>
        <v>1</v>
      </c>
      <c r="J1137" s="11">
        <f>IF($I1137=1,ROUND(Master!DF475,2),0)</f>
        <v>0</v>
      </c>
      <c r="K1137" s="3">
        <f t="shared" si="285"/>
        <v>0</v>
      </c>
      <c r="L1137" s="49" t="str">
        <f t="shared" si="286"/>
        <v>Temp. suitable for Pathogen and Vector. Model says not very suitable for Pathogen and Vector.</v>
      </c>
      <c r="M1137" s="49" t="str">
        <f t="shared" si="287"/>
        <v>Preconditions unsuitable for Transmission</v>
      </c>
      <c r="N1137" s="6" t="str">
        <f>Master!DM475</f>
        <v>Temp. suitable for vectors - surveillance may be needed. When temp. suitable, model suggests vectors unlikely or low numbers.</v>
      </c>
      <c r="AW1137" s="2">
        <f t="shared" si="288"/>
        <v>2</v>
      </c>
      <c r="AX1137" s="2">
        <f t="shared" si="289"/>
        <v>2</v>
      </c>
      <c r="AY1137" s="2">
        <f t="shared" si="290"/>
        <v>5</v>
      </c>
      <c r="AZ1137" s="2">
        <f t="shared" si="291"/>
        <v>20</v>
      </c>
      <c r="BA1137" s="2">
        <f t="shared" si="292"/>
        <v>2</v>
      </c>
      <c r="BB1137" s="2" t="str">
        <f t="shared" si="293"/>
        <v>Temp. suitable for Pathogen and Vector. Model says not very suitable for Pathogen and Vector.</v>
      </c>
      <c r="BC1137" s="2" t="str">
        <f t="shared" si="294"/>
        <v>Preconditions unsuitable for Transmission</v>
      </c>
      <c r="BF1137" s="56">
        <f>Master!EN475</f>
        <v>0</v>
      </c>
      <c r="BG1137" s="56" t="s">
        <v>1425</v>
      </c>
      <c r="BH1137" s="2">
        <f t="shared" si="282"/>
        <v>0</v>
      </c>
      <c r="BI1137" s="2">
        <f t="shared" si="283"/>
        <v>0</v>
      </c>
    </row>
    <row r="1138" spans="1:61" s="2" customFormat="1" ht="16.5" thickTop="1" thickBot="1" x14ac:dyDescent="0.3">
      <c r="A1138" s="6"/>
      <c r="E1138" s="8" t="s">
        <v>699</v>
      </c>
      <c r="F1138" s="3">
        <f t="shared" si="284"/>
        <v>2</v>
      </c>
      <c r="G1138" s="3">
        <f>IF((Master!CL476&gt;=13)-(Master!CL476&gt;38),1,0)</f>
        <v>1</v>
      </c>
      <c r="H1138" s="11">
        <f>IF($G1138=1,ROUND(Master!AL476,2),0)</f>
        <v>0.35</v>
      </c>
      <c r="I1138" s="3">
        <f>IF((Master!CL476&gt;=18)-(Master!CL476&gt;42),1,0)</f>
        <v>1</v>
      </c>
      <c r="J1138" s="11">
        <f>IF($I1138=1,ROUND(Master!DF476,2),0)</f>
        <v>0</v>
      </c>
      <c r="K1138" s="3">
        <f t="shared" si="285"/>
        <v>0</v>
      </c>
      <c r="L1138" s="49" t="str">
        <f t="shared" si="286"/>
        <v>Temp. suitable for Pathogen and Vector. Model says not very suitable for Pathogen and Vector.</v>
      </c>
      <c r="M1138" s="49" t="str">
        <f t="shared" si="287"/>
        <v>Preconditions unsuitable for Transmission</v>
      </c>
      <c r="N1138" s="6" t="str">
        <f>Master!DM476</f>
        <v>Temp. suitable for vectors - surveillance may be needed. When temp. suitable, model suggests vectors unlikely or low numbers.</v>
      </c>
      <c r="AW1138" s="2">
        <f t="shared" si="288"/>
        <v>2</v>
      </c>
      <c r="AX1138" s="2">
        <f t="shared" si="289"/>
        <v>2</v>
      </c>
      <c r="AY1138" s="2">
        <f t="shared" si="290"/>
        <v>5</v>
      </c>
      <c r="AZ1138" s="2">
        <f t="shared" si="291"/>
        <v>20</v>
      </c>
      <c r="BA1138" s="2">
        <f t="shared" si="292"/>
        <v>2</v>
      </c>
      <c r="BB1138" s="2" t="str">
        <f t="shared" si="293"/>
        <v>Temp. suitable for Pathogen and Vector. Model says not very suitable for Pathogen and Vector.</v>
      </c>
      <c r="BC1138" s="2" t="str">
        <f t="shared" si="294"/>
        <v>Preconditions unsuitable for Transmission</v>
      </c>
      <c r="BF1138" s="56">
        <f>Master!EN476</f>
        <v>200392</v>
      </c>
      <c r="BG1138" s="56" t="s">
        <v>1426</v>
      </c>
      <c r="BH1138" s="2">
        <f t="shared" si="282"/>
        <v>0</v>
      </c>
      <c r="BI1138" s="2">
        <f t="shared" si="283"/>
        <v>0</v>
      </c>
    </row>
    <row r="1139" spans="1:61" s="2" customFormat="1" ht="16.5" thickTop="1" thickBot="1" x14ac:dyDescent="0.3">
      <c r="A1139" s="6"/>
      <c r="E1139" s="8" t="s">
        <v>700</v>
      </c>
      <c r="F1139" s="3">
        <f t="shared" si="284"/>
        <v>2</v>
      </c>
      <c r="G1139" s="3">
        <f>IF((Master!CL477&gt;=13)-(Master!CL477&gt;38),1,0)</f>
        <v>1</v>
      </c>
      <c r="H1139" s="11">
        <f>IF($G1139=1,ROUND(Master!AL477,2),0)</f>
        <v>0.02</v>
      </c>
      <c r="I1139" s="3">
        <f>IF((Master!CL477&gt;=18)-(Master!CL477&gt;42),1,0)</f>
        <v>1</v>
      </c>
      <c r="J1139" s="11">
        <f>IF($I1139=1,ROUND(Master!DF477,2),0)</f>
        <v>0</v>
      </c>
      <c r="K1139" s="3">
        <f t="shared" si="285"/>
        <v>0</v>
      </c>
      <c r="L1139" s="49" t="str">
        <f t="shared" si="286"/>
        <v>Temp. suitable for Pathogen and Vector. Model says not very suitable for Pathogen and Vector.</v>
      </c>
      <c r="M1139" s="49" t="str">
        <f t="shared" si="287"/>
        <v>Preconditions unsuitable for Transmission</v>
      </c>
      <c r="N1139" s="6" t="str">
        <f>Master!DM477</f>
        <v>Temp. suitable for vectors - surveillance may be needed. When temp. suitable, model suggests vectors unlikely or low numbers.</v>
      </c>
      <c r="AW1139" s="2">
        <f t="shared" si="288"/>
        <v>2</v>
      </c>
      <c r="AX1139" s="2">
        <f t="shared" si="289"/>
        <v>2</v>
      </c>
      <c r="AY1139" s="2">
        <f t="shared" si="290"/>
        <v>5</v>
      </c>
      <c r="AZ1139" s="2">
        <f t="shared" si="291"/>
        <v>20</v>
      </c>
      <c r="BA1139" s="2">
        <f t="shared" si="292"/>
        <v>2</v>
      </c>
      <c r="BB1139" s="2" t="str">
        <f t="shared" si="293"/>
        <v>Temp. suitable for Pathogen and Vector. Model says not very suitable for Pathogen and Vector.</v>
      </c>
      <c r="BC1139" s="2" t="str">
        <f t="shared" si="294"/>
        <v>Preconditions unsuitable for Transmission</v>
      </c>
      <c r="BF1139" s="56">
        <f>Master!EN477</f>
        <v>140887</v>
      </c>
      <c r="BG1139" s="56" t="s">
        <v>1427</v>
      </c>
      <c r="BH1139" s="2">
        <f t="shared" si="282"/>
        <v>0</v>
      </c>
      <c r="BI1139" s="2">
        <f t="shared" si="283"/>
        <v>0</v>
      </c>
    </row>
    <row r="1140" spans="1:61" s="2" customFormat="1" ht="16.5" thickTop="1" thickBot="1" x14ac:dyDescent="0.3">
      <c r="A1140" s="6"/>
      <c r="E1140" s="8" t="s">
        <v>701</v>
      </c>
      <c r="F1140" s="3">
        <f t="shared" si="284"/>
        <v>2</v>
      </c>
      <c r="G1140" s="3">
        <f>IF((Master!CL478&gt;=13)-(Master!CL478&gt;38),1,0)</f>
        <v>1</v>
      </c>
      <c r="H1140" s="11">
        <f>IF($G1140=1,ROUND(Master!AL478,2),0)</f>
        <v>0.1</v>
      </c>
      <c r="I1140" s="3">
        <f>IF((Master!CL478&gt;=18)-(Master!CL478&gt;42),1,0)</f>
        <v>1</v>
      </c>
      <c r="J1140" s="11">
        <f>IF($I1140=1,ROUND(Master!DF478,2),0)</f>
        <v>0</v>
      </c>
      <c r="K1140" s="3">
        <f t="shared" si="285"/>
        <v>0</v>
      </c>
      <c r="L1140" s="49" t="str">
        <f t="shared" si="286"/>
        <v>Temp. suitable for Pathogen and Vector. Model says not very suitable for Pathogen and Vector.</v>
      </c>
      <c r="M1140" s="49" t="str">
        <f t="shared" si="287"/>
        <v>Preconditions unsuitable for Transmission</v>
      </c>
      <c r="N1140" s="6" t="str">
        <f>Master!DM478</f>
        <v>Temp. suitable for vectors - surveillance may be needed. When temp. suitable, model suggests vectors unlikely or low numbers.</v>
      </c>
      <c r="AW1140" s="2">
        <f t="shared" si="288"/>
        <v>2</v>
      </c>
      <c r="AX1140" s="2">
        <f t="shared" si="289"/>
        <v>2</v>
      </c>
      <c r="AY1140" s="2">
        <f t="shared" si="290"/>
        <v>5</v>
      </c>
      <c r="AZ1140" s="2">
        <f t="shared" si="291"/>
        <v>20</v>
      </c>
      <c r="BA1140" s="2">
        <f t="shared" si="292"/>
        <v>2</v>
      </c>
      <c r="BB1140" s="2" t="str">
        <f t="shared" si="293"/>
        <v>Temp. suitable for Pathogen and Vector. Model says not very suitable for Pathogen and Vector.</v>
      </c>
      <c r="BC1140" s="2" t="str">
        <f t="shared" si="294"/>
        <v>Preconditions unsuitable for Transmission</v>
      </c>
      <c r="BF1140" s="56">
        <f>Master!EN478</f>
        <v>8512</v>
      </c>
      <c r="BG1140" s="56" t="s">
        <v>1428</v>
      </c>
      <c r="BH1140" s="2">
        <f t="shared" si="282"/>
        <v>0</v>
      </c>
      <c r="BI1140" s="2">
        <f t="shared" si="283"/>
        <v>0</v>
      </c>
    </row>
    <row r="1141" spans="1:61" s="2" customFormat="1" ht="16.5" thickTop="1" thickBot="1" x14ac:dyDescent="0.3">
      <c r="A1141" s="6"/>
      <c r="E1141" s="8" t="s">
        <v>799</v>
      </c>
      <c r="F1141" s="3">
        <f t="shared" si="284"/>
        <v>2</v>
      </c>
      <c r="G1141" s="3">
        <f>IF((Master!CL479&gt;=13)-(Master!CL479&gt;38),1,0)</f>
        <v>1</v>
      </c>
      <c r="H1141" s="11">
        <f>IF($G1141=1,ROUND(Master!AL479,2),0)</f>
        <v>0.01</v>
      </c>
      <c r="I1141" s="3">
        <f>IF((Master!CL479&gt;=18)-(Master!CL479&gt;42),1,0)</f>
        <v>1</v>
      </c>
      <c r="J1141" s="11">
        <f>IF($I1141=1,ROUND(Master!DF479,2),0)</f>
        <v>0</v>
      </c>
      <c r="K1141" s="3">
        <f t="shared" si="285"/>
        <v>0</v>
      </c>
      <c r="L1141" s="49" t="str">
        <f t="shared" si="286"/>
        <v>Temp. suitable for Pathogen and Vector. Model says not very suitable for Pathogen and Vector.</v>
      </c>
      <c r="M1141" s="49" t="str">
        <f t="shared" si="287"/>
        <v>Preconditions unsuitable for Transmission</v>
      </c>
      <c r="N1141" s="6" t="str">
        <f>Master!DM479</f>
        <v>Temp. suitable for vectors - surveillance may be needed. When temp. suitable, model suggests vectors unlikely or low numbers.</v>
      </c>
      <c r="AW1141" s="2">
        <f t="shared" si="288"/>
        <v>2</v>
      </c>
      <c r="AX1141" s="2">
        <f t="shared" si="289"/>
        <v>2</v>
      </c>
      <c r="AY1141" s="2">
        <f t="shared" si="290"/>
        <v>5</v>
      </c>
      <c r="AZ1141" s="2">
        <f t="shared" si="291"/>
        <v>20</v>
      </c>
      <c r="BA1141" s="2">
        <f t="shared" si="292"/>
        <v>2</v>
      </c>
      <c r="BB1141" s="2" t="str">
        <f t="shared" si="293"/>
        <v>Temp. suitable for Pathogen and Vector. Model says not very suitable for Pathogen and Vector.</v>
      </c>
      <c r="BC1141" s="2" t="str">
        <f t="shared" si="294"/>
        <v>Preconditions unsuitable for Transmission</v>
      </c>
      <c r="BF1141" s="56">
        <f>Master!EN479</f>
        <v>0</v>
      </c>
      <c r="BG1141" s="56" t="s">
        <v>1429</v>
      </c>
      <c r="BH1141" s="2">
        <f t="shared" si="282"/>
        <v>0</v>
      </c>
      <c r="BI1141" s="2">
        <f t="shared" si="283"/>
        <v>0</v>
      </c>
    </row>
    <row r="1142" spans="1:61" s="2" customFormat="1" ht="15.75" thickTop="1" x14ac:dyDescent="0.25">
      <c r="A1142" s="6"/>
      <c r="E1142" s="9" t="s">
        <v>867</v>
      </c>
      <c r="F1142" s="3"/>
      <c r="G1142" s="3"/>
      <c r="H1142" s="14"/>
      <c r="I1142" s="3"/>
      <c r="J1142" s="14"/>
      <c r="K1142" s="3"/>
      <c r="L1142" s="49"/>
      <c r="M1142" s="49"/>
      <c r="N1142" s="6"/>
      <c r="BF1142" s="56"/>
      <c r="BG1142" s="56"/>
      <c r="BH1142" s="2">
        <f t="shared" si="282"/>
        <v>0</v>
      </c>
      <c r="BI1142" s="2">
        <f t="shared" si="283"/>
        <v>0</v>
      </c>
    </row>
    <row r="1143" spans="1:61" s="2" customFormat="1" x14ac:dyDescent="0.25">
      <c r="A1143" s="6"/>
      <c r="E1143" s="9"/>
      <c r="F1143" s="3"/>
      <c r="G1143" s="3"/>
      <c r="H1143" s="14"/>
      <c r="I1143" s="3"/>
      <c r="J1143" s="14"/>
      <c r="K1143" s="3"/>
      <c r="L1143" s="49"/>
      <c r="M1143" s="49"/>
      <c r="N1143" s="6"/>
      <c r="BF1143" s="56"/>
      <c r="BG1143" s="56"/>
      <c r="BH1143" s="2">
        <f t="shared" si="282"/>
        <v>0</v>
      </c>
      <c r="BI1143" s="2">
        <f t="shared" si="283"/>
        <v>0</v>
      </c>
    </row>
    <row r="1144" spans="1:61" s="2" customFormat="1" x14ac:dyDescent="0.25">
      <c r="A1144" s="6"/>
      <c r="E1144" s="9"/>
      <c r="F1144" s="3"/>
      <c r="G1144" s="3"/>
      <c r="H1144" s="14"/>
      <c r="I1144" s="3"/>
      <c r="J1144" s="14"/>
      <c r="K1144" s="3"/>
      <c r="L1144" s="49"/>
      <c r="M1144" s="49"/>
      <c r="N1144" s="6"/>
      <c r="BF1144" s="56"/>
      <c r="BG1144" s="56"/>
      <c r="BH1144" s="2">
        <f t="shared" si="282"/>
        <v>0</v>
      </c>
      <c r="BI1144" s="2">
        <f t="shared" si="283"/>
        <v>0</v>
      </c>
    </row>
    <row r="1145" spans="1:61" s="2" customFormat="1" x14ac:dyDescent="0.25">
      <c r="A1145" s="6"/>
      <c r="E1145" s="9"/>
      <c r="F1145" s="3"/>
      <c r="G1145" s="3"/>
      <c r="H1145" s="14"/>
      <c r="I1145" s="3"/>
      <c r="J1145" s="14"/>
      <c r="K1145" s="3"/>
      <c r="L1145" s="49"/>
      <c r="M1145" s="49"/>
      <c r="N1145" s="6"/>
      <c r="BF1145" s="56"/>
      <c r="BG1145" s="56"/>
      <c r="BH1145" s="2">
        <f t="shared" si="282"/>
        <v>0</v>
      </c>
      <c r="BI1145" s="2">
        <f t="shared" si="283"/>
        <v>0</v>
      </c>
    </row>
    <row r="1146" spans="1:61" s="2" customFormat="1" x14ac:dyDescent="0.25">
      <c r="A1146" s="6"/>
      <c r="E1146" s="9"/>
      <c r="F1146" s="3"/>
      <c r="G1146" s="3"/>
      <c r="H1146" s="14"/>
      <c r="I1146" s="3"/>
      <c r="J1146" s="14"/>
      <c r="K1146" s="3"/>
      <c r="L1146" s="49"/>
      <c r="M1146" s="49"/>
      <c r="N1146" s="6"/>
      <c r="BF1146" s="56"/>
      <c r="BG1146" s="56"/>
      <c r="BH1146" s="2">
        <f t="shared" si="282"/>
        <v>0</v>
      </c>
      <c r="BI1146" s="2">
        <f t="shared" si="283"/>
        <v>0</v>
      </c>
    </row>
    <row r="1147" spans="1:61" s="2" customFormat="1" x14ac:dyDescent="0.25">
      <c r="A1147" s="6"/>
      <c r="E1147" s="9"/>
      <c r="F1147" s="3"/>
      <c r="G1147" s="3"/>
      <c r="H1147" s="14"/>
      <c r="I1147" s="3"/>
      <c r="J1147" s="14"/>
      <c r="K1147" s="3"/>
      <c r="L1147" s="49"/>
      <c r="M1147" s="49"/>
      <c r="N1147" s="6"/>
      <c r="BF1147" s="56"/>
      <c r="BG1147" s="56"/>
      <c r="BH1147" s="2">
        <f t="shared" si="282"/>
        <v>0</v>
      </c>
      <c r="BI1147" s="2">
        <f t="shared" si="283"/>
        <v>0</v>
      </c>
    </row>
    <row r="1148" spans="1:61" s="2" customFormat="1" x14ac:dyDescent="0.25">
      <c r="A1148" s="6"/>
      <c r="E1148" s="9"/>
      <c r="F1148" s="3"/>
      <c r="G1148" s="3"/>
      <c r="H1148" s="14"/>
      <c r="I1148" s="3"/>
      <c r="J1148" s="14"/>
      <c r="K1148" s="3"/>
      <c r="L1148" s="49"/>
      <c r="M1148" s="49"/>
      <c r="N1148" s="6"/>
      <c r="BF1148" s="56"/>
      <c r="BG1148" s="56"/>
      <c r="BH1148" s="2">
        <f t="shared" si="282"/>
        <v>0</v>
      </c>
      <c r="BI1148" s="2">
        <f t="shared" si="283"/>
        <v>0</v>
      </c>
    </row>
    <row r="1149" spans="1:61" s="2" customFormat="1" x14ac:dyDescent="0.25">
      <c r="A1149" s="6"/>
      <c r="E1149" s="9"/>
      <c r="F1149" s="3"/>
      <c r="G1149" s="3"/>
      <c r="H1149" s="14"/>
      <c r="I1149" s="3"/>
      <c r="J1149" s="14"/>
      <c r="K1149" s="3"/>
      <c r="L1149" s="49"/>
      <c r="M1149" s="49"/>
      <c r="N1149" s="6"/>
      <c r="BF1149" s="56"/>
      <c r="BG1149" s="56"/>
      <c r="BH1149" s="2">
        <f t="shared" si="282"/>
        <v>0</v>
      </c>
      <c r="BI1149" s="2">
        <f t="shared" si="283"/>
        <v>0</v>
      </c>
    </row>
    <row r="1150" spans="1:61" s="2" customFormat="1" x14ac:dyDescent="0.25">
      <c r="A1150" s="6"/>
      <c r="E1150" s="9"/>
      <c r="F1150" s="3"/>
      <c r="G1150" s="3"/>
      <c r="H1150" s="14"/>
      <c r="I1150" s="3"/>
      <c r="J1150" s="14"/>
      <c r="K1150" s="3"/>
      <c r="L1150" s="49"/>
      <c r="M1150" s="49"/>
      <c r="N1150" s="6"/>
      <c r="BF1150" s="56"/>
      <c r="BG1150" s="56"/>
      <c r="BH1150" s="2">
        <f t="shared" si="282"/>
        <v>0</v>
      </c>
      <c r="BI1150" s="2">
        <f t="shared" si="283"/>
        <v>0</v>
      </c>
    </row>
    <row r="1151" spans="1:61" s="2" customFormat="1" x14ac:dyDescent="0.25">
      <c r="A1151" s="6"/>
      <c r="E1151" s="9"/>
      <c r="F1151" s="3"/>
      <c r="G1151" s="3"/>
      <c r="H1151" s="14"/>
      <c r="I1151" s="3"/>
      <c r="J1151" s="14"/>
      <c r="K1151" s="3"/>
      <c r="L1151" s="49"/>
      <c r="M1151" s="49"/>
      <c r="N1151" s="6"/>
      <c r="BF1151" s="56"/>
      <c r="BG1151" s="56"/>
      <c r="BH1151" s="2">
        <f t="shared" si="282"/>
        <v>0</v>
      </c>
      <c r="BI1151" s="2">
        <f t="shared" si="283"/>
        <v>0</v>
      </c>
    </row>
    <row r="1152" spans="1:61" s="2" customFormat="1" x14ac:dyDescent="0.25">
      <c r="A1152" s="6"/>
      <c r="E1152" s="9"/>
      <c r="F1152" s="3"/>
      <c r="G1152" s="3"/>
      <c r="H1152" s="14"/>
      <c r="I1152" s="3"/>
      <c r="J1152" s="14"/>
      <c r="K1152" s="3"/>
      <c r="L1152" s="49"/>
      <c r="M1152" s="49"/>
      <c r="N1152" s="6"/>
      <c r="BF1152" s="56"/>
      <c r="BG1152" s="56"/>
      <c r="BH1152" s="2">
        <f t="shared" si="282"/>
        <v>0</v>
      </c>
      <c r="BI1152" s="2">
        <f t="shared" si="283"/>
        <v>0</v>
      </c>
    </row>
    <row r="1153" spans="1:61" s="2" customFormat="1" x14ac:dyDescent="0.25">
      <c r="A1153" s="6"/>
      <c r="E1153" s="9"/>
      <c r="F1153" s="3"/>
      <c r="G1153" s="3"/>
      <c r="H1153" s="14"/>
      <c r="I1153" s="3"/>
      <c r="J1153" s="14"/>
      <c r="K1153" s="3"/>
      <c r="L1153" s="49"/>
      <c r="M1153" s="49"/>
      <c r="N1153" s="6"/>
      <c r="BF1153" s="56"/>
      <c r="BG1153" s="56"/>
      <c r="BH1153" s="2">
        <f t="shared" si="282"/>
        <v>0</v>
      </c>
      <c r="BI1153" s="2">
        <f t="shared" si="283"/>
        <v>0</v>
      </c>
    </row>
    <row r="1154" spans="1:61" s="2" customFormat="1" x14ac:dyDescent="0.25">
      <c r="A1154" s="6"/>
      <c r="E1154" s="9"/>
      <c r="F1154" s="3"/>
      <c r="G1154" s="3"/>
      <c r="H1154" s="14"/>
      <c r="I1154" s="3"/>
      <c r="J1154" s="14"/>
      <c r="K1154" s="3"/>
      <c r="L1154" s="49"/>
      <c r="M1154" s="49"/>
      <c r="N1154" s="6"/>
      <c r="BF1154" s="56"/>
      <c r="BG1154" s="56"/>
      <c r="BH1154" s="2">
        <f t="shared" si="282"/>
        <v>0</v>
      </c>
      <c r="BI1154" s="2">
        <f t="shared" si="283"/>
        <v>0</v>
      </c>
    </row>
    <row r="1155" spans="1:61" s="2" customFormat="1" x14ac:dyDescent="0.25">
      <c r="A1155" s="6"/>
      <c r="E1155" s="9"/>
      <c r="F1155" s="3"/>
      <c r="G1155" s="3"/>
      <c r="H1155" s="14"/>
      <c r="I1155" s="3"/>
      <c r="J1155" s="14"/>
      <c r="K1155" s="3"/>
      <c r="L1155" s="49"/>
      <c r="M1155" s="49"/>
      <c r="N1155" s="6"/>
      <c r="BF1155" s="56"/>
      <c r="BG1155" s="56"/>
      <c r="BH1155" s="2">
        <f t="shared" si="282"/>
        <v>0</v>
      </c>
      <c r="BI1155" s="2">
        <f t="shared" si="283"/>
        <v>0</v>
      </c>
    </row>
    <row r="1156" spans="1:61" s="2" customFormat="1" x14ac:dyDescent="0.25">
      <c r="A1156" s="6"/>
      <c r="E1156" s="9"/>
      <c r="F1156" s="3"/>
      <c r="G1156" s="3"/>
      <c r="H1156" s="14"/>
      <c r="I1156" s="3"/>
      <c r="J1156" s="14"/>
      <c r="K1156" s="3"/>
      <c r="L1156" s="49"/>
      <c r="M1156" s="49"/>
      <c r="N1156" s="6"/>
      <c r="BF1156" s="56"/>
      <c r="BG1156" s="56"/>
      <c r="BH1156" s="2">
        <f t="shared" si="282"/>
        <v>0</v>
      </c>
      <c r="BI1156" s="2">
        <f t="shared" si="283"/>
        <v>0</v>
      </c>
    </row>
    <row r="1157" spans="1:61" s="2" customFormat="1" x14ac:dyDescent="0.25">
      <c r="A1157" s="6"/>
      <c r="E1157" s="9"/>
      <c r="F1157" s="3"/>
      <c r="G1157" s="3"/>
      <c r="H1157" s="14"/>
      <c r="I1157" s="3"/>
      <c r="J1157" s="14"/>
      <c r="K1157" s="3"/>
      <c r="L1157" s="49"/>
      <c r="M1157" s="49"/>
      <c r="N1157" s="6"/>
      <c r="BF1157" s="56"/>
      <c r="BG1157" s="56"/>
      <c r="BH1157" s="2">
        <f t="shared" si="282"/>
        <v>0</v>
      </c>
      <c r="BI1157" s="2">
        <f t="shared" si="283"/>
        <v>0</v>
      </c>
    </row>
    <row r="1158" spans="1:61" s="2" customFormat="1" x14ac:dyDescent="0.25">
      <c r="A1158" s="6"/>
      <c r="E1158" s="9"/>
      <c r="F1158" s="3"/>
      <c r="G1158" s="3"/>
      <c r="H1158" s="14"/>
      <c r="I1158" s="3"/>
      <c r="J1158" s="14"/>
      <c r="K1158" s="3"/>
      <c r="L1158" s="49"/>
      <c r="M1158" s="49"/>
      <c r="N1158" s="6"/>
      <c r="BF1158" s="56"/>
      <c r="BG1158" s="56"/>
      <c r="BH1158" s="2">
        <f t="shared" si="282"/>
        <v>0</v>
      </c>
      <c r="BI1158" s="2">
        <f t="shared" si="283"/>
        <v>0</v>
      </c>
    </row>
    <row r="1159" spans="1:61" s="2" customFormat="1" ht="15.75" thickBot="1" x14ac:dyDescent="0.3">
      <c r="A1159" s="6"/>
      <c r="E1159" s="9"/>
      <c r="F1159" s="3"/>
      <c r="G1159" s="3"/>
      <c r="H1159" s="13"/>
      <c r="I1159" s="3"/>
      <c r="J1159" s="13"/>
      <c r="K1159" s="3"/>
      <c r="L1159" s="49"/>
      <c r="M1159" s="49"/>
      <c r="N1159" s="6"/>
      <c r="BF1159" s="56"/>
      <c r="BG1159" s="56"/>
      <c r="BH1159" s="2">
        <f t="shared" si="282"/>
        <v>0</v>
      </c>
      <c r="BI1159" s="2">
        <f t="shared" si="283"/>
        <v>0</v>
      </c>
    </row>
    <row r="1160" spans="1:61" s="2" customFormat="1" ht="61.5" thickTop="1" thickBot="1" x14ac:dyDescent="0.3">
      <c r="A1160" s="17" t="s">
        <v>157</v>
      </c>
      <c r="E1160" s="8"/>
      <c r="F1160" s="16" t="str">
        <f>Master!A$746</f>
        <v>Forecast Overall Zika Risk Code - "1" (Blue) = low risk, "4" (Red) = high risk</v>
      </c>
      <c r="G1160" s="16" t="str">
        <f>Master!B$745</f>
        <v>Was temp. suitable during period for Aedes aegypti/albopictus? (Red Yes, Green No)</v>
      </c>
      <c r="H1160" s="16" t="str">
        <f>Master!C$745</f>
        <v>If suitable temp.  what is annual % suitability for Aedes aegypti or albopictus? (More red more suitable)</v>
      </c>
      <c r="I1160" s="16" t="str">
        <f>Master!B$744</f>
        <v>Was temp. suitable during period for Zika replication in mosquito? (Red Yes, Green No)</v>
      </c>
      <c r="J1160" s="16" t="str">
        <f>Master!C$744</f>
        <v>If suitable temp. what is annual % suitability for Zika? (More red more suitable)</v>
      </c>
      <c r="K1160" s="47" t="str">
        <f>Master!A$749</f>
        <v># people within 5km with Code 4 Zika level</v>
      </c>
      <c r="L1160" s="47" t="str">
        <f>Master!A$748</f>
        <v>Description of conditions</v>
      </c>
      <c r="M1160" s="47" t="str">
        <f>Master!B$748</f>
        <v>What it means for transmission</v>
      </c>
      <c r="N1160" s="47" t="str">
        <f>Master!C$748</f>
        <v>What it means for entomologists</v>
      </c>
      <c r="BF1160" s="47" t="s">
        <v>949</v>
      </c>
      <c r="BG1160" s="47" t="s">
        <v>949</v>
      </c>
      <c r="BH1160" s="2">
        <f t="shared" si="282"/>
        <v>0</v>
      </c>
      <c r="BI1160" s="2" t="e">
        <f t="shared" si="283"/>
        <v>#VALUE!</v>
      </c>
    </row>
    <row r="1161" spans="1:61" s="2" customFormat="1" ht="16.5" thickTop="1" thickBot="1" x14ac:dyDescent="0.3">
      <c r="A1161" s="6"/>
      <c r="E1161" s="8" t="s">
        <v>156</v>
      </c>
      <c r="F1161" s="3">
        <f t="shared" ref="F1161:F1181" si="295">BA1161</f>
        <v>3</v>
      </c>
      <c r="G1161" s="3">
        <f>IF((Master!CL480&gt;=13)-(Master!CL480&gt;38),1,0)</f>
        <v>1</v>
      </c>
      <c r="H1161" s="11">
        <f>IF($G1161=1,ROUND(Master!AL480,2),0)</f>
        <v>0.75</v>
      </c>
      <c r="I1161" s="3">
        <f>IF((Master!CL480&gt;=18)-(Master!CL480&gt;42),1,0)</f>
        <v>1</v>
      </c>
      <c r="J1161" s="11">
        <f>IF($I1161=1,ROUND(Master!DF480,2),0)</f>
        <v>0</v>
      </c>
      <c r="K1161" s="3">
        <f t="shared" ref="K1161:K1181" si="296">BF1161*BH1161</f>
        <v>0</v>
      </c>
      <c r="L1161" s="49" t="str">
        <f t="shared" ref="L1161:L1181" si="297">BB1161</f>
        <v>Temp. suitable for Pathogen and Vector. Model says suitable for Pathogen or Vector but not both.</v>
      </c>
      <c r="M1161" s="49" t="str">
        <f t="shared" ref="M1161:M1181" si="298">BC1161</f>
        <v>Preconditions somewhat suitable for Transmission</v>
      </c>
      <c r="N1161" s="6" t="str">
        <f>Master!DM480</f>
        <v>Temp. suitable for vectors - surveillance may be needed. When temp. suitable, model suggests vectors likely - may need control, education, and policies minimizing exposure.</v>
      </c>
      <c r="AW1161" s="2">
        <f t="shared" ref="AW1161:AW1181" si="299">SUM(G1161,I1161)</f>
        <v>2</v>
      </c>
      <c r="AX1161" s="2">
        <f t="shared" ref="AX1161:AX1181" si="300">IF(H1161&lt;0.5,2,IF(H1161&gt;=0.5,3))</f>
        <v>3</v>
      </c>
      <c r="AY1161" s="2">
        <f t="shared" ref="AY1161:AY1181" si="301">IF(J1161&lt;0.5,5,IF(J1161&gt;=0.5,7))</f>
        <v>5</v>
      </c>
      <c r="AZ1161" s="2">
        <f t="shared" si="291"/>
        <v>30</v>
      </c>
      <c r="BA1161" s="2">
        <f t="shared" ref="BA1161:BA1181" si="302">IF(AZ1161=0,BB$3,IF(AZ1161=10,BB$4,IF(AZ1161=14,BB$4,IF(AZ1161=15,BB$5,IF(AZ1161=20,BB$6,IF(AZ1161=21,BB$5,IF(AZ1161=28,BB$7,IF(AZ1161=30,BB$7,IF(AZ1161=42,BB$8,"")))))))))</f>
        <v>3</v>
      </c>
      <c r="BB1161" s="2" t="str">
        <f t="shared" ref="BB1161:BB1181" si="303">IF(AZ1161=0,AW$3,IF(AZ1161=10,AW$4,IF(AZ1161=14,AW$4,IF(AZ1161=15,AW$5,IF(AZ1161=20,AW$6,IF(AZ1161=21,AW$5,IF(AZ1161=28,AW$7,IF(AZ1161=30,AW$7,IF(AZ1161=42,AW$8,"")))))))))</f>
        <v>Temp. suitable for Pathogen and Vector. Model says suitable for Pathogen or Vector but not both.</v>
      </c>
      <c r="BC1161" s="2" t="str">
        <f t="shared" ref="BC1161:BC1181" si="304">IF(AZ1161=0,AY$3,IF(AZ1161=10,AY$4,IF(AZ1161=14,AY$4,IF(AZ1161=15,AY$5,IF(AZ1161=20,AY$6,IF(AZ1161=21,AY$5,IF(AZ1161=28,AY$7,IF(AZ1161=30,AY$7,IF(AZ1161=42,AY$8,"")))))))))</f>
        <v>Preconditions somewhat suitable for Transmission</v>
      </c>
      <c r="BF1161" s="56">
        <f>Master!EN480</f>
        <v>1876</v>
      </c>
      <c r="BG1161" s="56" t="s">
        <v>1430</v>
      </c>
      <c r="BH1161" s="2">
        <f t="shared" si="282"/>
        <v>0</v>
      </c>
      <c r="BI1161" s="2">
        <f t="shared" si="283"/>
        <v>0</v>
      </c>
    </row>
    <row r="1162" spans="1:61" s="2" customFormat="1" ht="16.5" thickTop="1" thickBot="1" x14ac:dyDescent="0.3">
      <c r="A1162" s="6"/>
      <c r="E1162" s="8" t="s">
        <v>160</v>
      </c>
      <c r="F1162" s="3">
        <f t="shared" si="295"/>
        <v>2</v>
      </c>
      <c r="G1162" s="3">
        <f>IF((Master!CL481&gt;=13)-(Master!CL481&gt;38),1,0)</f>
        <v>1</v>
      </c>
      <c r="H1162" s="11">
        <f>IF($G1162=1,ROUND(Master!AL481,2),0)</f>
        <v>0</v>
      </c>
      <c r="I1162" s="3">
        <f>IF((Master!CL481&gt;=18)-(Master!CL481&gt;42),1,0)</f>
        <v>1</v>
      </c>
      <c r="J1162" s="11">
        <f>IF($I1162=1,ROUND(Master!DF481,2),0)</f>
        <v>0</v>
      </c>
      <c r="K1162" s="3">
        <f t="shared" si="296"/>
        <v>0</v>
      </c>
      <c r="L1162" s="49" t="str">
        <f t="shared" si="297"/>
        <v>Temp. suitable for Pathogen and Vector. Model says not very suitable for Pathogen and Vector.</v>
      </c>
      <c r="M1162" s="49" t="str">
        <f t="shared" si="298"/>
        <v>Preconditions unsuitable for Transmission</v>
      </c>
      <c r="N1162" s="6" t="str">
        <f>Master!DM481</f>
        <v>Temp. suitable for vectors - surveillance may be needed. When temp. suitable, model suggests vectors unlikely or low numbers.</v>
      </c>
      <c r="AW1162" s="2">
        <f t="shared" si="299"/>
        <v>2</v>
      </c>
      <c r="AX1162" s="2">
        <f t="shared" si="300"/>
        <v>2</v>
      </c>
      <c r="AY1162" s="2">
        <f t="shared" si="301"/>
        <v>5</v>
      </c>
      <c r="AZ1162" s="2">
        <f t="shared" si="291"/>
        <v>20</v>
      </c>
      <c r="BA1162" s="2">
        <f t="shared" si="302"/>
        <v>2</v>
      </c>
      <c r="BB1162" s="2" t="str">
        <f t="shared" si="303"/>
        <v>Temp. suitable for Pathogen and Vector. Model says not very suitable for Pathogen and Vector.</v>
      </c>
      <c r="BC1162" s="2" t="str">
        <f t="shared" si="304"/>
        <v>Preconditions unsuitable for Transmission</v>
      </c>
      <c r="BF1162" s="56">
        <f>Master!EN481</f>
        <v>284</v>
      </c>
      <c r="BG1162" s="56" t="s">
        <v>1431</v>
      </c>
      <c r="BH1162" s="2">
        <f t="shared" si="282"/>
        <v>0</v>
      </c>
      <c r="BI1162" s="2">
        <f t="shared" si="283"/>
        <v>0</v>
      </c>
    </row>
    <row r="1163" spans="1:61" s="2" customFormat="1" ht="16.5" thickTop="1" thickBot="1" x14ac:dyDescent="0.3">
      <c r="A1163" s="6"/>
      <c r="E1163" s="8" t="s">
        <v>176</v>
      </c>
      <c r="F1163" s="3">
        <f t="shared" si="295"/>
        <v>2</v>
      </c>
      <c r="G1163" s="3">
        <f>IF((Master!CL482&gt;=13)-(Master!CL482&gt;38),1,0)</f>
        <v>1</v>
      </c>
      <c r="H1163" s="11">
        <f>IF($G1163=1,ROUND(Master!AL482,2),0)</f>
        <v>0</v>
      </c>
      <c r="I1163" s="3">
        <f>IF((Master!CL482&gt;=18)-(Master!CL482&gt;42),1,0)</f>
        <v>1</v>
      </c>
      <c r="J1163" s="11">
        <f>IF($I1163=1,ROUND(Master!DF482,2),0)</f>
        <v>0</v>
      </c>
      <c r="K1163" s="3">
        <f t="shared" si="296"/>
        <v>0</v>
      </c>
      <c r="L1163" s="49" t="str">
        <f t="shared" si="297"/>
        <v>Temp. suitable for Pathogen and Vector. Model says not very suitable for Pathogen and Vector.</v>
      </c>
      <c r="M1163" s="49" t="str">
        <f t="shared" si="298"/>
        <v>Preconditions unsuitable for Transmission</v>
      </c>
      <c r="N1163" s="6" t="str">
        <f>Master!DM482</f>
        <v>Temp. suitable for vectors - surveillance may be needed. When temp. suitable, model suggests vectors unlikely or low numbers.</v>
      </c>
      <c r="AW1163" s="2">
        <f t="shared" si="299"/>
        <v>2</v>
      </c>
      <c r="AX1163" s="2">
        <f t="shared" si="300"/>
        <v>2</v>
      </c>
      <c r="AY1163" s="2">
        <f t="shared" si="301"/>
        <v>5</v>
      </c>
      <c r="AZ1163" s="2">
        <f t="shared" si="291"/>
        <v>20</v>
      </c>
      <c r="BA1163" s="2">
        <f t="shared" si="302"/>
        <v>2</v>
      </c>
      <c r="BB1163" s="2" t="str">
        <f t="shared" si="303"/>
        <v>Temp. suitable for Pathogen and Vector. Model says not very suitable for Pathogen and Vector.</v>
      </c>
      <c r="BC1163" s="2" t="str">
        <f t="shared" si="304"/>
        <v>Preconditions unsuitable for Transmission</v>
      </c>
      <c r="BF1163" s="56">
        <f>Master!EN482</f>
        <v>1565</v>
      </c>
      <c r="BG1163" s="56" t="s">
        <v>1432</v>
      </c>
      <c r="BH1163" s="2">
        <f t="shared" si="282"/>
        <v>0</v>
      </c>
      <c r="BI1163" s="2">
        <f t="shared" si="283"/>
        <v>0</v>
      </c>
    </row>
    <row r="1164" spans="1:61" s="2" customFormat="1" ht="16.5" thickTop="1" thickBot="1" x14ac:dyDescent="0.3">
      <c r="A1164" s="6"/>
      <c r="E1164" s="8" t="s">
        <v>195</v>
      </c>
      <c r="F1164" s="3">
        <f t="shared" si="295"/>
        <v>2</v>
      </c>
      <c r="G1164" s="3">
        <f>IF((Master!CL483&gt;=13)-(Master!CL483&gt;38),1,0)</f>
        <v>1</v>
      </c>
      <c r="H1164" s="11">
        <f>IF($G1164=1,ROUND(Master!AL483,2),0)</f>
        <v>0.49</v>
      </c>
      <c r="I1164" s="3">
        <f>IF((Master!CL483&gt;=18)-(Master!CL483&gt;42),1,0)</f>
        <v>1</v>
      </c>
      <c r="J1164" s="11">
        <f>IF($I1164=1,ROUND(Master!DF483,2),0)</f>
        <v>0</v>
      </c>
      <c r="K1164" s="3">
        <f t="shared" si="296"/>
        <v>0</v>
      </c>
      <c r="L1164" s="49" t="str">
        <f t="shared" si="297"/>
        <v>Temp. suitable for Pathogen and Vector. Model says not very suitable for Pathogen and Vector.</v>
      </c>
      <c r="M1164" s="49" t="str">
        <f t="shared" si="298"/>
        <v>Preconditions unsuitable for Transmission</v>
      </c>
      <c r="N1164" s="6" t="str">
        <f>Master!DM483</f>
        <v>Temp. suitable for vectors - surveillance may be needed. When temp. suitable, model suggests vectors unlikely or low numbers.</v>
      </c>
      <c r="AW1164" s="2">
        <f t="shared" si="299"/>
        <v>2</v>
      </c>
      <c r="AX1164" s="2">
        <f t="shared" si="300"/>
        <v>2</v>
      </c>
      <c r="AY1164" s="2">
        <f t="shared" si="301"/>
        <v>5</v>
      </c>
      <c r="AZ1164" s="2">
        <f t="shared" si="291"/>
        <v>20</v>
      </c>
      <c r="BA1164" s="2">
        <f t="shared" si="302"/>
        <v>2</v>
      </c>
      <c r="BB1164" s="2" t="str">
        <f t="shared" si="303"/>
        <v>Temp. suitable for Pathogen and Vector. Model says not very suitable for Pathogen and Vector.</v>
      </c>
      <c r="BC1164" s="2" t="str">
        <f t="shared" si="304"/>
        <v>Preconditions unsuitable for Transmission</v>
      </c>
      <c r="BF1164" s="56">
        <f>Master!EN483</f>
        <v>3166</v>
      </c>
      <c r="BG1164" s="56" t="s">
        <v>1433</v>
      </c>
      <c r="BH1164" s="2">
        <f t="shared" si="282"/>
        <v>0</v>
      </c>
      <c r="BI1164" s="2">
        <f t="shared" si="283"/>
        <v>0</v>
      </c>
    </row>
    <row r="1165" spans="1:61" s="2" customFormat="1" ht="16.5" thickTop="1" thickBot="1" x14ac:dyDescent="0.3">
      <c r="A1165" s="6"/>
      <c r="E1165" s="8" t="s">
        <v>197</v>
      </c>
      <c r="F1165" s="3">
        <f t="shared" si="295"/>
        <v>2</v>
      </c>
      <c r="G1165" s="3">
        <f>IF((Master!CL484&gt;=13)-(Master!CL484&gt;38),1,0)</f>
        <v>1</v>
      </c>
      <c r="H1165" s="11">
        <f>IF($G1165=1,ROUND(Master!AL484,2),0)</f>
        <v>0</v>
      </c>
      <c r="I1165" s="3">
        <f>IF((Master!CL484&gt;=18)-(Master!CL484&gt;42),1,0)</f>
        <v>1</v>
      </c>
      <c r="J1165" s="11">
        <f>IF($I1165=1,ROUND(Master!DF484,2),0)</f>
        <v>0</v>
      </c>
      <c r="K1165" s="3">
        <f t="shared" si="296"/>
        <v>0</v>
      </c>
      <c r="L1165" s="49" t="str">
        <f t="shared" si="297"/>
        <v>Temp. suitable for Pathogen and Vector. Model says not very suitable for Pathogen and Vector.</v>
      </c>
      <c r="M1165" s="49" t="str">
        <f t="shared" si="298"/>
        <v>Preconditions unsuitable for Transmission</v>
      </c>
      <c r="N1165" s="6" t="str">
        <f>Master!DM484</f>
        <v>Temp. suitable for vectors - surveillance may be needed. When temp. suitable, model suggests vectors unlikely or low numbers.</v>
      </c>
      <c r="AW1165" s="2">
        <f t="shared" si="299"/>
        <v>2</v>
      </c>
      <c r="AX1165" s="2">
        <f t="shared" si="300"/>
        <v>2</v>
      </c>
      <c r="AY1165" s="2">
        <f t="shared" si="301"/>
        <v>5</v>
      </c>
      <c r="AZ1165" s="2">
        <f t="shared" si="291"/>
        <v>20</v>
      </c>
      <c r="BA1165" s="2">
        <f t="shared" si="302"/>
        <v>2</v>
      </c>
      <c r="BB1165" s="2" t="str">
        <f t="shared" si="303"/>
        <v>Temp. suitable for Pathogen and Vector. Model says not very suitable for Pathogen and Vector.</v>
      </c>
      <c r="BC1165" s="2" t="str">
        <f t="shared" si="304"/>
        <v>Preconditions unsuitable for Transmission</v>
      </c>
      <c r="BF1165" s="56">
        <f>Master!EN484</f>
        <v>12562</v>
      </c>
      <c r="BG1165" s="56" t="s">
        <v>1434</v>
      </c>
      <c r="BH1165" s="2">
        <f t="shared" si="282"/>
        <v>0</v>
      </c>
      <c r="BI1165" s="2">
        <f t="shared" si="283"/>
        <v>0</v>
      </c>
    </row>
    <row r="1166" spans="1:61" s="2" customFormat="1" ht="16.5" thickTop="1" thickBot="1" x14ac:dyDescent="0.3">
      <c r="A1166" s="6"/>
      <c r="E1166" s="8" t="s">
        <v>205</v>
      </c>
      <c r="F1166" s="3">
        <f t="shared" si="295"/>
        <v>2</v>
      </c>
      <c r="G1166" s="3">
        <f>IF((Master!CL485&gt;=13)-(Master!CL485&gt;38),1,0)</f>
        <v>1</v>
      </c>
      <c r="H1166" s="11">
        <f>IF($G1166=1,ROUND(Master!AL485,2),0)</f>
        <v>0.12</v>
      </c>
      <c r="I1166" s="3">
        <f>IF((Master!CL485&gt;=18)-(Master!CL485&gt;42),1,0)</f>
        <v>1</v>
      </c>
      <c r="J1166" s="11">
        <f>IF($I1166=1,ROUND(Master!DF485,2),0)</f>
        <v>0</v>
      </c>
      <c r="K1166" s="3">
        <f t="shared" si="296"/>
        <v>0</v>
      </c>
      <c r="L1166" s="49" t="str">
        <f t="shared" si="297"/>
        <v>Temp. suitable for Pathogen and Vector. Model says not very suitable for Pathogen and Vector.</v>
      </c>
      <c r="M1166" s="49" t="str">
        <f t="shared" si="298"/>
        <v>Preconditions unsuitable for Transmission</v>
      </c>
      <c r="N1166" s="6" t="str">
        <f>Master!DM485</f>
        <v>Temp. suitable for vectors - surveillance may be needed. When temp. suitable, model suggests vectors unlikely or low numbers.</v>
      </c>
      <c r="AW1166" s="2">
        <f t="shared" si="299"/>
        <v>2</v>
      </c>
      <c r="AX1166" s="2">
        <f t="shared" si="300"/>
        <v>2</v>
      </c>
      <c r="AY1166" s="2">
        <f t="shared" si="301"/>
        <v>5</v>
      </c>
      <c r="AZ1166" s="2">
        <f t="shared" si="291"/>
        <v>20</v>
      </c>
      <c r="BA1166" s="2">
        <f t="shared" si="302"/>
        <v>2</v>
      </c>
      <c r="BB1166" s="2" t="str">
        <f t="shared" si="303"/>
        <v>Temp. suitable for Pathogen and Vector. Model says not very suitable for Pathogen and Vector.</v>
      </c>
      <c r="BC1166" s="2" t="str">
        <f t="shared" si="304"/>
        <v>Preconditions unsuitable for Transmission</v>
      </c>
      <c r="BF1166" s="56">
        <f>Master!EN485</f>
        <v>28760</v>
      </c>
      <c r="BG1166" s="56" t="s">
        <v>1435</v>
      </c>
      <c r="BH1166" s="2">
        <f t="shared" si="282"/>
        <v>0</v>
      </c>
      <c r="BI1166" s="2">
        <f t="shared" si="283"/>
        <v>0</v>
      </c>
    </row>
    <row r="1167" spans="1:61" s="2" customFormat="1" ht="16.5" thickTop="1" thickBot="1" x14ac:dyDescent="0.3">
      <c r="A1167" s="6"/>
      <c r="E1167" s="8" t="s">
        <v>218</v>
      </c>
      <c r="F1167" s="3">
        <f t="shared" si="295"/>
        <v>2</v>
      </c>
      <c r="G1167" s="3">
        <f>IF((Master!CL486&gt;=13)-(Master!CL486&gt;38),1,0)</f>
        <v>1</v>
      </c>
      <c r="H1167" s="11">
        <f>IF($G1167=1,ROUND(Master!AL486,2),0)</f>
        <v>0.38</v>
      </c>
      <c r="I1167" s="3">
        <f>IF((Master!CL486&gt;=18)-(Master!CL486&gt;42),1,0)</f>
        <v>1</v>
      </c>
      <c r="J1167" s="11">
        <f>IF($I1167=1,ROUND(Master!DF486,2),0)</f>
        <v>0</v>
      </c>
      <c r="K1167" s="3">
        <f t="shared" si="296"/>
        <v>0</v>
      </c>
      <c r="L1167" s="49" t="str">
        <f t="shared" si="297"/>
        <v>Temp. suitable for Pathogen and Vector. Model says not very suitable for Pathogen and Vector.</v>
      </c>
      <c r="M1167" s="49" t="str">
        <f t="shared" si="298"/>
        <v>Preconditions unsuitable for Transmission</v>
      </c>
      <c r="N1167" s="6" t="str">
        <f>Master!DM486</f>
        <v>Temp. suitable for vectors - surveillance may be needed. When temp. suitable, model suggests vectors unlikely or low numbers.</v>
      </c>
      <c r="AW1167" s="2">
        <f t="shared" si="299"/>
        <v>2</v>
      </c>
      <c r="AX1167" s="2">
        <f t="shared" si="300"/>
        <v>2</v>
      </c>
      <c r="AY1167" s="2">
        <f t="shared" si="301"/>
        <v>5</v>
      </c>
      <c r="AZ1167" s="2">
        <f t="shared" si="291"/>
        <v>20</v>
      </c>
      <c r="BA1167" s="2">
        <f t="shared" si="302"/>
        <v>2</v>
      </c>
      <c r="BB1167" s="2" t="str">
        <f t="shared" si="303"/>
        <v>Temp. suitable for Pathogen and Vector. Model says not very suitable for Pathogen and Vector.</v>
      </c>
      <c r="BC1167" s="2" t="str">
        <f t="shared" si="304"/>
        <v>Preconditions unsuitable for Transmission</v>
      </c>
      <c r="BF1167" s="56">
        <f>Master!EN486</f>
        <v>11229</v>
      </c>
      <c r="BG1167" s="56" t="s">
        <v>1436</v>
      </c>
      <c r="BH1167" s="2">
        <f t="shared" si="282"/>
        <v>0</v>
      </c>
      <c r="BI1167" s="2">
        <f t="shared" si="283"/>
        <v>0</v>
      </c>
    </row>
    <row r="1168" spans="1:61" s="2" customFormat="1" ht="16.5" thickTop="1" thickBot="1" x14ac:dyDescent="0.3">
      <c r="A1168" s="6"/>
      <c r="E1168" s="8" t="s">
        <v>286</v>
      </c>
      <c r="F1168" s="3">
        <f t="shared" si="295"/>
        <v>3</v>
      </c>
      <c r="G1168" s="3">
        <f>IF((Master!CL487&gt;=13)-(Master!CL487&gt;38),1,0)</f>
        <v>1</v>
      </c>
      <c r="H1168" s="11">
        <f>IF($G1168=1,ROUND(Master!AL487,2),0)</f>
        <v>0.93</v>
      </c>
      <c r="I1168" s="3">
        <f>IF((Master!CL487&gt;=18)-(Master!CL487&gt;42),1,0)</f>
        <v>1</v>
      </c>
      <c r="J1168" s="11">
        <f>IF($I1168=1,ROUND(Master!DF487,2),0)</f>
        <v>0</v>
      </c>
      <c r="K1168" s="3">
        <f t="shared" si="296"/>
        <v>0</v>
      </c>
      <c r="L1168" s="49" t="str">
        <f t="shared" si="297"/>
        <v>Temp. suitable for Pathogen and Vector. Model says suitable for Pathogen or Vector but not both.</v>
      </c>
      <c r="M1168" s="49" t="str">
        <f t="shared" si="298"/>
        <v>Preconditions somewhat suitable for Transmission</v>
      </c>
      <c r="N1168" s="6" t="str">
        <f>Master!DM487</f>
        <v>Temp. suitable for vectors - surveillance may be needed. When temp. suitable, model suggests vectors likely - may need control, education, and policies minimizing exposure.</v>
      </c>
      <c r="AW1168" s="2">
        <f t="shared" si="299"/>
        <v>2</v>
      </c>
      <c r="AX1168" s="2">
        <f t="shared" si="300"/>
        <v>3</v>
      </c>
      <c r="AY1168" s="2">
        <f t="shared" si="301"/>
        <v>5</v>
      </c>
      <c r="AZ1168" s="2">
        <f t="shared" si="291"/>
        <v>30</v>
      </c>
      <c r="BA1168" s="2">
        <f t="shared" si="302"/>
        <v>3</v>
      </c>
      <c r="BB1168" s="2" t="str">
        <f t="shared" si="303"/>
        <v>Temp. suitable for Pathogen and Vector. Model says suitable for Pathogen or Vector but not both.</v>
      </c>
      <c r="BC1168" s="2" t="str">
        <f t="shared" si="304"/>
        <v>Preconditions somewhat suitable for Transmission</v>
      </c>
      <c r="BF1168" s="56">
        <f>Master!EN487</f>
        <v>41875</v>
      </c>
      <c r="BG1168" s="56" t="s">
        <v>1437</v>
      </c>
      <c r="BH1168" s="2">
        <f t="shared" si="282"/>
        <v>0</v>
      </c>
      <c r="BI1168" s="2">
        <f t="shared" si="283"/>
        <v>0</v>
      </c>
    </row>
    <row r="1169" spans="1:61" s="2" customFormat="1" ht="16.5" thickTop="1" thickBot="1" x14ac:dyDescent="0.3">
      <c r="A1169" s="6"/>
      <c r="E1169" s="8" t="s">
        <v>357</v>
      </c>
      <c r="F1169" s="3">
        <f t="shared" si="295"/>
        <v>2</v>
      </c>
      <c r="G1169" s="3">
        <f>IF((Master!CL488&gt;=13)-(Master!CL488&gt;38),1,0)</f>
        <v>1</v>
      </c>
      <c r="H1169" s="11">
        <f>IF($G1169=1,ROUND(Master!AL488,2),0)</f>
        <v>0.4</v>
      </c>
      <c r="I1169" s="3">
        <f>IF((Master!CL488&gt;=18)-(Master!CL488&gt;42),1,0)</f>
        <v>1</v>
      </c>
      <c r="J1169" s="11">
        <f>IF($I1169=1,ROUND(Master!DF488,2),0)</f>
        <v>0</v>
      </c>
      <c r="K1169" s="3">
        <f t="shared" si="296"/>
        <v>0</v>
      </c>
      <c r="L1169" s="49" t="str">
        <f t="shared" si="297"/>
        <v>Temp. suitable for Pathogen and Vector. Model says not very suitable for Pathogen and Vector.</v>
      </c>
      <c r="M1169" s="49" t="str">
        <f t="shared" si="298"/>
        <v>Preconditions unsuitable for Transmission</v>
      </c>
      <c r="N1169" s="6" t="str">
        <f>Master!DM488</f>
        <v>Temp. suitable for vectors - surveillance may be needed. When temp. suitable, model suggests vectors unlikely or low numbers.</v>
      </c>
      <c r="AW1169" s="2">
        <f t="shared" si="299"/>
        <v>2</v>
      </c>
      <c r="AX1169" s="2">
        <f t="shared" si="300"/>
        <v>2</v>
      </c>
      <c r="AY1169" s="2">
        <f t="shared" si="301"/>
        <v>5</v>
      </c>
      <c r="AZ1169" s="2">
        <f t="shared" si="291"/>
        <v>20</v>
      </c>
      <c r="BA1169" s="2">
        <f t="shared" si="302"/>
        <v>2</v>
      </c>
      <c r="BB1169" s="2" t="str">
        <f t="shared" si="303"/>
        <v>Temp. suitable for Pathogen and Vector. Model says not very suitable for Pathogen and Vector.</v>
      </c>
      <c r="BC1169" s="2" t="str">
        <f t="shared" si="304"/>
        <v>Preconditions unsuitable for Transmission</v>
      </c>
      <c r="BF1169" s="56">
        <f>Master!EN488</f>
        <v>35509</v>
      </c>
      <c r="BG1169" s="56" t="s">
        <v>1438</v>
      </c>
      <c r="BH1169" s="2">
        <f t="shared" si="282"/>
        <v>0</v>
      </c>
      <c r="BI1169" s="2">
        <f t="shared" si="283"/>
        <v>0</v>
      </c>
    </row>
    <row r="1170" spans="1:61" s="2" customFormat="1" ht="16.5" thickTop="1" thickBot="1" x14ac:dyDescent="0.3">
      <c r="A1170" s="6"/>
      <c r="E1170" s="8" t="s">
        <v>363</v>
      </c>
      <c r="F1170" s="3">
        <f t="shared" si="295"/>
        <v>3</v>
      </c>
      <c r="G1170" s="3">
        <f>IF((Master!CL489&gt;=13)-(Master!CL489&gt;38),1,0)</f>
        <v>1</v>
      </c>
      <c r="H1170" s="11">
        <f>IF($G1170=1,ROUND(Master!AL489,2),0)</f>
        <v>0.93</v>
      </c>
      <c r="I1170" s="3">
        <f>IF((Master!CL489&gt;=18)-(Master!CL489&gt;42),1,0)</f>
        <v>1</v>
      </c>
      <c r="J1170" s="11">
        <f>IF($I1170=1,ROUND(Master!DF489,2),0)</f>
        <v>0</v>
      </c>
      <c r="K1170" s="3">
        <f t="shared" si="296"/>
        <v>0</v>
      </c>
      <c r="L1170" s="49" t="str">
        <f t="shared" si="297"/>
        <v>Temp. suitable for Pathogen and Vector. Model says suitable for Pathogen or Vector but not both.</v>
      </c>
      <c r="M1170" s="49" t="str">
        <f t="shared" si="298"/>
        <v>Preconditions somewhat suitable for Transmission</v>
      </c>
      <c r="N1170" s="6" t="str">
        <f>Master!DM489</f>
        <v>Temp. suitable for vectors - surveillance may be needed. When temp. suitable, model suggests vectors likely - may need control, education, and policies minimizing exposure.</v>
      </c>
      <c r="AW1170" s="2">
        <f t="shared" si="299"/>
        <v>2</v>
      </c>
      <c r="AX1170" s="2">
        <f t="shared" si="300"/>
        <v>3</v>
      </c>
      <c r="AY1170" s="2">
        <f t="shared" si="301"/>
        <v>5</v>
      </c>
      <c r="AZ1170" s="2">
        <f t="shared" si="291"/>
        <v>30</v>
      </c>
      <c r="BA1170" s="2">
        <f t="shared" si="302"/>
        <v>3</v>
      </c>
      <c r="BB1170" s="2" t="str">
        <f t="shared" si="303"/>
        <v>Temp. suitable for Pathogen and Vector. Model says suitable for Pathogen or Vector but not both.</v>
      </c>
      <c r="BC1170" s="2" t="str">
        <f t="shared" si="304"/>
        <v>Preconditions somewhat suitable for Transmission</v>
      </c>
      <c r="BF1170" s="56">
        <f>Master!EN489</f>
        <v>680616</v>
      </c>
      <c r="BG1170" s="56" t="s">
        <v>1439</v>
      </c>
      <c r="BH1170" s="2">
        <f t="shared" si="282"/>
        <v>0</v>
      </c>
      <c r="BI1170" s="2">
        <f t="shared" si="283"/>
        <v>0</v>
      </c>
    </row>
    <row r="1171" spans="1:61" s="2" customFormat="1" ht="16.5" thickTop="1" thickBot="1" x14ac:dyDescent="0.3">
      <c r="A1171" s="6"/>
      <c r="E1171" s="8" t="s">
        <v>413</v>
      </c>
      <c r="F1171" s="3">
        <f t="shared" si="295"/>
        <v>3</v>
      </c>
      <c r="G1171" s="3">
        <f>IF((Master!CL490&gt;=13)-(Master!CL490&gt;38),1,0)</f>
        <v>1</v>
      </c>
      <c r="H1171" s="11">
        <f>IF($G1171=1,ROUND(Master!AL490,2),0)</f>
        <v>0.64</v>
      </c>
      <c r="I1171" s="3">
        <f>IF((Master!CL490&gt;=18)-(Master!CL490&gt;42),1,0)</f>
        <v>1</v>
      </c>
      <c r="J1171" s="11">
        <f>IF($I1171=1,ROUND(Master!DF490,2),0)</f>
        <v>0</v>
      </c>
      <c r="K1171" s="3">
        <f t="shared" si="296"/>
        <v>0</v>
      </c>
      <c r="L1171" s="49" t="str">
        <f t="shared" si="297"/>
        <v>Temp. suitable for Pathogen and Vector. Model says suitable for Pathogen or Vector but not both.</v>
      </c>
      <c r="M1171" s="49" t="str">
        <f t="shared" si="298"/>
        <v>Preconditions somewhat suitable for Transmission</v>
      </c>
      <c r="N1171" s="6" t="str">
        <f>Master!DM490</f>
        <v>Temp. suitable for vectors - surveillance may be needed. When temp. suitable, model suggests vectors likely - may need control, education, and policies minimizing exposure.</v>
      </c>
      <c r="AW1171" s="2">
        <f t="shared" si="299"/>
        <v>2</v>
      </c>
      <c r="AX1171" s="2">
        <f t="shared" si="300"/>
        <v>3</v>
      </c>
      <c r="AY1171" s="2">
        <f t="shared" si="301"/>
        <v>5</v>
      </c>
      <c r="AZ1171" s="2">
        <f t="shared" si="291"/>
        <v>30</v>
      </c>
      <c r="BA1171" s="2">
        <f t="shared" si="302"/>
        <v>3</v>
      </c>
      <c r="BB1171" s="2" t="str">
        <f t="shared" si="303"/>
        <v>Temp. suitable for Pathogen and Vector. Model says suitable for Pathogen or Vector but not both.</v>
      </c>
      <c r="BC1171" s="2" t="str">
        <f t="shared" si="304"/>
        <v>Preconditions somewhat suitable for Transmission</v>
      </c>
      <c r="BF1171" s="56">
        <f>Master!EN490</f>
        <v>98409</v>
      </c>
      <c r="BG1171" s="56" t="s">
        <v>1440</v>
      </c>
      <c r="BH1171" s="2">
        <f t="shared" si="282"/>
        <v>0</v>
      </c>
      <c r="BI1171" s="2">
        <f t="shared" si="283"/>
        <v>0</v>
      </c>
    </row>
    <row r="1172" spans="1:61" s="2" customFormat="1" ht="16.5" thickTop="1" thickBot="1" x14ac:dyDescent="0.3">
      <c r="A1172" s="6"/>
      <c r="E1172" s="8" t="s">
        <v>679</v>
      </c>
      <c r="F1172" s="3">
        <f t="shared" si="295"/>
        <v>3</v>
      </c>
      <c r="G1172" s="3">
        <f>IF((Master!CL491&gt;=13)-(Master!CL491&gt;38),1,0)</f>
        <v>1</v>
      </c>
      <c r="H1172" s="11">
        <f>IF($G1172=1,ROUND(Master!AL491,2),0)</f>
        <v>0.78</v>
      </c>
      <c r="I1172" s="3">
        <f>IF((Master!CL491&gt;=18)-(Master!CL491&gt;42),1,0)</f>
        <v>1</v>
      </c>
      <c r="J1172" s="11">
        <f>IF($I1172=1,ROUND(Master!DF491,2),0)</f>
        <v>0</v>
      </c>
      <c r="K1172" s="3">
        <f t="shared" si="296"/>
        <v>0</v>
      </c>
      <c r="L1172" s="49" t="str">
        <f t="shared" si="297"/>
        <v>Temp. suitable for Pathogen and Vector. Model says suitable for Pathogen or Vector but not both.</v>
      </c>
      <c r="M1172" s="49" t="str">
        <f t="shared" si="298"/>
        <v>Preconditions somewhat suitable for Transmission</v>
      </c>
      <c r="N1172" s="6" t="str">
        <f>Master!DM491</f>
        <v>Temp. suitable for vectors - surveillance may be needed. When temp. suitable, model suggests vectors likely - may need control, education, and policies minimizing exposure.</v>
      </c>
      <c r="AW1172" s="2">
        <f t="shared" si="299"/>
        <v>2</v>
      </c>
      <c r="AX1172" s="2">
        <f t="shared" si="300"/>
        <v>3</v>
      </c>
      <c r="AY1172" s="2">
        <f t="shared" si="301"/>
        <v>5</v>
      </c>
      <c r="AZ1172" s="2">
        <f t="shared" si="291"/>
        <v>30</v>
      </c>
      <c r="BA1172" s="2">
        <f t="shared" si="302"/>
        <v>3</v>
      </c>
      <c r="BB1172" s="2" t="str">
        <f t="shared" si="303"/>
        <v>Temp. suitable for Pathogen and Vector. Model says suitable for Pathogen or Vector but not both.</v>
      </c>
      <c r="BC1172" s="2" t="str">
        <f t="shared" si="304"/>
        <v>Preconditions somewhat suitable for Transmission</v>
      </c>
      <c r="BF1172" s="56">
        <f>Master!EN491</f>
        <v>35606</v>
      </c>
      <c r="BG1172" s="56" t="s">
        <v>1441</v>
      </c>
      <c r="BH1172" s="2">
        <f t="shared" si="282"/>
        <v>0</v>
      </c>
      <c r="BI1172" s="2">
        <f t="shared" si="283"/>
        <v>0</v>
      </c>
    </row>
    <row r="1173" spans="1:61" s="2" customFormat="1" ht="16.5" thickTop="1" thickBot="1" x14ac:dyDescent="0.3">
      <c r="A1173" s="6"/>
      <c r="E1173" s="8" t="s">
        <v>707</v>
      </c>
      <c r="F1173" s="3">
        <f t="shared" si="295"/>
        <v>2</v>
      </c>
      <c r="G1173" s="3">
        <f>IF((Master!CL492&gt;=13)-(Master!CL492&gt;38),1,0)</f>
        <v>1</v>
      </c>
      <c r="H1173" s="11">
        <f>IF($G1173=1,ROUND(Master!AL492,2),0)</f>
        <v>0.43</v>
      </c>
      <c r="I1173" s="3">
        <f>IF((Master!CL492&gt;=18)-(Master!CL492&gt;42),1,0)</f>
        <v>1</v>
      </c>
      <c r="J1173" s="11">
        <f>IF($I1173=1,ROUND(Master!DF492,2),0)</f>
        <v>0</v>
      </c>
      <c r="K1173" s="3">
        <f t="shared" si="296"/>
        <v>0</v>
      </c>
      <c r="L1173" s="49" t="str">
        <f t="shared" si="297"/>
        <v>Temp. suitable for Pathogen and Vector. Model says not very suitable for Pathogen and Vector.</v>
      </c>
      <c r="M1173" s="49" t="str">
        <f t="shared" si="298"/>
        <v>Preconditions unsuitable for Transmission</v>
      </c>
      <c r="N1173" s="6" t="str">
        <f>Master!DM492</f>
        <v>Temp. suitable for vectors - surveillance may be needed. When temp. suitable, model suggests vectors unlikely or low numbers.</v>
      </c>
      <c r="AW1173" s="2">
        <f t="shared" si="299"/>
        <v>2</v>
      </c>
      <c r="AX1173" s="2">
        <f t="shared" si="300"/>
        <v>2</v>
      </c>
      <c r="AY1173" s="2">
        <f t="shared" si="301"/>
        <v>5</v>
      </c>
      <c r="AZ1173" s="2">
        <f t="shared" si="291"/>
        <v>20</v>
      </c>
      <c r="BA1173" s="2">
        <f t="shared" si="302"/>
        <v>2</v>
      </c>
      <c r="BB1173" s="2" t="str">
        <f t="shared" si="303"/>
        <v>Temp. suitable for Pathogen and Vector. Model says not very suitable for Pathogen and Vector.</v>
      </c>
      <c r="BC1173" s="2" t="str">
        <f t="shared" si="304"/>
        <v>Preconditions unsuitable for Transmission</v>
      </c>
      <c r="BF1173" s="56">
        <f>Master!EN492</f>
        <v>45957</v>
      </c>
      <c r="BG1173" s="56" t="s">
        <v>1442</v>
      </c>
      <c r="BH1173" s="2">
        <f t="shared" si="282"/>
        <v>0</v>
      </c>
      <c r="BI1173" s="2">
        <f t="shared" si="283"/>
        <v>0</v>
      </c>
    </row>
    <row r="1174" spans="1:61" s="2" customFormat="1" ht="16.5" thickTop="1" thickBot="1" x14ac:dyDescent="0.3">
      <c r="A1174" s="6"/>
      <c r="E1174" s="8" t="s">
        <v>715</v>
      </c>
      <c r="F1174" s="3">
        <f t="shared" si="295"/>
        <v>2</v>
      </c>
      <c r="G1174" s="3">
        <f>IF((Master!CL493&gt;=13)-(Master!CL493&gt;38),1,0)</f>
        <v>1</v>
      </c>
      <c r="H1174" s="11">
        <f>IF($G1174=1,ROUND(Master!AL493,2),0)</f>
        <v>0.04</v>
      </c>
      <c r="I1174" s="3">
        <f>IF((Master!CL493&gt;=18)-(Master!CL493&gt;42),1,0)</f>
        <v>1</v>
      </c>
      <c r="J1174" s="11">
        <f>IF($I1174=1,ROUND(Master!DF493,2),0)</f>
        <v>0</v>
      </c>
      <c r="K1174" s="3">
        <f t="shared" si="296"/>
        <v>0</v>
      </c>
      <c r="L1174" s="49" t="str">
        <f t="shared" si="297"/>
        <v>Temp. suitable for Pathogen and Vector. Model says not very suitable for Pathogen and Vector.</v>
      </c>
      <c r="M1174" s="49" t="str">
        <f t="shared" si="298"/>
        <v>Preconditions unsuitable for Transmission</v>
      </c>
      <c r="N1174" s="6" t="str">
        <f>Master!DM493</f>
        <v>Temp. suitable for vectors - surveillance may be needed. When temp. suitable, model suggests vectors unlikely or low numbers.</v>
      </c>
      <c r="AW1174" s="2">
        <f t="shared" si="299"/>
        <v>2</v>
      </c>
      <c r="AX1174" s="2">
        <f t="shared" si="300"/>
        <v>2</v>
      </c>
      <c r="AY1174" s="2">
        <f t="shared" si="301"/>
        <v>5</v>
      </c>
      <c r="AZ1174" s="2">
        <f t="shared" si="291"/>
        <v>20</v>
      </c>
      <c r="BA1174" s="2">
        <f t="shared" si="302"/>
        <v>2</v>
      </c>
      <c r="BB1174" s="2" t="str">
        <f t="shared" si="303"/>
        <v>Temp. suitable for Pathogen and Vector. Model says not very suitable for Pathogen and Vector.</v>
      </c>
      <c r="BC1174" s="2" t="str">
        <f t="shared" si="304"/>
        <v>Preconditions unsuitable for Transmission</v>
      </c>
      <c r="BF1174" s="56">
        <f>Master!EN493</f>
        <v>18446</v>
      </c>
      <c r="BG1174" s="56" t="s">
        <v>1443</v>
      </c>
      <c r="BH1174" s="2">
        <f t="shared" si="282"/>
        <v>0</v>
      </c>
      <c r="BI1174" s="2">
        <f t="shared" si="283"/>
        <v>0</v>
      </c>
    </row>
    <row r="1175" spans="1:61" s="2" customFormat="1" ht="16.5" thickTop="1" thickBot="1" x14ac:dyDescent="0.3">
      <c r="A1175" s="6"/>
      <c r="E1175" s="8" t="s">
        <v>732</v>
      </c>
      <c r="F1175" s="3">
        <f t="shared" si="295"/>
        <v>2</v>
      </c>
      <c r="G1175" s="3">
        <f>IF((Master!CL494&gt;=13)-(Master!CL494&gt;38),1,0)</f>
        <v>1</v>
      </c>
      <c r="H1175" s="11">
        <f>IF($G1175=1,ROUND(Master!AL494,2),0)</f>
        <v>0.27</v>
      </c>
      <c r="I1175" s="3">
        <f>IF((Master!CL494&gt;=18)-(Master!CL494&gt;42),1,0)</f>
        <v>1</v>
      </c>
      <c r="J1175" s="11">
        <f>IF($I1175=1,ROUND(Master!DF494,2),0)</f>
        <v>0</v>
      </c>
      <c r="K1175" s="3">
        <f t="shared" si="296"/>
        <v>0</v>
      </c>
      <c r="L1175" s="49" t="str">
        <f t="shared" si="297"/>
        <v>Temp. suitable for Pathogen and Vector. Model says not very suitable for Pathogen and Vector.</v>
      </c>
      <c r="M1175" s="49" t="str">
        <f t="shared" si="298"/>
        <v>Preconditions unsuitable for Transmission</v>
      </c>
      <c r="N1175" s="6" t="str">
        <f>Master!DM494</f>
        <v>Temp. suitable for vectors - surveillance may be needed. When temp. suitable, model suggests vectors unlikely or low numbers.</v>
      </c>
      <c r="AW1175" s="2">
        <f t="shared" si="299"/>
        <v>2</v>
      </c>
      <c r="AX1175" s="2">
        <f t="shared" si="300"/>
        <v>2</v>
      </c>
      <c r="AY1175" s="2">
        <f t="shared" si="301"/>
        <v>5</v>
      </c>
      <c r="AZ1175" s="2">
        <f t="shared" si="291"/>
        <v>20</v>
      </c>
      <c r="BA1175" s="2">
        <f t="shared" si="302"/>
        <v>2</v>
      </c>
      <c r="BB1175" s="2" t="str">
        <f t="shared" si="303"/>
        <v>Temp. suitable for Pathogen and Vector. Model says not very suitable for Pathogen and Vector.</v>
      </c>
      <c r="BC1175" s="2" t="str">
        <f t="shared" si="304"/>
        <v>Preconditions unsuitable for Transmission</v>
      </c>
      <c r="BF1175" s="56">
        <f>Master!EN494</f>
        <v>37351</v>
      </c>
      <c r="BG1175" s="56" t="s">
        <v>1444</v>
      </c>
      <c r="BH1175" s="2">
        <f t="shared" si="282"/>
        <v>0</v>
      </c>
      <c r="BI1175" s="2">
        <f t="shared" si="283"/>
        <v>0</v>
      </c>
    </row>
    <row r="1176" spans="1:61" s="2" customFormat="1" ht="16.5" thickTop="1" thickBot="1" x14ac:dyDescent="0.3">
      <c r="A1176" s="6"/>
      <c r="E1176" s="8" t="s">
        <v>755</v>
      </c>
      <c r="F1176" s="3">
        <f t="shared" si="295"/>
        <v>2</v>
      </c>
      <c r="G1176" s="3">
        <f>IF((Master!CL495&gt;=13)-(Master!CL495&gt;38),1,0)</f>
        <v>1</v>
      </c>
      <c r="H1176" s="11">
        <f>IF($G1176=1,ROUND(Master!AL495,2),0)</f>
        <v>0.46</v>
      </c>
      <c r="I1176" s="3">
        <f>IF((Master!CL495&gt;=18)-(Master!CL495&gt;42),1,0)</f>
        <v>1</v>
      </c>
      <c r="J1176" s="11">
        <f>IF($I1176=1,ROUND(Master!DF495,2),0)</f>
        <v>0</v>
      </c>
      <c r="K1176" s="3">
        <f t="shared" si="296"/>
        <v>0</v>
      </c>
      <c r="L1176" s="49" t="str">
        <f t="shared" si="297"/>
        <v>Temp. suitable for Pathogen and Vector. Model says not very suitable for Pathogen and Vector.</v>
      </c>
      <c r="M1176" s="49" t="str">
        <f t="shared" si="298"/>
        <v>Preconditions unsuitable for Transmission</v>
      </c>
      <c r="N1176" s="6" t="str">
        <f>Master!DM495</f>
        <v>Temp. suitable for vectors - surveillance may be needed. When temp. suitable, model suggests vectors unlikely or low numbers.</v>
      </c>
      <c r="AW1176" s="2">
        <f t="shared" si="299"/>
        <v>2</v>
      </c>
      <c r="AX1176" s="2">
        <f t="shared" si="300"/>
        <v>2</v>
      </c>
      <c r="AY1176" s="2">
        <f t="shared" si="301"/>
        <v>5</v>
      </c>
      <c r="AZ1176" s="2">
        <f t="shared" si="291"/>
        <v>20</v>
      </c>
      <c r="BA1176" s="2">
        <f t="shared" si="302"/>
        <v>2</v>
      </c>
      <c r="BB1176" s="2" t="str">
        <f t="shared" si="303"/>
        <v>Temp. suitable for Pathogen and Vector. Model says not very suitable for Pathogen and Vector.</v>
      </c>
      <c r="BC1176" s="2" t="str">
        <f t="shared" si="304"/>
        <v>Preconditions unsuitable for Transmission</v>
      </c>
      <c r="BF1176" s="56">
        <f>Master!EN495</f>
        <v>30719</v>
      </c>
      <c r="BG1176" s="56" t="s">
        <v>1445</v>
      </c>
      <c r="BH1176" s="2">
        <f t="shared" si="282"/>
        <v>0</v>
      </c>
      <c r="BI1176" s="2">
        <f t="shared" si="283"/>
        <v>0</v>
      </c>
    </row>
    <row r="1177" spans="1:61" s="2" customFormat="1" ht="16.5" thickTop="1" thickBot="1" x14ac:dyDescent="0.3">
      <c r="A1177" s="6"/>
      <c r="E1177" s="8" t="s">
        <v>787</v>
      </c>
      <c r="F1177" s="3">
        <f t="shared" si="295"/>
        <v>3</v>
      </c>
      <c r="G1177" s="3">
        <f>IF((Master!CL496&gt;=13)-(Master!CL496&gt;38),1,0)</f>
        <v>1</v>
      </c>
      <c r="H1177" s="11">
        <f>IF($G1177=1,ROUND(Master!AL496,2),0)</f>
        <v>0.98</v>
      </c>
      <c r="I1177" s="3">
        <f>IF((Master!CL496&gt;=18)-(Master!CL496&gt;42),1,0)</f>
        <v>1</v>
      </c>
      <c r="J1177" s="11">
        <f>IF($I1177=1,ROUND(Master!DF496,2),0)</f>
        <v>0</v>
      </c>
      <c r="K1177" s="3">
        <f t="shared" si="296"/>
        <v>0</v>
      </c>
      <c r="L1177" s="49" t="str">
        <f t="shared" si="297"/>
        <v>Temp. suitable for Pathogen and Vector. Model says suitable for Pathogen or Vector but not both.</v>
      </c>
      <c r="M1177" s="49" t="str">
        <f t="shared" si="298"/>
        <v>Preconditions somewhat suitable for Transmission</v>
      </c>
      <c r="N1177" s="6" t="str">
        <f>Master!DM496</f>
        <v>Temp. suitable for vectors - surveillance may be needed. When temp. suitable, model suggests vectors likely - may need control, education, and policies minimizing exposure.</v>
      </c>
      <c r="AW1177" s="2">
        <f t="shared" si="299"/>
        <v>2</v>
      </c>
      <c r="AX1177" s="2">
        <f t="shared" si="300"/>
        <v>3</v>
      </c>
      <c r="AY1177" s="2">
        <f t="shared" si="301"/>
        <v>5</v>
      </c>
      <c r="AZ1177" s="2">
        <f t="shared" si="291"/>
        <v>30</v>
      </c>
      <c r="BA1177" s="2">
        <f t="shared" si="302"/>
        <v>3</v>
      </c>
      <c r="BB1177" s="2" t="str">
        <f t="shared" si="303"/>
        <v>Temp. suitable for Pathogen and Vector. Model says suitable for Pathogen or Vector but not both.</v>
      </c>
      <c r="BC1177" s="2" t="str">
        <f t="shared" si="304"/>
        <v>Preconditions somewhat suitable for Transmission</v>
      </c>
      <c r="BF1177" s="56">
        <f>Master!EN496</f>
        <v>230066</v>
      </c>
      <c r="BG1177" s="56" t="s">
        <v>1446</v>
      </c>
      <c r="BH1177" s="2">
        <f t="shared" si="282"/>
        <v>0</v>
      </c>
      <c r="BI1177" s="2">
        <f t="shared" si="283"/>
        <v>0</v>
      </c>
    </row>
    <row r="1178" spans="1:61" s="2" customFormat="1" ht="16.5" thickTop="1" thickBot="1" x14ac:dyDescent="0.3">
      <c r="A1178" s="6"/>
      <c r="E1178" s="8" t="s">
        <v>788</v>
      </c>
      <c r="F1178" s="3">
        <f t="shared" si="295"/>
        <v>3</v>
      </c>
      <c r="G1178" s="3">
        <f>IF((Master!CL497&gt;=13)-(Master!CL497&gt;38),1,0)</f>
        <v>1</v>
      </c>
      <c r="H1178" s="11">
        <f>IF($G1178=1,ROUND(Master!AL497,2),0)</f>
        <v>0.93</v>
      </c>
      <c r="I1178" s="3">
        <f>IF((Master!CL497&gt;=18)-(Master!CL497&gt;42),1,0)</f>
        <v>1</v>
      </c>
      <c r="J1178" s="11">
        <f>IF($I1178=1,ROUND(Master!DF497,2),0)</f>
        <v>0</v>
      </c>
      <c r="K1178" s="3">
        <f t="shared" si="296"/>
        <v>0</v>
      </c>
      <c r="L1178" s="49" t="str">
        <f t="shared" si="297"/>
        <v>Temp. suitable for Pathogen and Vector. Model says suitable for Pathogen or Vector but not both.</v>
      </c>
      <c r="M1178" s="49" t="str">
        <f t="shared" si="298"/>
        <v>Preconditions somewhat suitable for Transmission</v>
      </c>
      <c r="N1178" s="6" t="str">
        <f>Master!DM497</f>
        <v>Temp. suitable for vectors - surveillance may be needed. When temp. suitable, model suggests vectors likely - may need control, education, and policies minimizing exposure.</v>
      </c>
      <c r="AW1178" s="2">
        <f t="shared" si="299"/>
        <v>2</v>
      </c>
      <c r="AX1178" s="2">
        <f t="shared" si="300"/>
        <v>3</v>
      </c>
      <c r="AY1178" s="2">
        <f t="shared" si="301"/>
        <v>5</v>
      </c>
      <c r="AZ1178" s="2">
        <f t="shared" si="291"/>
        <v>30</v>
      </c>
      <c r="BA1178" s="2">
        <f t="shared" si="302"/>
        <v>3</v>
      </c>
      <c r="BB1178" s="2" t="str">
        <f t="shared" si="303"/>
        <v>Temp. suitable for Pathogen and Vector. Model says suitable for Pathogen or Vector but not both.</v>
      </c>
      <c r="BC1178" s="2" t="str">
        <f t="shared" si="304"/>
        <v>Preconditions somewhat suitable for Transmission</v>
      </c>
      <c r="BF1178" s="56">
        <f>Master!EN497</f>
        <v>50821</v>
      </c>
      <c r="BG1178" s="56" t="s">
        <v>1447</v>
      </c>
      <c r="BH1178" s="2">
        <f t="shared" si="282"/>
        <v>0</v>
      </c>
      <c r="BI1178" s="2">
        <f t="shared" si="283"/>
        <v>0</v>
      </c>
    </row>
    <row r="1179" spans="1:61" s="2" customFormat="1" ht="16.5" thickTop="1" thickBot="1" x14ac:dyDescent="0.3">
      <c r="A1179" s="6"/>
      <c r="E1179" s="8" t="s">
        <v>789</v>
      </c>
      <c r="F1179" s="3">
        <f t="shared" si="295"/>
        <v>3</v>
      </c>
      <c r="G1179" s="3">
        <f>IF((Master!CL498&gt;=13)-(Master!CL498&gt;38),1,0)</f>
        <v>1</v>
      </c>
      <c r="H1179" s="11">
        <f>IF($G1179=1,ROUND(Master!AL498,2),0)</f>
        <v>0.92</v>
      </c>
      <c r="I1179" s="3">
        <f>IF((Master!CL498&gt;=18)-(Master!CL498&gt;42),1,0)</f>
        <v>1</v>
      </c>
      <c r="J1179" s="11">
        <f>IF($I1179=1,ROUND(Master!DF498,2),0)</f>
        <v>0</v>
      </c>
      <c r="K1179" s="3">
        <f t="shared" si="296"/>
        <v>0</v>
      </c>
      <c r="L1179" s="49" t="str">
        <f t="shared" si="297"/>
        <v>Temp. suitable for Pathogen and Vector. Model says suitable for Pathogen or Vector but not both.</v>
      </c>
      <c r="M1179" s="49" t="str">
        <f t="shared" si="298"/>
        <v>Preconditions somewhat suitable for Transmission</v>
      </c>
      <c r="N1179" s="6" t="str">
        <f>Master!DM498</f>
        <v>Temp. suitable for vectors - surveillance may be needed. When temp. suitable, model suggests vectors likely - may need control, education, and policies minimizing exposure.</v>
      </c>
      <c r="AW1179" s="2">
        <f t="shared" si="299"/>
        <v>2</v>
      </c>
      <c r="AX1179" s="2">
        <f t="shared" si="300"/>
        <v>3</v>
      </c>
      <c r="AY1179" s="2">
        <f t="shared" si="301"/>
        <v>5</v>
      </c>
      <c r="AZ1179" s="2">
        <f t="shared" si="291"/>
        <v>30</v>
      </c>
      <c r="BA1179" s="2">
        <f t="shared" si="302"/>
        <v>3</v>
      </c>
      <c r="BB1179" s="2" t="str">
        <f t="shared" si="303"/>
        <v>Temp. suitable for Pathogen and Vector. Model says suitable for Pathogen or Vector but not both.</v>
      </c>
      <c r="BC1179" s="2" t="str">
        <f t="shared" si="304"/>
        <v>Preconditions somewhat suitable for Transmission</v>
      </c>
      <c r="BF1179" s="56">
        <f>Master!EN498</f>
        <v>2186</v>
      </c>
      <c r="BG1179" s="56" t="s">
        <v>1448</v>
      </c>
      <c r="BH1179" s="2">
        <f t="shared" si="282"/>
        <v>0</v>
      </c>
      <c r="BI1179" s="2">
        <f t="shared" si="283"/>
        <v>0</v>
      </c>
    </row>
    <row r="1180" spans="1:61" s="2" customFormat="1" ht="16.5" thickTop="1" thickBot="1" x14ac:dyDescent="0.3">
      <c r="A1180" s="6"/>
      <c r="E1180" s="8" t="s">
        <v>823</v>
      </c>
      <c r="F1180" s="3">
        <f t="shared" si="295"/>
        <v>2</v>
      </c>
      <c r="G1180" s="3">
        <f>IF((Master!CL499&gt;=13)-(Master!CL499&gt;38),1,0)</f>
        <v>1</v>
      </c>
      <c r="H1180" s="11">
        <f>IF($G1180=1,ROUND(Master!AL499,2),0)</f>
        <v>0.39</v>
      </c>
      <c r="I1180" s="3">
        <f>IF((Master!CL499&gt;=18)-(Master!CL499&gt;42),1,0)</f>
        <v>1</v>
      </c>
      <c r="J1180" s="11">
        <f>IF($I1180=1,ROUND(Master!DF499,2),0)</f>
        <v>0</v>
      </c>
      <c r="K1180" s="3">
        <f t="shared" si="296"/>
        <v>0</v>
      </c>
      <c r="L1180" s="49" t="str">
        <f t="shared" si="297"/>
        <v>Temp. suitable for Pathogen and Vector. Model says not very suitable for Pathogen and Vector.</v>
      </c>
      <c r="M1180" s="49" t="str">
        <f t="shared" si="298"/>
        <v>Preconditions unsuitable for Transmission</v>
      </c>
      <c r="N1180" s="6" t="str">
        <f>Master!DM499</f>
        <v>Temp. suitable for vectors - surveillance may be needed. When temp. suitable, model suggests vectors unlikely or low numbers.</v>
      </c>
      <c r="AW1180" s="2">
        <f t="shared" si="299"/>
        <v>2</v>
      </c>
      <c r="AX1180" s="2">
        <f t="shared" si="300"/>
        <v>2</v>
      </c>
      <c r="AY1180" s="2">
        <f t="shared" si="301"/>
        <v>5</v>
      </c>
      <c r="AZ1180" s="2">
        <f t="shared" si="291"/>
        <v>20</v>
      </c>
      <c r="BA1180" s="2">
        <f t="shared" si="302"/>
        <v>2</v>
      </c>
      <c r="BB1180" s="2" t="str">
        <f t="shared" si="303"/>
        <v>Temp. suitable for Pathogen and Vector. Model says not very suitable for Pathogen and Vector.</v>
      </c>
      <c r="BC1180" s="2" t="str">
        <f t="shared" si="304"/>
        <v>Preconditions unsuitable for Transmission</v>
      </c>
      <c r="BF1180" s="56">
        <f>Master!EN499</f>
        <v>9774</v>
      </c>
      <c r="BG1180" s="56" t="s">
        <v>1449</v>
      </c>
      <c r="BH1180" s="2">
        <f t="shared" si="282"/>
        <v>0</v>
      </c>
      <c r="BI1180" s="2">
        <f t="shared" si="283"/>
        <v>0</v>
      </c>
    </row>
    <row r="1181" spans="1:61" s="2" customFormat="1" ht="16.5" thickTop="1" thickBot="1" x14ac:dyDescent="0.3">
      <c r="A1181" s="6"/>
      <c r="E1181" s="8" t="s">
        <v>832</v>
      </c>
      <c r="F1181" s="3">
        <f t="shared" si="295"/>
        <v>3</v>
      </c>
      <c r="G1181" s="3">
        <f>IF((Master!CL500&gt;=13)-(Master!CL500&gt;38),1,0)</f>
        <v>1</v>
      </c>
      <c r="H1181" s="11">
        <f>IF($G1181=1,ROUND(Master!AL500,2),0)</f>
        <v>0.56999999999999995</v>
      </c>
      <c r="I1181" s="3">
        <f>IF((Master!CL500&gt;=18)-(Master!CL500&gt;42),1,0)</f>
        <v>1</v>
      </c>
      <c r="J1181" s="11">
        <f>IF($I1181=1,ROUND(Master!DF500,2),0)</f>
        <v>0</v>
      </c>
      <c r="K1181" s="3">
        <f t="shared" si="296"/>
        <v>0</v>
      </c>
      <c r="L1181" s="49" t="str">
        <f t="shared" si="297"/>
        <v>Temp. suitable for Pathogen and Vector. Model says suitable for Pathogen or Vector but not both.</v>
      </c>
      <c r="M1181" s="49" t="str">
        <f t="shared" si="298"/>
        <v>Preconditions somewhat suitable for Transmission</v>
      </c>
      <c r="N1181" s="6" t="str">
        <f>Master!DM500</f>
        <v>Temp. suitable for vectors - surveillance may be needed. When temp. suitable, model suggests vectors likely - may need control, education, and policies minimizing exposure.</v>
      </c>
      <c r="AW1181" s="2">
        <f t="shared" si="299"/>
        <v>2</v>
      </c>
      <c r="AX1181" s="2">
        <f t="shared" si="300"/>
        <v>3</v>
      </c>
      <c r="AY1181" s="2">
        <f t="shared" si="301"/>
        <v>5</v>
      </c>
      <c r="AZ1181" s="2">
        <f t="shared" si="291"/>
        <v>30</v>
      </c>
      <c r="BA1181" s="2">
        <f t="shared" si="302"/>
        <v>3</v>
      </c>
      <c r="BB1181" s="2" t="str">
        <f t="shared" si="303"/>
        <v>Temp. suitable for Pathogen and Vector. Model says suitable for Pathogen or Vector but not both.</v>
      </c>
      <c r="BC1181" s="2" t="str">
        <f t="shared" si="304"/>
        <v>Preconditions somewhat suitable for Transmission</v>
      </c>
      <c r="BF1181" s="56">
        <f>Master!EN500</f>
        <v>101495</v>
      </c>
      <c r="BG1181" s="56" t="s">
        <v>1450</v>
      </c>
      <c r="BH1181" s="2">
        <f t="shared" si="282"/>
        <v>0</v>
      </c>
      <c r="BI1181" s="2">
        <f t="shared" si="283"/>
        <v>0</v>
      </c>
    </row>
    <row r="1182" spans="1:61" s="2" customFormat="1" ht="15.75" thickTop="1" x14ac:dyDescent="0.25">
      <c r="A1182" s="6"/>
      <c r="E1182" s="9" t="s">
        <v>867</v>
      </c>
      <c r="F1182" s="3"/>
      <c r="G1182" s="3"/>
      <c r="H1182" s="14"/>
      <c r="I1182" s="3"/>
      <c r="J1182" s="14"/>
      <c r="K1182" s="3"/>
      <c r="L1182" s="49"/>
      <c r="M1182" s="49"/>
      <c r="N1182" s="6"/>
      <c r="BF1182" s="56"/>
      <c r="BG1182" s="56"/>
      <c r="BH1182" s="2">
        <f t="shared" si="282"/>
        <v>0</v>
      </c>
      <c r="BI1182" s="2">
        <f t="shared" si="283"/>
        <v>0</v>
      </c>
    </row>
    <row r="1183" spans="1:61" s="2" customFormat="1" x14ac:dyDescent="0.25">
      <c r="A1183" s="6"/>
      <c r="E1183" s="9"/>
      <c r="F1183" s="3"/>
      <c r="G1183" s="3"/>
      <c r="H1183" s="14"/>
      <c r="I1183" s="3"/>
      <c r="J1183" s="14"/>
      <c r="K1183" s="3"/>
      <c r="L1183" s="49"/>
      <c r="M1183" s="49"/>
      <c r="N1183" s="6"/>
      <c r="BF1183" s="56"/>
      <c r="BG1183" s="56"/>
      <c r="BH1183" s="2">
        <f t="shared" si="282"/>
        <v>0</v>
      </c>
      <c r="BI1183" s="2">
        <f t="shared" si="283"/>
        <v>0</v>
      </c>
    </row>
    <row r="1184" spans="1:61" s="2" customFormat="1" x14ac:dyDescent="0.25">
      <c r="A1184" s="6"/>
      <c r="E1184" s="9"/>
      <c r="F1184" s="3"/>
      <c r="G1184" s="3"/>
      <c r="H1184" s="14"/>
      <c r="I1184" s="3"/>
      <c r="J1184" s="14"/>
      <c r="K1184" s="3"/>
      <c r="L1184" s="49"/>
      <c r="M1184" s="49"/>
      <c r="N1184" s="6"/>
      <c r="BF1184" s="56"/>
      <c r="BG1184" s="56"/>
      <c r="BH1184" s="2">
        <f t="shared" si="282"/>
        <v>0</v>
      </c>
      <c r="BI1184" s="2">
        <f t="shared" si="283"/>
        <v>0</v>
      </c>
    </row>
    <row r="1185" spans="1:61" s="2" customFormat="1" x14ac:dyDescent="0.25">
      <c r="A1185" s="6"/>
      <c r="E1185" s="9"/>
      <c r="F1185" s="3"/>
      <c r="G1185" s="3"/>
      <c r="H1185" s="14"/>
      <c r="I1185" s="3"/>
      <c r="J1185" s="14"/>
      <c r="K1185" s="3"/>
      <c r="L1185" s="49"/>
      <c r="M1185" s="49"/>
      <c r="N1185" s="6"/>
      <c r="BF1185" s="56"/>
      <c r="BG1185" s="56"/>
      <c r="BH1185" s="2">
        <f t="shared" ref="BH1185:BH1248" si="305">IF(BA1185=4,1,0)</f>
        <v>0</v>
      </c>
      <c r="BI1185" s="2">
        <f t="shared" ref="BI1185:BI1248" si="306">BF1185*BH1185</f>
        <v>0</v>
      </c>
    </row>
    <row r="1186" spans="1:61" s="2" customFormat="1" x14ac:dyDescent="0.25">
      <c r="A1186" s="6"/>
      <c r="E1186" s="9"/>
      <c r="F1186" s="3"/>
      <c r="G1186" s="3"/>
      <c r="H1186" s="14"/>
      <c r="I1186" s="3"/>
      <c r="J1186" s="14"/>
      <c r="K1186" s="3"/>
      <c r="L1186" s="49"/>
      <c r="M1186" s="49"/>
      <c r="N1186" s="6"/>
      <c r="BF1186" s="56"/>
      <c r="BG1186" s="56"/>
      <c r="BH1186" s="2">
        <f t="shared" si="305"/>
        <v>0</v>
      </c>
      <c r="BI1186" s="2">
        <f t="shared" si="306"/>
        <v>0</v>
      </c>
    </row>
    <row r="1187" spans="1:61" s="2" customFormat="1" ht="15.75" thickBot="1" x14ac:dyDescent="0.3">
      <c r="A1187" s="6"/>
      <c r="E1187" s="9"/>
      <c r="F1187" s="3"/>
      <c r="G1187" s="3"/>
      <c r="H1187" s="13"/>
      <c r="I1187" s="3"/>
      <c r="J1187" s="13"/>
      <c r="K1187" s="3"/>
      <c r="L1187" s="49"/>
      <c r="M1187" s="49"/>
      <c r="N1187" s="6"/>
      <c r="BF1187" s="56"/>
      <c r="BG1187" s="56"/>
      <c r="BH1187" s="2">
        <f t="shared" si="305"/>
        <v>0</v>
      </c>
      <c r="BI1187" s="2">
        <f t="shared" si="306"/>
        <v>0</v>
      </c>
    </row>
    <row r="1188" spans="1:61" s="2" customFormat="1" ht="61.5" thickTop="1" thickBot="1" x14ac:dyDescent="0.3">
      <c r="A1188" s="17" t="s">
        <v>186</v>
      </c>
      <c r="E1188" s="8"/>
      <c r="F1188" s="16" t="str">
        <f>Master!A$746</f>
        <v>Forecast Overall Zika Risk Code - "1" (Blue) = low risk, "4" (Red) = high risk</v>
      </c>
      <c r="G1188" s="16" t="str">
        <f>Master!B$745</f>
        <v>Was temp. suitable during period for Aedes aegypti/albopictus? (Red Yes, Green No)</v>
      </c>
      <c r="H1188" s="16" t="str">
        <f>Master!C$745</f>
        <v>If suitable temp.  what is annual % suitability for Aedes aegypti or albopictus? (More red more suitable)</v>
      </c>
      <c r="I1188" s="16" t="str">
        <f>Master!B$744</f>
        <v>Was temp. suitable during period for Zika replication in mosquito? (Red Yes, Green No)</v>
      </c>
      <c r="J1188" s="16" t="str">
        <f>Master!C$744</f>
        <v>If suitable temp. what is annual % suitability for Zika? (More red more suitable)</v>
      </c>
      <c r="K1188" s="47" t="str">
        <f>Master!A$749</f>
        <v># people within 5km with Code 4 Zika level</v>
      </c>
      <c r="L1188" s="47" t="str">
        <f>Master!A$748</f>
        <v>Description of conditions</v>
      </c>
      <c r="M1188" s="47" t="str">
        <f>Master!B$748</f>
        <v>What it means for transmission</v>
      </c>
      <c r="N1188" s="47" t="str">
        <f>Master!C$748</f>
        <v>What it means for entomologists</v>
      </c>
      <c r="BF1188" s="47" t="s">
        <v>949</v>
      </c>
      <c r="BG1188" s="47" t="s">
        <v>949</v>
      </c>
      <c r="BH1188" s="2">
        <f t="shared" si="305"/>
        <v>0</v>
      </c>
      <c r="BI1188" s="2" t="e">
        <f t="shared" si="306"/>
        <v>#VALUE!</v>
      </c>
    </row>
    <row r="1189" spans="1:61" s="2" customFormat="1" ht="16.5" thickTop="1" thickBot="1" x14ac:dyDescent="0.3">
      <c r="A1189" s="6"/>
      <c r="E1189" s="8" t="s">
        <v>185</v>
      </c>
      <c r="F1189" s="3">
        <f t="shared" ref="F1189:F1201" si="307">BA1189</f>
        <v>2</v>
      </c>
      <c r="G1189" s="3">
        <f>IF((Master!CL501&gt;=13)-(Master!CL501&gt;38),1,0)</f>
        <v>1</v>
      </c>
      <c r="H1189" s="11">
        <f>IF($G1189=1,ROUND(Master!AL501,2),0)</f>
        <v>0.23</v>
      </c>
      <c r="I1189" s="3">
        <f>IF((Master!CL501&gt;=18)-(Master!CL501&gt;42),1,0)</f>
        <v>1</v>
      </c>
      <c r="J1189" s="11">
        <f>IF($I1189=1,ROUND(Master!DF501,2),0)</f>
        <v>0</v>
      </c>
      <c r="K1189" s="3">
        <f t="shared" ref="K1189:K1201" si="308">BF1189*BH1189</f>
        <v>0</v>
      </c>
      <c r="L1189" s="49" t="str">
        <f t="shared" ref="L1189:L1201" si="309">BB1189</f>
        <v>Temp. suitable for Pathogen and Vector. Model says not very suitable for Pathogen and Vector.</v>
      </c>
      <c r="M1189" s="49" t="str">
        <f t="shared" ref="M1189:M1201" si="310">BC1189</f>
        <v>Preconditions unsuitable for Transmission</v>
      </c>
      <c r="N1189" s="6" t="str">
        <f>Master!DM501</f>
        <v>Temp. suitable for vectors - surveillance may be needed. When temp. suitable, model suggests vectors unlikely or low numbers.</v>
      </c>
      <c r="AW1189" s="2">
        <f t="shared" ref="AW1189:AW1201" si="311">SUM(G1189,I1189)</f>
        <v>2</v>
      </c>
      <c r="AX1189" s="2">
        <f t="shared" ref="AX1189:AX1201" si="312">IF(H1189&lt;0.5,2,IF(H1189&gt;=0.5,3))</f>
        <v>2</v>
      </c>
      <c r="AY1189" s="2">
        <f t="shared" ref="AY1189:AY1201" si="313">IF(J1189&lt;0.5,5,IF(J1189&gt;=0.5,7))</f>
        <v>5</v>
      </c>
      <c r="AZ1189" s="2">
        <f t="shared" ref="AZ1189:AZ1248" si="314">AW1189*AX1189*AY1189</f>
        <v>20</v>
      </c>
      <c r="BA1189" s="2">
        <f t="shared" ref="BA1189:BA1201" si="315">IF(AZ1189=0,BB$3,IF(AZ1189=10,BB$4,IF(AZ1189=14,BB$4,IF(AZ1189=15,BB$5,IF(AZ1189=20,BB$6,IF(AZ1189=21,BB$5,IF(AZ1189=28,BB$7,IF(AZ1189=30,BB$7,IF(AZ1189=42,BB$8,"")))))))))</f>
        <v>2</v>
      </c>
      <c r="BB1189" s="2" t="str">
        <f t="shared" ref="BB1189:BB1201" si="316">IF(AZ1189=0,AW$3,IF(AZ1189=10,AW$4,IF(AZ1189=14,AW$4,IF(AZ1189=15,AW$5,IF(AZ1189=20,AW$6,IF(AZ1189=21,AW$5,IF(AZ1189=28,AW$7,IF(AZ1189=30,AW$7,IF(AZ1189=42,AW$8,"")))))))))</f>
        <v>Temp. suitable for Pathogen and Vector. Model says not very suitable for Pathogen and Vector.</v>
      </c>
      <c r="BC1189" s="2" t="str">
        <f t="shared" ref="BC1189:BC1201" si="317">IF(AZ1189=0,AY$3,IF(AZ1189=10,AY$4,IF(AZ1189=14,AY$4,IF(AZ1189=15,AY$5,IF(AZ1189=20,AY$6,IF(AZ1189=21,AY$5,IF(AZ1189=28,AY$7,IF(AZ1189=30,AY$7,IF(AZ1189=42,AY$8,"")))))))))</f>
        <v>Preconditions unsuitable for Transmission</v>
      </c>
      <c r="BF1189" s="56">
        <f>Master!EN501</f>
        <v>45036</v>
      </c>
      <c r="BG1189" s="56" t="s">
        <v>1451</v>
      </c>
      <c r="BH1189" s="2">
        <f t="shared" si="305"/>
        <v>0</v>
      </c>
      <c r="BI1189" s="2">
        <f t="shared" si="306"/>
        <v>0</v>
      </c>
    </row>
    <row r="1190" spans="1:61" s="2" customFormat="1" ht="16.5" thickTop="1" thickBot="1" x14ac:dyDescent="0.3">
      <c r="A1190" s="6"/>
      <c r="E1190" s="8" t="s">
        <v>192</v>
      </c>
      <c r="F1190" s="3">
        <f t="shared" si="307"/>
        <v>2</v>
      </c>
      <c r="G1190" s="3">
        <f>IF((Master!CL502&gt;=13)-(Master!CL502&gt;38),1,0)</f>
        <v>1</v>
      </c>
      <c r="H1190" s="11">
        <f>IF($G1190=1,ROUND(Master!AL502,2),0)</f>
        <v>0</v>
      </c>
      <c r="I1190" s="3">
        <f>IF((Master!CL502&gt;=18)-(Master!CL502&gt;42),1,0)</f>
        <v>1</v>
      </c>
      <c r="J1190" s="11">
        <f>IF($I1190=1,ROUND(Master!DF502,2),0)</f>
        <v>0</v>
      </c>
      <c r="K1190" s="3">
        <f t="shared" si="308"/>
        <v>0</v>
      </c>
      <c r="L1190" s="49" t="str">
        <f t="shared" si="309"/>
        <v>Temp. suitable for Pathogen and Vector. Model says not very suitable for Pathogen and Vector.</v>
      </c>
      <c r="M1190" s="49" t="str">
        <f t="shared" si="310"/>
        <v>Preconditions unsuitable for Transmission</v>
      </c>
      <c r="N1190" s="6" t="str">
        <f>Master!DM502</f>
        <v>Temp. suitable for vectors - surveillance may be needed. When temp. suitable, model suggests vectors unlikely or low numbers.</v>
      </c>
      <c r="AW1190" s="2">
        <f t="shared" si="311"/>
        <v>2</v>
      </c>
      <c r="AX1190" s="2">
        <f t="shared" si="312"/>
        <v>2</v>
      </c>
      <c r="AY1190" s="2">
        <f t="shared" si="313"/>
        <v>5</v>
      </c>
      <c r="AZ1190" s="2">
        <f t="shared" si="314"/>
        <v>20</v>
      </c>
      <c r="BA1190" s="2">
        <f t="shared" si="315"/>
        <v>2</v>
      </c>
      <c r="BB1190" s="2" t="str">
        <f t="shared" si="316"/>
        <v>Temp. suitable for Pathogen and Vector. Model says not very suitable for Pathogen and Vector.</v>
      </c>
      <c r="BC1190" s="2" t="str">
        <f t="shared" si="317"/>
        <v>Preconditions unsuitable for Transmission</v>
      </c>
      <c r="BF1190" s="56">
        <f>Master!EN502</f>
        <v>2632</v>
      </c>
      <c r="BG1190" s="56" t="s">
        <v>1452</v>
      </c>
      <c r="BH1190" s="2">
        <f t="shared" si="305"/>
        <v>0</v>
      </c>
      <c r="BI1190" s="2">
        <f t="shared" si="306"/>
        <v>0</v>
      </c>
    </row>
    <row r="1191" spans="1:61" s="2" customFormat="1" ht="16.5" thickTop="1" thickBot="1" x14ac:dyDescent="0.3">
      <c r="A1191" s="6"/>
      <c r="E1191" s="8" t="s">
        <v>276</v>
      </c>
      <c r="F1191" s="3">
        <f t="shared" si="307"/>
        <v>3</v>
      </c>
      <c r="G1191" s="3">
        <f>IF((Master!CL503&gt;=13)-(Master!CL503&gt;38),1,0)</f>
        <v>1</v>
      </c>
      <c r="H1191" s="11">
        <f>IF($G1191=1,ROUND(Master!AL503,2),0)</f>
        <v>0.57999999999999996</v>
      </c>
      <c r="I1191" s="3">
        <f>IF((Master!CL503&gt;=18)-(Master!CL503&gt;42),1,0)</f>
        <v>1</v>
      </c>
      <c r="J1191" s="11">
        <f>IF($I1191=1,ROUND(Master!DF503,2),0)</f>
        <v>0</v>
      </c>
      <c r="K1191" s="3">
        <f t="shared" si="308"/>
        <v>0</v>
      </c>
      <c r="L1191" s="49" t="str">
        <f t="shared" si="309"/>
        <v>Temp. suitable for Pathogen and Vector. Model says suitable for Pathogen or Vector but not both.</v>
      </c>
      <c r="M1191" s="49" t="str">
        <f t="shared" si="310"/>
        <v>Preconditions somewhat suitable for Transmission</v>
      </c>
      <c r="N1191" s="6" t="str">
        <f>Master!DM503</f>
        <v>Temp. suitable for vectors - surveillance may be needed. When temp. suitable, model suggests vectors likely - may need control, education, and policies minimizing exposure.</v>
      </c>
      <c r="AW1191" s="2">
        <f t="shared" si="311"/>
        <v>2</v>
      </c>
      <c r="AX1191" s="2">
        <f t="shared" si="312"/>
        <v>3</v>
      </c>
      <c r="AY1191" s="2">
        <f t="shared" si="313"/>
        <v>5</v>
      </c>
      <c r="AZ1191" s="2">
        <f t="shared" si="314"/>
        <v>30</v>
      </c>
      <c r="BA1191" s="2">
        <f t="shared" si="315"/>
        <v>3</v>
      </c>
      <c r="BB1191" s="2" t="str">
        <f t="shared" si="316"/>
        <v>Temp. suitable for Pathogen and Vector. Model says suitable for Pathogen or Vector but not both.</v>
      </c>
      <c r="BC1191" s="2" t="str">
        <f t="shared" si="317"/>
        <v>Preconditions somewhat suitable for Transmission</v>
      </c>
      <c r="BF1191" s="56">
        <f>Master!EN503</f>
        <v>2489</v>
      </c>
      <c r="BG1191" s="56" t="s">
        <v>1453</v>
      </c>
      <c r="BH1191" s="2">
        <f t="shared" si="305"/>
        <v>0</v>
      </c>
      <c r="BI1191" s="2">
        <f t="shared" si="306"/>
        <v>0</v>
      </c>
    </row>
    <row r="1192" spans="1:61" s="2" customFormat="1" ht="16.5" thickTop="1" thickBot="1" x14ac:dyDescent="0.3">
      <c r="A1192" s="6"/>
      <c r="E1192" s="8" t="s">
        <v>280</v>
      </c>
      <c r="F1192" s="3">
        <f t="shared" si="307"/>
        <v>3</v>
      </c>
      <c r="G1192" s="3">
        <f>IF((Master!CL504&gt;=13)-(Master!CL504&gt;38),1,0)</f>
        <v>1</v>
      </c>
      <c r="H1192" s="11">
        <f>IF($G1192=1,ROUND(Master!AL504,2),0)</f>
        <v>0.78</v>
      </c>
      <c r="I1192" s="3">
        <f>IF((Master!CL504&gt;=18)-(Master!CL504&gt;42),1,0)</f>
        <v>1</v>
      </c>
      <c r="J1192" s="11">
        <f>IF($I1192=1,ROUND(Master!DF504,2),0)</f>
        <v>0</v>
      </c>
      <c r="K1192" s="3">
        <f t="shared" si="308"/>
        <v>0</v>
      </c>
      <c r="L1192" s="49" t="str">
        <f t="shared" si="309"/>
        <v>Temp. suitable for Pathogen and Vector. Model says suitable for Pathogen or Vector but not both.</v>
      </c>
      <c r="M1192" s="49" t="str">
        <f t="shared" si="310"/>
        <v>Preconditions somewhat suitable for Transmission</v>
      </c>
      <c r="N1192" s="6" t="str">
        <f>Master!DM504</f>
        <v>Temp. suitable for vectors - surveillance may be needed. When temp. suitable, model suggests vectors likely - may need control, education, and policies minimizing exposure.</v>
      </c>
      <c r="AW1192" s="2">
        <f t="shared" si="311"/>
        <v>2</v>
      </c>
      <c r="AX1192" s="2">
        <f t="shared" si="312"/>
        <v>3</v>
      </c>
      <c r="AY1192" s="2">
        <f t="shared" si="313"/>
        <v>5</v>
      </c>
      <c r="AZ1192" s="2">
        <f t="shared" si="314"/>
        <v>30</v>
      </c>
      <c r="BA1192" s="2">
        <f t="shared" si="315"/>
        <v>3</v>
      </c>
      <c r="BB1192" s="2" t="str">
        <f t="shared" si="316"/>
        <v>Temp. suitable for Pathogen and Vector. Model says suitable for Pathogen or Vector but not both.</v>
      </c>
      <c r="BC1192" s="2" t="str">
        <f t="shared" si="317"/>
        <v>Preconditions somewhat suitable for Transmission</v>
      </c>
      <c r="BF1192" s="56">
        <f>Master!EN504</f>
        <v>25733</v>
      </c>
      <c r="BG1192" s="56" t="s">
        <v>1454</v>
      </c>
      <c r="BH1192" s="2">
        <f t="shared" si="305"/>
        <v>0</v>
      </c>
      <c r="BI1192" s="2">
        <f t="shared" si="306"/>
        <v>0</v>
      </c>
    </row>
    <row r="1193" spans="1:61" s="2" customFormat="1" ht="16.5" thickTop="1" thickBot="1" x14ac:dyDescent="0.3">
      <c r="A1193" s="6"/>
      <c r="E1193" s="8" t="s">
        <v>303</v>
      </c>
      <c r="F1193" s="3">
        <f t="shared" si="307"/>
        <v>3</v>
      </c>
      <c r="G1193" s="3">
        <f>IF((Master!CL505&gt;=13)-(Master!CL505&gt;38),1,0)</f>
        <v>1</v>
      </c>
      <c r="H1193" s="11">
        <f>IF($G1193=1,ROUND(Master!AL505,2),0)</f>
        <v>0.93</v>
      </c>
      <c r="I1193" s="3">
        <f>IF((Master!CL505&gt;=18)-(Master!CL505&gt;42),1,0)</f>
        <v>1</v>
      </c>
      <c r="J1193" s="11">
        <f>IF($I1193=1,ROUND(Master!DF505,2),0)</f>
        <v>0</v>
      </c>
      <c r="K1193" s="3">
        <f t="shared" si="308"/>
        <v>0</v>
      </c>
      <c r="L1193" s="49" t="str">
        <f t="shared" si="309"/>
        <v>Temp. suitable for Pathogen and Vector. Model says suitable for Pathogen or Vector but not both.</v>
      </c>
      <c r="M1193" s="49" t="str">
        <f t="shared" si="310"/>
        <v>Preconditions somewhat suitable for Transmission</v>
      </c>
      <c r="N1193" s="6" t="str">
        <f>Master!DM505</f>
        <v>Temp. suitable for vectors - surveillance may be needed. When temp. suitable, model suggests vectors likely - may need control, education, and policies minimizing exposure.</v>
      </c>
      <c r="AW1193" s="2">
        <f t="shared" si="311"/>
        <v>2</v>
      </c>
      <c r="AX1193" s="2">
        <f t="shared" si="312"/>
        <v>3</v>
      </c>
      <c r="AY1193" s="2">
        <f t="shared" si="313"/>
        <v>5</v>
      </c>
      <c r="AZ1193" s="2">
        <f t="shared" si="314"/>
        <v>30</v>
      </c>
      <c r="BA1193" s="2">
        <f t="shared" si="315"/>
        <v>3</v>
      </c>
      <c r="BB1193" s="2" t="str">
        <f t="shared" si="316"/>
        <v>Temp. suitable for Pathogen and Vector. Model says suitable for Pathogen or Vector but not both.</v>
      </c>
      <c r="BC1193" s="2" t="str">
        <f t="shared" si="317"/>
        <v>Preconditions somewhat suitable for Transmission</v>
      </c>
      <c r="BF1193" s="56">
        <f>Master!EN505</f>
        <v>148793</v>
      </c>
      <c r="BG1193" s="56" t="s">
        <v>1455</v>
      </c>
      <c r="BH1193" s="2">
        <f t="shared" si="305"/>
        <v>0</v>
      </c>
      <c r="BI1193" s="2">
        <f t="shared" si="306"/>
        <v>0</v>
      </c>
    </row>
    <row r="1194" spans="1:61" s="2" customFormat="1" ht="16.5" thickTop="1" thickBot="1" x14ac:dyDescent="0.3">
      <c r="A1194" s="6"/>
      <c r="E1194" s="8" t="s">
        <v>477</v>
      </c>
      <c r="F1194" s="3">
        <f t="shared" si="307"/>
        <v>3</v>
      </c>
      <c r="G1194" s="3">
        <f>IF((Master!CL506&gt;=13)-(Master!CL506&gt;38),1,0)</f>
        <v>1</v>
      </c>
      <c r="H1194" s="11">
        <f>IF($G1194=1,ROUND(Master!AL506,2),0)</f>
        <v>0.75</v>
      </c>
      <c r="I1194" s="3">
        <f>IF((Master!CL506&gt;=18)-(Master!CL506&gt;42),1,0)</f>
        <v>1</v>
      </c>
      <c r="J1194" s="11">
        <f>IF($I1194=1,ROUND(Master!DF506,2),0)</f>
        <v>0</v>
      </c>
      <c r="K1194" s="3">
        <f t="shared" si="308"/>
        <v>0</v>
      </c>
      <c r="L1194" s="49" t="str">
        <f t="shared" si="309"/>
        <v>Temp. suitable for Pathogen and Vector. Model says suitable for Pathogen or Vector but not both.</v>
      </c>
      <c r="M1194" s="49" t="str">
        <f t="shared" si="310"/>
        <v>Preconditions somewhat suitable for Transmission</v>
      </c>
      <c r="N1194" s="6" t="str">
        <f>Master!DM506</f>
        <v>Temp. suitable for vectors - surveillance may be needed. When temp. suitable, model suggests vectors likely - may need control, education, and policies minimizing exposure.</v>
      </c>
      <c r="AW1194" s="2">
        <f t="shared" si="311"/>
        <v>2</v>
      </c>
      <c r="AX1194" s="2">
        <f t="shared" si="312"/>
        <v>3</v>
      </c>
      <c r="AY1194" s="2">
        <f t="shared" si="313"/>
        <v>5</v>
      </c>
      <c r="AZ1194" s="2">
        <f t="shared" si="314"/>
        <v>30</v>
      </c>
      <c r="BA1194" s="2">
        <f t="shared" si="315"/>
        <v>3</v>
      </c>
      <c r="BB1194" s="2" t="str">
        <f t="shared" si="316"/>
        <v>Temp. suitable for Pathogen and Vector. Model says suitable for Pathogen or Vector but not both.</v>
      </c>
      <c r="BC1194" s="2" t="str">
        <f t="shared" si="317"/>
        <v>Preconditions somewhat suitable for Transmission</v>
      </c>
      <c r="BF1194" s="56">
        <f>Master!EN506</f>
        <v>34662</v>
      </c>
      <c r="BG1194" s="56" t="s">
        <v>1456</v>
      </c>
      <c r="BH1194" s="2">
        <f t="shared" si="305"/>
        <v>0</v>
      </c>
      <c r="BI1194" s="2">
        <f t="shared" si="306"/>
        <v>0</v>
      </c>
    </row>
    <row r="1195" spans="1:61" s="2" customFormat="1" ht="16.5" thickTop="1" thickBot="1" x14ac:dyDescent="0.3">
      <c r="A1195" s="6"/>
      <c r="E1195" s="8" t="s">
        <v>613</v>
      </c>
      <c r="F1195" s="3">
        <f t="shared" si="307"/>
        <v>3</v>
      </c>
      <c r="G1195" s="3">
        <f>IF((Master!CL507&gt;=13)-(Master!CL507&gt;38),1,0)</f>
        <v>1</v>
      </c>
      <c r="H1195" s="11">
        <f>IF($G1195=1,ROUND(Master!AL507,2),0)</f>
        <v>0.9</v>
      </c>
      <c r="I1195" s="3">
        <f>IF((Master!CL507&gt;=18)-(Master!CL507&gt;42),1,0)</f>
        <v>1</v>
      </c>
      <c r="J1195" s="11">
        <f>IF($I1195=1,ROUND(Master!DF507,2),0)</f>
        <v>0</v>
      </c>
      <c r="K1195" s="3">
        <f t="shared" si="308"/>
        <v>0</v>
      </c>
      <c r="L1195" s="49" t="str">
        <f t="shared" si="309"/>
        <v>Temp. suitable for Pathogen and Vector. Model says suitable for Pathogen or Vector but not both.</v>
      </c>
      <c r="M1195" s="49" t="str">
        <f t="shared" si="310"/>
        <v>Preconditions somewhat suitable for Transmission</v>
      </c>
      <c r="N1195" s="6" t="str">
        <f>Master!DM507</f>
        <v>Temp. suitable for vectors - surveillance may be needed. When temp. suitable, model suggests vectors likely - may need control, education, and policies minimizing exposure.</v>
      </c>
      <c r="AW1195" s="2">
        <f t="shared" si="311"/>
        <v>2</v>
      </c>
      <c r="AX1195" s="2">
        <f t="shared" si="312"/>
        <v>3</v>
      </c>
      <c r="AY1195" s="2">
        <f t="shared" si="313"/>
        <v>5</v>
      </c>
      <c r="AZ1195" s="2">
        <f t="shared" si="314"/>
        <v>30</v>
      </c>
      <c r="BA1195" s="2">
        <f t="shared" si="315"/>
        <v>3</v>
      </c>
      <c r="BB1195" s="2" t="str">
        <f t="shared" si="316"/>
        <v>Temp. suitable for Pathogen and Vector. Model says suitable for Pathogen or Vector but not both.</v>
      </c>
      <c r="BC1195" s="2" t="str">
        <f t="shared" si="317"/>
        <v>Preconditions somewhat suitable for Transmission</v>
      </c>
      <c r="BF1195" s="56">
        <f>Master!EN507</f>
        <v>6408</v>
      </c>
      <c r="BG1195" s="56" t="s">
        <v>1457</v>
      </c>
      <c r="BH1195" s="2">
        <f t="shared" si="305"/>
        <v>0</v>
      </c>
      <c r="BI1195" s="2">
        <f t="shared" si="306"/>
        <v>0</v>
      </c>
    </row>
    <row r="1196" spans="1:61" s="2" customFormat="1" ht="16.5" thickTop="1" thickBot="1" x14ac:dyDescent="0.3">
      <c r="A1196" s="6"/>
      <c r="E1196" s="8" t="s">
        <v>617</v>
      </c>
      <c r="F1196" s="3">
        <f t="shared" si="307"/>
        <v>3</v>
      </c>
      <c r="G1196" s="3">
        <f>IF((Master!CL508&gt;=13)-(Master!CL508&gt;38),1,0)</f>
        <v>1</v>
      </c>
      <c r="H1196" s="11">
        <f>IF($G1196=1,ROUND(Master!AL508,2),0)</f>
        <v>0.8</v>
      </c>
      <c r="I1196" s="3">
        <f>IF((Master!CL508&gt;=18)-(Master!CL508&gt;42),1,0)</f>
        <v>1</v>
      </c>
      <c r="J1196" s="11">
        <f>IF($I1196=1,ROUND(Master!DF508,2),0)</f>
        <v>0</v>
      </c>
      <c r="K1196" s="3">
        <f t="shared" si="308"/>
        <v>0</v>
      </c>
      <c r="L1196" s="49" t="str">
        <f t="shared" si="309"/>
        <v>Temp. suitable for Pathogen and Vector. Model says suitable for Pathogen or Vector but not both.</v>
      </c>
      <c r="M1196" s="49" t="str">
        <f t="shared" si="310"/>
        <v>Preconditions somewhat suitable for Transmission</v>
      </c>
      <c r="N1196" s="6" t="str">
        <f>Master!DM508</f>
        <v>Temp. suitable for vectors - surveillance may be needed. When temp. suitable, model suggests vectors likely - may need control, education, and policies minimizing exposure.</v>
      </c>
      <c r="AW1196" s="2">
        <f t="shared" si="311"/>
        <v>2</v>
      </c>
      <c r="AX1196" s="2">
        <f t="shared" si="312"/>
        <v>3</v>
      </c>
      <c r="AY1196" s="2">
        <f t="shared" si="313"/>
        <v>5</v>
      </c>
      <c r="AZ1196" s="2">
        <f t="shared" si="314"/>
        <v>30</v>
      </c>
      <c r="BA1196" s="2">
        <f t="shared" si="315"/>
        <v>3</v>
      </c>
      <c r="BB1196" s="2" t="str">
        <f t="shared" si="316"/>
        <v>Temp. suitable for Pathogen and Vector. Model says suitable for Pathogen or Vector but not both.</v>
      </c>
      <c r="BC1196" s="2" t="str">
        <f t="shared" si="317"/>
        <v>Preconditions somewhat suitable for Transmission</v>
      </c>
      <c r="BF1196" s="56">
        <f>Master!EN508</f>
        <v>27297</v>
      </c>
      <c r="BG1196" s="56" t="s">
        <v>1458</v>
      </c>
      <c r="BH1196" s="2">
        <f t="shared" si="305"/>
        <v>0</v>
      </c>
      <c r="BI1196" s="2">
        <f t="shared" si="306"/>
        <v>0</v>
      </c>
    </row>
    <row r="1197" spans="1:61" s="2" customFormat="1" ht="16.5" thickTop="1" thickBot="1" x14ac:dyDescent="0.3">
      <c r="A1197" s="6"/>
      <c r="E1197" s="8" t="s">
        <v>716</v>
      </c>
      <c r="F1197" s="3">
        <f t="shared" si="307"/>
        <v>3</v>
      </c>
      <c r="G1197" s="3">
        <f>IF((Master!CL509&gt;=13)-(Master!CL509&gt;38),1,0)</f>
        <v>1</v>
      </c>
      <c r="H1197" s="11">
        <f>IF($G1197=1,ROUND(Master!AL509,2),0)</f>
        <v>0.9</v>
      </c>
      <c r="I1197" s="3">
        <f>IF((Master!CL509&gt;=18)-(Master!CL509&gt;42),1,0)</f>
        <v>1</v>
      </c>
      <c r="J1197" s="11">
        <f>IF($I1197=1,ROUND(Master!DF509,2),0)</f>
        <v>0</v>
      </c>
      <c r="K1197" s="3">
        <f t="shared" si="308"/>
        <v>0</v>
      </c>
      <c r="L1197" s="49" t="str">
        <f t="shared" si="309"/>
        <v>Temp. suitable for Pathogen and Vector. Model says suitable for Pathogen or Vector but not both.</v>
      </c>
      <c r="M1197" s="49" t="str">
        <f t="shared" si="310"/>
        <v>Preconditions somewhat suitable for Transmission</v>
      </c>
      <c r="N1197" s="6" t="str">
        <f>Master!DM509</f>
        <v>Temp. suitable for vectors - surveillance may be needed. When temp. suitable, model suggests vectors likely - may need control, education, and policies minimizing exposure.</v>
      </c>
      <c r="AW1197" s="2">
        <f t="shared" si="311"/>
        <v>2</v>
      </c>
      <c r="AX1197" s="2">
        <f t="shared" si="312"/>
        <v>3</v>
      </c>
      <c r="AY1197" s="2">
        <f t="shared" si="313"/>
        <v>5</v>
      </c>
      <c r="AZ1197" s="2">
        <f t="shared" si="314"/>
        <v>30</v>
      </c>
      <c r="BA1197" s="2">
        <f t="shared" si="315"/>
        <v>3</v>
      </c>
      <c r="BB1197" s="2" t="str">
        <f t="shared" si="316"/>
        <v>Temp. suitable for Pathogen and Vector. Model says suitable for Pathogen or Vector but not both.</v>
      </c>
      <c r="BC1197" s="2" t="str">
        <f t="shared" si="317"/>
        <v>Preconditions somewhat suitable for Transmission</v>
      </c>
      <c r="BF1197" s="56">
        <f>Master!EN509</f>
        <v>208</v>
      </c>
      <c r="BG1197" s="56" t="s">
        <v>1459</v>
      </c>
      <c r="BH1197" s="2">
        <f t="shared" si="305"/>
        <v>0</v>
      </c>
      <c r="BI1197" s="2">
        <f t="shared" si="306"/>
        <v>0</v>
      </c>
    </row>
    <row r="1198" spans="1:61" s="2" customFormat="1" ht="16.5" thickTop="1" thickBot="1" x14ac:dyDescent="0.3">
      <c r="A1198" s="6"/>
      <c r="E1198" s="8" t="s">
        <v>785</v>
      </c>
      <c r="F1198" s="3">
        <f t="shared" si="307"/>
        <v>3</v>
      </c>
      <c r="G1198" s="3">
        <f>IF((Master!CL510&gt;=13)-(Master!CL510&gt;38),1,0)</f>
        <v>1</v>
      </c>
      <c r="H1198" s="11">
        <f>IF($G1198=1,ROUND(Master!AL510,2),0)</f>
        <v>0.96</v>
      </c>
      <c r="I1198" s="3">
        <f>IF((Master!CL510&gt;=18)-(Master!CL510&gt;42),1,0)</f>
        <v>1</v>
      </c>
      <c r="J1198" s="11">
        <f>IF($I1198=1,ROUND(Master!DF510,2),0)</f>
        <v>0</v>
      </c>
      <c r="K1198" s="3">
        <f t="shared" si="308"/>
        <v>0</v>
      </c>
      <c r="L1198" s="49" t="str">
        <f t="shared" si="309"/>
        <v>Temp. suitable for Pathogen and Vector. Model says suitable for Pathogen or Vector but not both.</v>
      </c>
      <c r="M1198" s="49" t="str">
        <f t="shared" si="310"/>
        <v>Preconditions somewhat suitable for Transmission</v>
      </c>
      <c r="N1198" s="6" t="str">
        <f>Master!DM510</f>
        <v>Temp. suitable for vectors - surveillance may be needed. When temp. suitable, model suggests vectors likely - may need control, education, and policies minimizing exposure.</v>
      </c>
      <c r="AW1198" s="2">
        <f t="shared" si="311"/>
        <v>2</v>
      </c>
      <c r="AX1198" s="2">
        <f t="shared" si="312"/>
        <v>3</v>
      </c>
      <c r="AY1198" s="2">
        <f t="shared" si="313"/>
        <v>5</v>
      </c>
      <c r="AZ1198" s="2">
        <f t="shared" si="314"/>
        <v>30</v>
      </c>
      <c r="BA1198" s="2">
        <f t="shared" si="315"/>
        <v>3</v>
      </c>
      <c r="BB1198" s="2" t="str">
        <f t="shared" si="316"/>
        <v>Temp. suitable for Pathogen and Vector. Model says suitable for Pathogen or Vector but not both.</v>
      </c>
      <c r="BC1198" s="2" t="str">
        <f t="shared" si="317"/>
        <v>Preconditions somewhat suitable for Transmission</v>
      </c>
      <c r="BF1198" s="56">
        <f>Master!EN510</f>
        <v>5127</v>
      </c>
      <c r="BG1198" s="56" t="s">
        <v>1460</v>
      </c>
      <c r="BH1198" s="2">
        <f t="shared" si="305"/>
        <v>0</v>
      </c>
      <c r="BI1198" s="2">
        <f t="shared" si="306"/>
        <v>0</v>
      </c>
    </row>
    <row r="1199" spans="1:61" s="2" customFormat="1" ht="16.5" thickTop="1" thickBot="1" x14ac:dyDescent="0.3">
      <c r="A1199" s="6"/>
      <c r="E1199" s="8" t="s">
        <v>813</v>
      </c>
      <c r="F1199" s="3">
        <f t="shared" si="307"/>
        <v>3</v>
      </c>
      <c r="G1199" s="3">
        <f>IF((Master!CL511&gt;=13)-(Master!CL511&gt;38),1,0)</f>
        <v>1</v>
      </c>
      <c r="H1199" s="11">
        <f>IF($G1199=1,ROUND(Master!AL511,2),0)</f>
        <v>0.91</v>
      </c>
      <c r="I1199" s="3">
        <f>IF((Master!CL511&gt;=18)-(Master!CL511&gt;42),1,0)</f>
        <v>1</v>
      </c>
      <c r="J1199" s="11">
        <f>IF($I1199=1,ROUND(Master!DF511,2),0)</f>
        <v>0</v>
      </c>
      <c r="K1199" s="3">
        <f t="shared" si="308"/>
        <v>0</v>
      </c>
      <c r="L1199" s="49" t="str">
        <f t="shared" si="309"/>
        <v>Temp. suitable for Pathogen and Vector. Model says suitable for Pathogen or Vector but not both.</v>
      </c>
      <c r="M1199" s="49" t="str">
        <f t="shared" si="310"/>
        <v>Preconditions somewhat suitable for Transmission</v>
      </c>
      <c r="N1199" s="6" t="str">
        <f>Master!DM511</f>
        <v>Temp. suitable for vectors - surveillance may be needed. When temp. suitable, model suggests vectors likely - may need control, education, and policies minimizing exposure.</v>
      </c>
      <c r="AW1199" s="2">
        <f t="shared" si="311"/>
        <v>2</v>
      </c>
      <c r="AX1199" s="2">
        <f t="shared" si="312"/>
        <v>3</v>
      </c>
      <c r="AY1199" s="2">
        <f t="shared" si="313"/>
        <v>5</v>
      </c>
      <c r="AZ1199" s="2">
        <f t="shared" si="314"/>
        <v>30</v>
      </c>
      <c r="BA1199" s="2">
        <f t="shared" si="315"/>
        <v>3</v>
      </c>
      <c r="BB1199" s="2" t="str">
        <f t="shared" si="316"/>
        <v>Temp. suitable for Pathogen and Vector. Model says suitable for Pathogen or Vector but not both.</v>
      </c>
      <c r="BC1199" s="2" t="str">
        <f t="shared" si="317"/>
        <v>Preconditions somewhat suitable for Transmission</v>
      </c>
      <c r="BF1199" s="56">
        <f>Master!EN511</f>
        <v>43581</v>
      </c>
      <c r="BG1199" s="56" t="s">
        <v>1461</v>
      </c>
      <c r="BH1199" s="2">
        <f t="shared" si="305"/>
        <v>0</v>
      </c>
      <c r="BI1199" s="2">
        <f t="shared" si="306"/>
        <v>0</v>
      </c>
    </row>
    <row r="1200" spans="1:61" s="2" customFormat="1" ht="16.5" thickTop="1" thickBot="1" x14ac:dyDescent="0.3">
      <c r="A1200" s="6"/>
      <c r="E1200" s="8" t="s">
        <v>841</v>
      </c>
      <c r="F1200" s="3">
        <f t="shared" si="307"/>
        <v>3</v>
      </c>
      <c r="G1200" s="3">
        <f>IF((Master!CL512&gt;=13)-(Master!CL512&gt;38),1,0)</f>
        <v>1</v>
      </c>
      <c r="H1200" s="11">
        <f>IF($G1200=1,ROUND(Master!AL512,2),0)</f>
        <v>0.95</v>
      </c>
      <c r="I1200" s="3">
        <f>IF((Master!CL512&gt;=18)-(Master!CL512&gt;42),1,0)</f>
        <v>1</v>
      </c>
      <c r="J1200" s="11">
        <f>IF($I1200=1,ROUND(Master!DF512,2),0)</f>
        <v>0</v>
      </c>
      <c r="K1200" s="3">
        <f t="shared" si="308"/>
        <v>0</v>
      </c>
      <c r="L1200" s="49" t="str">
        <f t="shared" si="309"/>
        <v>Temp. suitable for Pathogen and Vector. Model says suitable for Pathogen or Vector but not both.</v>
      </c>
      <c r="M1200" s="49" t="str">
        <f t="shared" si="310"/>
        <v>Preconditions somewhat suitable for Transmission</v>
      </c>
      <c r="N1200" s="6" t="str">
        <f>Master!DM512</f>
        <v>Temp. suitable for vectors - surveillance may be needed. When temp. suitable, model suggests vectors likely - may need control, education, and policies minimizing exposure.</v>
      </c>
      <c r="AW1200" s="2">
        <f t="shared" si="311"/>
        <v>2</v>
      </c>
      <c r="AX1200" s="2">
        <f t="shared" si="312"/>
        <v>3</v>
      </c>
      <c r="AY1200" s="2">
        <f t="shared" si="313"/>
        <v>5</v>
      </c>
      <c r="AZ1200" s="2">
        <f t="shared" si="314"/>
        <v>30</v>
      </c>
      <c r="BA1200" s="2">
        <f t="shared" si="315"/>
        <v>3</v>
      </c>
      <c r="BB1200" s="2" t="str">
        <f t="shared" si="316"/>
        <v>Temp. suitable for Pathogen and Vector. Model says suitable for Pathogen or Vector but not both.</v>
      </c>
      <c r="BC1200" s="2" t="str">
        <f t="shared" si="317"/>
        <v>Preconditions somewhat suitable for Transmission</v>
      </c>
      <c r="BF1200" s="56">
        <f>Master!EN512</f>
        <v>170704</v>
      </c>
      <c r="BG1200" s="56" t="s">
        <v>1462</v>
      </c>
      <c r="BH1200" s="2">
        <f t="shared" si="305"/>
        <v>0</v>
      </c>
      <c r="BI1200" s="2">
        <f t="shared" si="306"/>
        <v>0</v>
      </c>
    </row>
    <row r="1201" spans="1:61" s="2" customFormat="1" ht="16.5" thickTop="1" thickBot="1" x14ac:dyDescent="0.3">
      <c r="A1201" s="6"/>
      <c r="E1201" s="8" t="s">
        <v>846</v>
      </c>
      <c r="F1201" s="3">
        <f t="shared" si="307"/>
        <v>3</v>
      </c>
      <c r="G1201" s="3">
        <f>IF((Master!CL513&gt;=13)-(Master!CL513&gt;38),1,0)</f>
        <v>1</v>
      </c>
      <c r="H1201" s="11">
        <f>IF($G1201=1,ROUND(Master!AL513,2),0)</f>
        <v>0.68</v>
      </c>
      <c r="I1201" s="3">
        <f>IF((Master!CL513&gt;=18)-(Master!CL513&gt;42),1,0)</f>
        <v>1</v>
      </c>
      <c r="J1201" s="11">
        <f>IF($I1201=1,ROUND(Master!DF513,2),0)</f>
        <v>0</v>
      </c>
      <c r="K1201" s="3">
        <f t="shared" si="308"/>
        <v>0</v>
      </c>
      <c r="L1201" s="49" t="str">
        <f t="shared" si="309"/>
        <v>Temp. suitable for Pathogen and Vector. Model says suitable for Pathogen or Vector but not both.</v>
      </c>
      <c r="M1201" s="49" t="str">
        <f t="shared" si="310"/>
        <v>Preconditions somewhat suitable for Transmission</v>
      </c>
      <c r="N1201" s="6" t="str">
        <f>Master!DM513</f>
        <v>Temp. suitable for vectors - surveillance may be needed. When temp. suitable, model suggests vectors likely - may need control, education, and policies minimizing exposure.</v>
      </c>
      <c r="AW1201" s="2">
        <f t="shared" si="311"/>
        <v>2</v>
      </c>
      <c r="AX1201" s="2">
        <f t="shared" si="312"/>
        <v>3</v>
      </c>
      <c r="AY1201" s="2">
        <f t="shared" si="313"/>
        <v>5</v>
      </c>
      <c r="AZ1201" s="2">
        <f t="shared" si="314"/>
        <v>30</v>
      </c>
      <c r="BA1201" s="2">
        <f t="shared" si="315"/>
        <v>3</v>
      </c>
      <c r="BB1201" s="2" t="str">
        <f t="shared" si="316"/>
        <v>Temp. suitable for Pathogen and Vector. Model says suitable for Pathogen or Vector but not both.</v>
      </c>
      <c r="BC1201" s="2" t="str">
        <f t="shared" si="317"/>
        <v>Preconditions somewhat suitable for Transmission</v>
      </c>
      <c r="BF1201" s="56">
        <f>Master!EN513</f>
        <v>7884</v>
      </c>
      <c r="BG1201" s="56" t="s">
        <v>1463</v>
      </c>
      <c r="BH1201" s="2">
        <f t="shared" si="305"/>
        <v>0</v>
      </c>
      <c r="BI1201" s="2">
        <f t="shared" si="306"/>
        <v>0</v>
      </c>
    </row>
    <row r="1202" spans="1:61" s="2" customFormat="1" ht="15.75" thickTop="1" x14ac:dyDescent="0.25">
      <c r="A1202" s="6"/>
      <c r="E1202" s="9" t="s">
        <v>867</v>
      </c>
      <c r="F1202" s="3"/>
      <c r="G1202" s="3"/>
      <c r="H1202" s="14"/>
      <c r="I1202" s="3"/>
      <c r="J1202" s="14"/>
      <c r="K1202" s="3"/>
      <c r="L1202" s="49"/>
      <c r="M1202" s="49"/>
      <c r="N1202" s="6"/>
      <c r="BF1202" s="56"/>
      <c r="BG1202" s="56"/>
      <c r="BH1202" s="2">
        <f t="shared" si="305"/>
        <v>0</v>
      </c>
      <c r="BI1202" s="2">
        <f t="shared" si="306"/>
        <v>0</v>
      </c>
    </row>
    <row r="1203" spans="1:61" s="2" customFormat="1" x14ac:dyDescent="0.25">
      <c r="A1203" s="6"/>
      <c r="E1203" s="9"/>
      <c r="F1203" s="3"/>
      <c r="G1203" s="3"/>
      <c r="H1203" s="14"/>
      <c r="I1203" s="3"/>
      <c r="J1203" s="14"/>
      <c r="K1203" s="3"/>
      <c r="L1203" s="49"/>
      <c r="M1203" s="49"/>
      <c r="N1203" s="6"/>
      <c r="BF1203" s="56"/>
      <c r="BG1203" s="56"/>
      <c r="BH1203" s="2">
        <f t="shared" si="305"/>
        <v>0</v>
      </c>
      <c r="BI1203" s="2">
        <f t="shared" si="306"/>
        <v>0</v>
      </c>
    </row>
    <row r="1204" spans="1:61" s="2" customFormat="1" x14ac:dyDescent="0.25">
      <c r="A1204" s="6"/>
      <c r="E1204" s="9"/>
      <c r="F1204" s="3"/>
      <c r="G1204" s="3"/>
      <c r="H1204" s="14"/>
      <c r="I1204" s="3"/>
      <c r="J1204" s="14"/>
      <c r="K1204" s="3"/>
      <c r="L1204" s="49"/>
      <c r="M1204" s="49"/>
      <c r="N1204" s="6"/>
      <c r="BF1204" s="56"/>
      <c r="BG1204" s="56"/>
      <c r="BH1204" s="2">
        <f t="shared" si="305"/>
        <v>0</v>
      </c>
      <c r="BI1204" s="2">
        <f t="shared" si="306"/>
        <v>0</v>
      </c>
    </row>
    <row r="1205" spans="1:61" s="2" customFormat="1" x14ac:dyDescent="0.25">
      <c r="A1205" s="6"/>
      <c r="E1205" s="9"/>
      <c r="F1205" s="3"/>
      <c r="G1205" s="3"/>
      <c r="H1205" s="14"/>
      <c r="I1205" s="3"/>
      <c r="J1205" s="14"/>
      <c r="K1205" s="3"/>
      <c r="L1205" s="49"/>
      <c r="M1205" s="49"/>
      <c r="N1205" s="6"/>
      <c r="BF1205" s="56"/>
      <c r="BG1205" s="56"/>
      <c r="BH1205" s="2">
        <f t="shared" si="305"/>
        <v>0</v>
      </c>
      <c r="BI1205" s="2">
        <f t="shared" si="306"/>
        <v>0</v>
      </c>
    </row>
    <row r="1206" spans="1:61" s="2" customFormat="1" x14ac:dyDescent="0.25">
      <c r="A1206" s="6"/>
      <c r="E1206" s="9"/>
      <c r="F1206" s="3"/>
      <c r="G1206" s="3"/>
      <c r="H1206" s="14"/>
      <c r="I1206" s="3"/>
      <c r="J1206" s="14"/>
      <c r="K1206" s="3"/>
      <c r="L1206" s="49"/>
      <c r="M1206" s="49"/>
      <c r="N1206" s="6"/>
      <c r="BF1206" s="56"/>
      <c r="BG1206" s="56"/>
      <c r="BH1206" s="2">
        <f t="shared" si="305"/>
        <v>0</v>
      </c>
      <c r="BI1206" s="2">
        <f t="shared" si="306"/>
        <v>0</v>
      </c>
    </row>
    <row r="1207" spans="1:61" s="2" customFormat="1" x14ac:dyDescent="0.25">
      <c r="A1207" s="6"/>
      <c r="E1207" s="9"/>
      <c r="F1207" s="3"/>
      <c r="G1207" s="3"/>
      <c r="H1207" s="14"/>
      <c r="I1207" s="3"/>
      <c r="J1207" s="14"/>
      <c r="K1207" s="3"/>
      <c r="L1207" s="49"/>
      <c r="M1207" s="49"/>
      <c r="N1207" s="6"/>
      <c r="BF1207" s="56"/>
      <c r="BG1207" s="56"/>
      <c r="BH1207" s="2">
        <f t="shared" si="305"/>
        <v>0</v>
      </c>
      <c r="BI1207" s="2">
        <f t="shared" si="306"/>
        <v>0</v>
      </c>
    </row>
    <row r="1208" spans="1:61" s="2" customFormat="1" x14ac:dyDescent="0.25">
      <c r="A1208" s="6"/>
      <c r="E1208" s="9"/>
      <c r="F1208" s="3"/>
      <c r="G1208" s="3"/>
      <c r="H1208" s="14"/>
      <c r="I1208" s="3"/>
      <c r="J1208" s="14"/>
      <c r="K1208" s="3"/>
      <c r="L1208" s="49"/>
      <c r="M1208" s="49"/>
      <c r="N1208" s="6"/>
      <c r="BF1208" s="56"/>
      <c r="BG1208" s="56"/>
      <c r="BH1208" s="2">
        <f t="shared" si="305"/>
        <v>0</v>
      </c>
      <c r="BI1208" s="2">
        <f t="shared" si="306"/>
        <v>0</v>
      </c>
    </row>
    <row r="1209" spans="1:61" s="2" customFormat="1" x14ac:dyDescent="0.25">
      <c r="A1209" s="6"/>
      <c r="E1209" s="9"/>
      <c r="F1209" s="3"/>
      <c r="G1209" s="3"/>
      <c r="H1209" s="14"/>
      <c r="I1209" s="3"/>
      <c r="J1209" s="14"/>
      <c r="K1209" s="3"/>
      <c r="L1209" s="49"/>
      <c r="M1209" s="49"/>
      <c r="N1209" s="6"/>
      <c r="BF1209" s="56"/>
      <c r="BG1209" s="56"/>
      <c r="BH1209" s="2">
        <f t="shared" si="305"/>
        <v>0</v>
      </c>
      <c r="BI1209" s="2">
        <f t="shared" si="306"/>
        <v>0</v>
      </c>
    </row>
    <row r="1210" spans="1:61" s="2" customFormat="1" x14ac:dyDescent="0.25">
      <c r="A1210" s="6"/>
      <c r="E1210" s="9"/>
      <c r="F1210" s="3"/>
      <c r="G1210" s="3"/>
      <c r="H1210" s="14"/>
      <c r="I1210" s="3"/>
      <c r="J1210" s="14"/>
      <c r="K1210" s="3"/>
      <c r="L1210" s="49"/>
      <c r="M1210" s="49"/>
      <c r="N1210" s="6"/>
      <c r="BF1210" s="56"/>
      <c r="BG1210" s="56"/>
      <c r="BH1210" s="2">
        <f t="shared" si="305"/>
        <v>0</v>
      </c>
      <c r="BI1210" s="2">
        <f t="shared" si="306"/>
        <v>0</v>
      </c>
    </row>
    <row r="1211" spans="1:61" s="2" customFormat="1" x14ac:dyDescent="0.25">
      <c r="A1211" s="6"/>
      <c r="E1211" s="9"/>
      <c r="F1211" s="3"/>
      <c r="G1211" s="3"/>
      <c r="H1211" s="14"/>
      <c r="I1211" s="3"/>
      <c r="J1211" s="14"/>
      <c r="K1211" s="3"/>
      <c r="L1211" s="49"/>
      <c r="M1211" s="49"/>
      <c r="N1211" s="6"/>
      <c r="BF1211" s="56"/>
      <c r="BG1211" s="56"/>
      <c r="BH1211" s="2">
        <f t="shared" si="305"/>
        <v>0</v>
      </c>
      <c r="BI1211" s="2">
        <f t="shared" si="306"/>
        <v>0</v>
      </c>
    </row>
    <row r="1212" spans="1:61" s="2" customFormat="1" x14ac:dyDescent="0.25">
      <c r="A1212" s="6"/>
      <c r="E1212" s="9"/>
      <c r="F1212" s="3"/>
      <c r="G1212" s="3"/>
      <c r="H1212" s="14"/>
      <c r="I1212" s="3"/>
      <c r="J1212" s="14"/>
      <c r="K1212" s="3"/>
      <c r="L1212" s="49"/>
      <c r="M1212" s="49"/>
      <c r="N1212" s="6"/>
      <c r="BF1212" s="56"/>
      <c r="BG1212" s="56"/>
      <c r="BH1212" s="2">
        <f t="shared" si="305"/>
        <v>0</v>
      </c>
      <c r="BI1212" s="2">
        <f t="shared" si="306"/>
        <v>0</v>
      </c>
    </row>
    <row r="1213" spans="1:61" s="2" customFormat="1" x14ac:dyDescent="0.25">
      <c r="A1213" s="6"/>
      <c r="E1213" s="9"/>
      <c r="F1213" s="3"/>
      <c r="G1213" s="3"/>
      <c r="H1213" s="14"/>
      <c r="I1213" s="3"/>
      <c r="J1213" s="14"/>
      <c r="K1213" s="3"/>
      <c r="L1213" s="49"/>
      <c r="M1213" s="49"/>
      <c r="N1213" s="6"/>
      <c r="BF1213" s="56"/>
      <c r="BG1213" s="56"/>
      <c r="BH1213" s="2">
        <f t="shared" si="305"/>
        <v>0</v>
      </c>
      <c r="BI1213" s="2">
        <f t="shared" si="306"/>
        <v>0</v>
      </c>
    </row>
    <row r="1214" spans="1:61" s="2" customFormat="1" x14ac:dyDescent="0.25">
      <c r="A1214" s="6"/>
      <c r="E1214" s="9"/>
      <c r="F1214" s="3"/>
      <c r="G1214" s="3"/>
      <c r="H1214" s="14"/>
      <c r="I1214" s="3"/>
      <c r="J1214" s="14"/>
      <c r="K1214" s="3"/>
      <c r="L1214" s="49"/>
      <c r="M1214" s="49"/>
      <c r="N1214" s="6"/>
      <c r="BF1214" s="56"/>
      <c r="BG1214" s="56"/>
      <c r="BH1214" s="2">
        <f t="shared" si="305"/>
        <v>0</v>
      </c>
      <c r="BI1214" s="2">
        <f t="shared" si="306"/>
        <v>0</v>
      </c>
    </row>
    <row r="1215" spans="1:61" s="2" customFormat="1" ht="15.75" thickBot="1" x14ac:dyDescent="0.3">
      <c r="A1215" s="6"/>
      <c r="E1215" s="9"/>
      <c r="F1215" s="3"/>
      <c r="G1215" s="3"/>
      <c r="H1215" s="13"/>
      <c r="I1215" s="3"/>
      <c r="J1215" s="13"/>
      <c r="K1215" s="3"/>
      <c r="L1215" s="49"/>
      <c r="M1215" s="49"/>
      <c r="N1215" s="6"/>
      <c r="BF1215" s="56"/>
      <c r="BG1215" s="56"/>
      <c r="BH1215" s="2">
        <f t="shared" si="305"/>
        <v>0</v>
      </c>
      <c r="BI1215" s="2">
        <f t="shared" si="306"/>
        <v>0</v>
      </c>
    </row>
    <row r="1216" spans="1:61" s="2" customFormat="1" ht="61.5" thickTop="1" thickBot="1" x14ac:dyDescent="0.3">
      <c r="A1216" s="17" t="s">
        <v>20</v>
      </c>
      <c r="E1216" s="8"/>
      <c r="F1216" s="16" t="str">
        <f>Master!A$746</f>
        <v>Forecast Overall Zika Risk Code - "1" (Blue) = low risk, "4" (Red) = high risk</v>
      </c>
      <c r="G1216" s="16" t="str">
        <f>Master!B$745</f>
        <v>Was temp. suitable during period for Aedes aegypti/albopictus? (Red Yes, Green No)</v>
      </c>
      <c r="H1216" s="16" t="str">
        <f>Master!C$745</f>
        <v>If suitable temp.  what is annual % suitability for Aedes aegypti or albopictus? (More red more suitable)</v>
      </c>
      <c r="I1216" s="16" t="str">
        <f>Master!B$744</f>
        <v>Was temp. suitable during period for Zika replication in mosquito? (Red Yes, Green No)</v>
      </c>
      <c r="J1216" s="16" t="str">
        <f>Master!C$744</f>
        <v>If suitable temp. what is annual % suitability for Zika? (More red more suitable)</v>
      </c>
      <c r="K1216" s="47" t="str">
        <f>Master!A$749</f>
        <v># people within 5km with Code 4 Zika level</v>
      </c>
      <c r="L1216" s="47" t="str">
        <f>Master!A$748</f>
        <v>Description of conditions</v>
      </c>
      <c r="M1216" s="47" t="str">
        <f>Master!B$748</f>
        <v>What it means for transmission</v>
      </c>
      <c r="N1216" s="47" t="str">
        <f>Master!C$748</f>
        <v>What it means for entomologists</v>
      </c>
      <c r="BF1216" s="47" t="s">
        <v>949</v>
      </c>
      <c r="BG1216" s="47" t="s">
        <v>949</v>
      </c>
      <c r="BH1216" s="2">
        <f t="shared" si="305"/>
        <v>0</v>
      </c>
      <c r="BI1216" s="2" t="e">
        <f t="shared" si="306"/>
        <v>#VALUE!</v>
      </c>
    </row>
    <row r="1217" spans="1:61" s="2" customFormat="1" ht="16.5" thickTop="1" thickBot="1" x14ac:dyDescent="0.3">
      <c r="A1217" s="6"/>
      <c r="E1217" s="8" t="s">
        <v>19</v>
      </c>
      <c r="F1217" s="3">
        <f t="shared" ref="F1217:F1222" si="318">BA1217</f>
        <v>3</v>
      </c>
      <c r="G1217" s="3">
        <f>IF((Master!CL514&gt;=13)-(Master!CL514&gt;38),1,0)</f>
        <v>1</v>
      </c>
      <c r="H1217" s="11">
        <f>IF($G1217=1,ROUND(Master!AL514,2),0)</f>
        <v>0.86</v>
      </c>
      <c r="I1217" s="3">
        <f>IF((Master!CL514&gt;=18)-(Master!CL514&gt;42),1,0)</f>
        <v>1</v>
      </c>
      <c r="J1217" s="11">
        <f>IF($I1217=1,ROUND(Master!DF514,2),0)</f>
        <v>0</v>
      </c>
      <c r="K1217" s="3">
        <f t="shared" ref="K1217:K1222" si="319">BF1217*BH1217</f>
        <v>0</v>
      </c>
      <c r="L1217" s="49" t="str">
        <f t="shared" ref="L1217:M1222" si="320">BB1217</f>
        <v>Temp. suitable for Pathogen and Vector. Model says suitable for Pathogen or Vector but not both.</v>
      </c>
      <c r="M1217" s="49" t="str">
        <f t="shared" si="320"/>
        <v>Preconditions somewhat suitable for Transmission</v>
      </c>
      <c r="N1217" s="6" t="str">
        <f>Master!DM514</f>
        <v>Temp. suitable for vectors - surveillance may be needed. When temp. suitable, model suggests vectors likely - may need control, education, and policies minimizing exposure.</v>
      </c>
      <c r="AW1217" s="2">
        <f t="shared" ref="AW1217:AW1222" si="321">SUM(G1217,I1217)</f>
        <v>2</v>
      </c>
      <c r="AX1217" s="2">
        <f t="shared" ref="AX1217:AX1222" si="322">IF(H1217&lt;0.5,2,IF(H1217&gt;=0.5,3))</f>
        <v>3</v>
      </c>
      <c r="AY1217" s="2">
        <f t="shared" ref="AY1217:AY1222" si="323">IF(J1217&lt;0.5,5,IF(J1217&gt;=0.5,7))</f>
        <v>5</v>
      </c>
      <c r="AZ1217" s="2">
        <f t="shared" si="314"/>
        <v>30</v>
      </c>
      <c r="BA1217" s="2">
        <f t="shared" ref="BA1217:BA1222" si="324">IF(AZ1217=0,BB$3,IF(AZ1217=10,BB$4,IF(AZ1217=14,BB$4,IF(AZ1217=15,BB$5,IF(AZ1217=20,BB$6,IF(AZ1217=21,BB$5,IF(AZ1217=28,BB$7,IF(AZ1217=30,BB$7,IF(AZ1217=42,BB$8,"")))))))))</f>
        <v>3</v>
      </c>
      <c r="BB1217" s="2" t="str">
        <f t="shared" ref="BB1217:BB1222" si="325">IF(AZ1217=0,AW$3,IF(AZ1217=10,AW$4,IF(AZ1217=14,AW$4,IF(AZ1217=15,AW$5,IF(AZ1217=20,AW$6,IF(AZ1217=21,AW$5,IF(AZ1217=28,AW$7,IF(AZ1217=30,AW$7,IF(AZ1217=42,AW$8,"")))))))))</f>
        <v>Temp. suitable for Pathogen and Vector. Model says suitable for Pathogen or Vector but not both.</v>
      </c>
      <c r="BC1217" s="2" t="str">
        <f t="shared" ref="BC1217:BC1222" si="326">IF(AZ1217=0,AY$3,IF(AZ1217=10,AY$4,IF(AZ1217=14,AY$4,IF(AZ1217=15,AY$5,IF(AZ1217=20,AY$6,IF(AZ1217=21,AY$5,IF(AZ1217=28,AY$7,IF(AZ1217=30,AY$7,IF(AZ1217=42,AY$8,"")))))))))</f>
        <v>Preconditions somewhat suitable for Transmission</v>
      </c>
      <c r="BF1217" s="56">
        <f>Master!EN514</f>
        <v>21536</v>
      </c>
      <c r="BG1217" s="56" t="s">
        <v>1464</v>
      </c>
      <c r="BH1217" s="2">
        <f t="shared" si="305"/>
        <v>0</v>
      </c>
      <c r="BI1217" s="2">
        <f t="shared" si="306"/>
        <v>0</v>
      </c>
    </row>
    <row r="1218" spans="1:61" s="2" customFormat="1" ht="16.5" thickTop="1" thickBot="1" x14ac:dyDescent="0.3">
      <c r="A1218" s="6"/>
      <c r="E1218" s="8" t="s">
        <v>257</v>
      </c>
      <c r="F1218" s="3">
        <f t="shared" si="318"/>
        <v>3</v>
      </c>
      <c r="G1218" s="3">
        <f>IF((Master!CL515&gt;=13)-(Master!CL515&gt;38),1,0)</f>
        <v>1</v>
      </c>
      <c r="H1218" s="11">
        <f>IF($G1218=1,ROUND(Master!AL515,2),0)</f>
        <v>0.92</v>
      </c>
      <c r="I1218" s="3">
        <f>IF((Master!CL515&gt;=18)-(Master!CL515&gt;42),1,0)</f>
        <v>1</v>
      </c>
      <c r="J1218" s="11">
        <f>IF($I1218=1,ROUND(Master!DF515,2),0)</f>
        <v>0</v>
      </c>
      <c r="K1218" s="3">
        <f t="shared" si="319"/>
        <v>0</v>
      </c>
      <c r="L1218" s="49" t="str">
        <f t="shared" si="320"/>
        <v>Temp. suitable for Pathogen and Vector. Model says suitable for Pathogen or Vector but not both.</v>
      </c>
      <c r="M1218" s="49" t="str">
        <f t="shared" si="320"/>
        <v>Preconditions somewhat suitable for Transmission</v>
      </c>
      <c r="N1218" s="6" t="str">
        <f>Master!DM515</f>
        <v>Temp. suitable for vectors - surveillance may be needed. When temp. suitable, model suggests vectors likely - may need control, education, and policies minimizing exposure.</v>
      </c>
      <c r="AW1218" s="2">
        <f t="shared" si="321"/>
        <v>2</v>
      </c>
      <c r="AX1218" s="2">
        <f t="shared" si="322"/>
        <v>3</v>
      </c>
      <c r="AY1218" s="2">
        <f t="shared" si="323"/>
        <v>5</v>
      </c>
      <c r="AZ1218" s="2">
        <f t="shared" si="314"/>
        <v>30</v>
      </c>
      <c r="BA1218" s="2">
        <f t="shared" si="324"/>
        <v>3</v>
      </c>
      <c r="BB1218" s="2" t="str">
        <f t="shared" si="325"/>
        <v>Temp. suitable for Pathogen and Vector. Model says suitable for Pathogen or Vector but not both.</v>
      </c>
      <c r="BC1218" s="2" t="str">
        <f t="shared" si="326"/>
        <v>Preconditions somewhat suitable for Transmission</v>
      </c>
      <c r="BF1218" s="56">
        <f>Master!EN515</f>
        <v>6362</v>
      </c>
      <c r="BG1218" s="56" t="s">
        <v>1465</v>
      </c>
      <c r="BH1218" s="2">
        <f t="shared" si="305"/>
        <v>0</v>
      </c>
      <c r="BI1218" s="2">
        <f t="shared" si="306"/>
        <v>0</v>
      </c>
    </row>
    <row r="1219" spans="1:61" s="2" customFormat="1" ht="16.5" thickTop="1" thickBot="1" x14ac:dyDescent="0.3">
      <c r="A1219" s="6"/>
      <c r="E1219" s="8" t="s">
        <v>394</v>
      </c>
      <c r="F1219" s="3">
        <f t="shared" si="318"/>
        <v>3</v>
      </c>
      <c r="G1219" s="3">
        <f>IF((Master!CL516&gt;=13)-(Master!CL516&gt;38),1,0)</f>
        <v>1</v>
      </c>
      <c r="H1219" s="11">
        <f>IF($G1219=1,ROUND(Master!AL516,2),0)</f>
        <v>0.89</v>
      </c>
      <c r="I1219" s="3">
        <f>IF((Master!CL516&gt;=18)-(Master!CL516&gt;42),1,0)</f>
        <v>1</v>
      </c>
      <c r="J1219" s="11">
        <f>IF($I1219=1,ROUND(Master!DF516,2),0)</f>
        <v>0</v>
      </c>
      <c r="K1219" s="3">
        <f t="shared" si="319"/>
        <v>0</v>
      </c>
      <c r="L1219" s="49" t="str">
        <f t="shared" si="320"/>
        <v>Temp. suitable for Pathogen and Vector. Model says suitable for Pathogen or Vector but not both.</v>
      </c>
      <c r="M1219" s="49" t="str">
        <f t="shared" si="320"/>
        <v>Preconditions somewhat suitable for Transmission</v>
      </c>
      <c r="N1219" s="6" t="str">
        <f>Master!DM516</f>
        <v>Temp. suitable for vectors - surveillance may be needed. When temp. suitable, model suggests vectors likely - may need control, education, and policies minimizing exposure.</v>
      </c>
      <c r="AW1219" s="2">
        <f t="shared" si="321"/>
        <v>2</v>
      </c>
      <c r="AX1219" s="2">
        <f t="shared" si="322"/>
        <v>3</v>
      </c>
      <c r="AY1219" s="2">
        <f t="shared" si="323"/>
        <v>5</v>
      </c>
      <c r="AZ1219" s="2">
        <f t="shared" si="314"/>
        <v>30</v>
      </c>
      <c r="BA1219" s="2">
        <f t="shared" si="324"/>
        <v>3</v>
      </c>
      <c r="BB1219" s="2" t="str">
        <f t="shared" si="325"/>
        <v>Temp. suitable for Pathogen and Vector. Model says suitable for Pathogen or Vector but not both.</v>
      </c>
      <c r="BC1219" s="2" t="str">
        <f t="shared" si="326"/>
        <v>Preconditions somewhat suitable for Transmission</v>
      </c>
      <c r="BF1219" s="56">
        <f>Master!EN516</f>
        <v>106439</v>
      </c>
      <c r="BG1219" s="56" t="s">
        <v>1466</v>
      </c>
      <c r="BH1219" s="2">
        <f t="shared" si="305"/>
        <v>0</v>
      </c>
      <c r="BI1219" s="2">
        <f t="shared" si="306"/>
        <v>0</v>
      </c>
    </row>
    <row r="1220" spans="1:61" s="2" customFormat="1" ht="16.5" thickTop="1" thickBot="1" x14ac:dyDescent="0.3">
      <c r="A1220" s="6"/>
      <c r="E1220" s="8" t="s">
        <v>512</v>
      </c>
      <c r="F1220" s="3">
        <f t="shared" si="318"/>
        <v>3</v>
      </c>
      <c r="G1220" s="3">
        <f>IF((Master!CL517&gt;=13)-(Master!CL517&gt;38),1,0)</f>
        <v>1</v>
      </c>
      <c r="H1220" s="11">
        <f>IF($G1220=1,ROUND(Master!AL517,2),0)</f>
        <v>0.92</v>
      </c>
      <c r="I1220" s="3">
        <f>IF((Master!CL517&gt;=18)-(Master!CL517&gt;42),1,0)</f>
        <v>1</v>
      </c>
      <c r="J1220" s="11">
        <f>IF($I1220=1,ROUND(Master!DF517,2),0)</f>
        <v>0</v>
      </c>
      <c r="K1220" s="3">
        <f t="shared" si="319"/>
        <v>0</v>
      </c>
      <c r="L1220" s="49" t="str">
        <f t="shared" si="320"/>
        <v>Temp. suitable for Pathogen and Vector. Model says suitable for Pathogen or Vector but not both.</v>
      </c>
      <c r="M1220" s="49" t="str">
        <f t="shared" si="320"/>
        <v>Preconditions somewhat suitable for Transmission</v>
      </c>
      <c r="N1220" s="6" t="str">
        <f>Master!DM517</f>
        <v>Temp. suitable for vectors - surveillance may be needed. When temp. suitable, model suggests vectors likely - may need control, education, and policies minimizing exposure.</v>
      </c>
      <c r="AW1220" s="2">
        <f t="shared" si="321"/>
        <v>2</v>
      </c>
      <c r="AX1220" s="2">
        <f t="shared" si="322"/>
        <v>3</v>
      </c>
      <c r="AY1220" s="2">
        <f t="shared" si="323"/>
        <v>5</v>
      </c>
      <c r="AZ1220" s="2">
        <f t="shared" si="314"/>
        <v>30</v>
      </c>
      <c r="BA1220" s="2">
        <f t="shared" si="324"/>
        <v>3</v>
      </c>
      <c r="BB1220" s="2" t="str">
        <f t="shared" si="325"/>
        <v>Temp. suitable for Pathogen and Vector. Model says suitable for Pathogen or Vector but not both.</v>
      </c>
      <c r="BC1220" s="2" t="str">
        <f t="shared" si="326"/>
        <v>Preconditions somewhat suitable for Transmission</v>
      </c>
      <c r="BF1220" s="56">
        <f>Master!EN517</f>
        <v>2250</v>
      </c>
      <c r="BG1220" s="56" t="s">
        <v>1467</v>
      </c>
      <c r="BH1220" s="2">
        <f t="shared" si="305"/>
        <v>0</v>
      </c>
      <c r="BI1220" s="2">
        <f t="shared" si="306"/>
        <v>0</v>
      </c>
    </row>
    <row r="1221" spans="1:61" s="2" customFormat="1" ht="16.5" thickTop="1" thickBot="1" x14ac:dyDescent="0.3">
      <c r="A1221" s="6"/>
      <c r="E1221" s="8" t="s">
        <v>797</v>
      </c>
      <c r="F1221" s="3">
        <f t="shared" si="318"/>
        <v>3</v>
      </c>
      <c r="G1221" s="3">
        <f>IF((Master!CL518&gt;=13)-(Master!CL518&gt;38),1,0)</f>
        <v>1</v>
      </c>
      <c r="H1221" s="11">
        <f>IF($G1221=1,ROUND(Master!AL518,2),0)</f>
        <v>0.84</v>
      </c>
      <c r="I1221" s="3">
        <f>IF((Master!CL518&gt;=18)-(Master!CL518&gt;42),1,0)</f>
        <v>1</v>
      </c>
      <c r="J1221" s="11">
        <f>IF($I1221=1,ROUND(Master!DF518,2),0)</f>
        <v>0</v>
      </c>
      <c r="K1221" s="3">
        <f t="shared" si="319"/>
        <v>0</v>
      </c>
      <c r="L1221" s="49" t="str">
        <f t="shared" si="320"/>
        <v>Temp. suitable for Pathogen and Vector. Model says suitable for Pathogen or Vector but not both.</v>
      </c>
      <c r="M1221" s="49" t="str">
        <f t="shared" si="320"/>
        <v>Preconditions somewhat suitable for Transmission</v>
      </c>
      <c r="N1221" s="6" t="str">
        <f>Master!DM518</f>
        <v>Temp. suitable for vectors - surveillance may be needed. When temp. suitable, model suggests vectors likely - may need control, education, and policies minimizing exposure.</v>
      </c>
      <c r="AW1221" s="2">
        <f t="shared" si="321"/>
        <v>2</v>
      </c>
      <c r="AX1221" s="2">
        <f t="shared" si="322"/>
        <v>3</v>
      </c>
      <c r="AY1221" s="2">
        <f t="shared" si="323"/>
        <v>5</v>
      </c>
      <c r="AZ1221" s="2">
        <f t="shared" si="314"/>
        <v>30</v>
      </c>
      <c r="BA1221" s="2">
        <f t="shared" si="324"/>
        <v>3</v>
      </c>
      <c r="BB1221" s="2" t="str">
        <f t="shared" si="325"/>
        <v>Temp. suitable for Pathogen and Vector. Model says suitable for Pathogen or Vector but not both.</v>
      </c>
      <c r="BC1221" s="2" t="str">
        <f t="shared" si="326"/>
        <v>Preconditions somewhat suitable for Transmission</v>
      </c>
      <c r="BF1221" s="56">
        <f>Master!EN518</f>
        <v>113262</v>
      </c>
      <c r="BG1221" s="56" t="s">
        <v>1468</v>
      </c>
      <c r="BH1221" s="2">
        <f t="shared" si="305"/>
        <v>0</v>
      </c>
      <c r="BI1221" s="2">
        <f t="shared" si="306"/>
        <v>0</v>
      </c>
    </row>
    <row r="1222" spans="1:61" s="2" customFormat="1" ht="16.5" thickTop="1" thickBot="1" x14ac:dyDescent="0.3">
      <c r="A1222" s="6"/>
      <c r="E1222" s="8" t="s">
        <v>820</v>
      </c>
      <c r="F1222" s="3">
        <f t="shared" si="318"/>
        <v>3</v>
      </c>
      <c r="G1222" s="3">
        <f>IF((Master!CL519&gt;=13)-(Master!CL519&gt;38),1,0)</f>
        <v>1</v>
      </c>
      <c r="H1222" s="11">
        <f>IF($G1222=1,ROUND(Master!AL519,2),0)</f>
        <v>0.89</v>
      </c>
      <c r="I1222" s="3">
        <f>IF((Master!CL519&gt;=18)-(Master!CL519&gt;42),1,0)</f>
        <v>1</v>
      </c>
      <c r="J1222" s="11">
        <f>IF($I1222=1,ROUND(Master!DF519,2),0)</f>
        <v>0</v>
      </c>
      <c r="K1222" s="3">
        <f t="shared" si="319"/>
        <v>0</v>
      </c>
      <c r="L1222" s="49" t="str">
        <f t="shared" si="320"/>
        <v>Temp. suitable for Pathogen and Vector. Model says suitable for Pathogen or Vector but not both.</v>
      </c>
      <c r="M1222" s="49" t="str">
        <f t="shared" si="320"/>
        <v>Preconditions somewhat suitable for Transmission</v>
      </c>
      <c r="N1222" s="6" t="str">
        <f>Master!DM519</f>
        <v>Temp. suitable for vectors - surveillance may be needed. When temp. suitable, model suggests vectors likely - may need control, education, and policies minimizing exposure.</v>
      </c>
      <c r="AW1222" s="2">
        <f t="shared" si="321"/>
        <v>2</v>
      </c>
      <c r="AX1222" s="2">
        <f t="shared" si="322"/>
        <v>3</v>
      </c>
      <c r="AY1222" s="2">
        <f t="shared" si="323"/>
        <v>5</v>
      </c>
      <c r="AZ1222" s="2">
        <f t="shared" si="314"/>
        <v>30</v>
      </c>
      <c r="BA1222" s="2">
        <f t="shared" si="324"/>
        <v>3</v>
      </c>
      <c r="BB1222" s="2" t="str">
        <f t="shared" si="325"/>
        <v>Temp. suitable for Pathogen and Vector. Model says suitable for Pathogen or Vector but not both.</v>
      </c>
      <c r="BC1222" s="2" t="str">
        <f t="shared" si="326"/>
        <v>Preconditions somewhat suitable for Transmission</v>
      </c>
      <c r="BF1222" s="56">
        <f>Master!EN519</f>
        <v>20034</v>
      </c>
      <c r="BG1222" s="56" t="s">
        <v>1469</v>
      </c>
      <c r="BH1222" s="2">
        <f t="shared" si="305"/>
        <v>0</v>
      </c>
      <c r="BI1222" s="2">
        <f t="shared" si="306"/>
        <v>0</v>
      </c>
    </row>
    <row r="1223" spans="1:61" s="2" customFormat="1" ht="15.75" thickTop="1" x14ac:dyDescent="0.25">
      <c r="A1223" s="6"/>
      <c r="E1223" s="9" t="s">
        <v>867</v>
      </c>
      <c r="F1223" s="3"/>
      <c r="G1223" s="3"/>
      <c r="H1223" s="14"/>
      <c r="I1223" s="3"/>
      <c r="J1223" s="14"/>
      <c r="K1223" s="3"/>
      <c r="L1223" s="49"/>
      <c r="M1223" s="49"/>
      <c r="N1223" s="6"/>
      <c r="BF1223" s="56"/>
      <c r="BG1223" s="56"/>
      <c r="BH1223" s="2">
        <f t="shared" si="305"/>
        <v>0</v>
      </c>
      <c r="BI1223" s="2">
        <f t="shared" si="306"/>
        <v>0</v>
      </c>
    </row>
    <row r="1224" spans="1:61" s="2" customFormat="1" x14ac:dyDescent="0.25">
      <c r="A1224" s="6"/>
      <c r="E1224" s="9"/>
      <c r="F1224" s="3"/>
      <c r="G1224" s="3"/>
      <c r="H1224" s="14"/>
      <c r="I1224" s="3"/>
      <c r="J1224" s="14"/>
      <c r="K1224" s="3"/>
      <c r="L1224" s="49"/>
      <c r="M1224" s="49"/>
      <c r="N1224" s="6"/>
      <c r="BF1224" s="56"/>
      <c r="BG1224" s="56"/>
      <c r="BH1224" s="2">
        <f t="shared" si="305"/>
        <v>0</v>
      </c>
      <c r="BI1224" s="2">
        <f t="shared" si="306"/>
        <v>0</v>
      </c>
    </row>
    <row r="1225" spans="1:61" s="2" customFormat="1" x14ac:dyDescent="0.25">
      <c r="A1225" s="6"/>
      <c r="E1225" s="9"/>
      <c r="F1225" s="3"/>
      <c r="G1225" s="3"/>
      <c r="H1225" s="14"/>
      <c r="I1225" s="3"/>
      <c r="J1225" s="14"/>
      <c r="K1225" s="3"/>
      <c r="L1225" s="49"/>
      <c r="M1225" s="49"/>
      <c r="N1225" s="6"/>
      <c r="BF1225" s="56"/>
      <c r="BG1225" s="56"/>
      <c r="BH1225" s="2">
        <f t="shared" si="305"/>
        <v>0</v>
      </c>
      <c r="BI1225" s="2">
        <f t="shared" si="306"/>
        <v>0</v>
      </c>
    </row>
    <row r="1226" spans="1:61" s="2" customFormat="1" x14ac:dyDescent="0.25">
      <c r="A1226" s="6"/>
      <c r="E1226" s="9"/>
      <c r="F1226" s="3"/>
      <c r="G1226" s="3"/>
      <c r="H1226" s="14"/>
      <c r="I1226" s="3"/>
      <c r="J1226" s="14"/>
      <c r="K1226" s="3"/>
      <c r="L1226" s="49"/>
      <c r="M1226" s="49"/>
      <c r="N1226" s="6"/>
      <c r="BF1226" s="56"/>
      <c r="BG1226" s="56"/>
      <c r="BH1226" s="2">
        <f t="shared" si="305"/>
        <v>0</v>
      </c>
      <c r="BI1226" s="2">
        <f t="shared" si="306"/>
        <v>0</v>
      </c>
    </row>
    <row r="1227" spans="1:61" s="2" customFormat="1" x14ac:dyDescent="0.25">
      <c r="A1227" s="6"/>
      <c r="E1227" s="9"/>
      <c r="F1227" s="3"/>
      <c r="G1227" s="3"/>
      <c r="H1227" s="14"/>
      <c r="I1227" s="3"/>
      <c r="J1227" s="14"/>
      <c r="K1227" s="3"/>
      <c r="L1227" s="49"/>
      <c r="M1227" s="49"/>
      <c r="N1227" s="6"/>
      <c r="BF1227" s="56"/>
      <c r="BG1227" s="56"/>
      <c r="BH1227" s="2">
        <f t="shared" si="305"/>
        <v>0</v>
      </c>
      <c r="BI1227" s="2">
        <f t="shared" si="306"/>
        <v>0</v>
      </c>
    </row>
    <row r="1228" spans="1:61" s="2" customFormat="1" x14ac:dyDescent="0.25">
      <c r="A1228" s="6"/>
      <c r="E1228" s="9"/>
      <c r="F1228" s="3"/>
      <c r="G1228" s="3"/>
      <c r="H1228" s="14"/>
      <c r="I1228" s="3"/>
      <c r="J1228" s="14"/>
      <c r="K1228" s="3"/>
      <c r="L1228" s="49"/>
      <c r="M1228" s="49"/>
      <c r="N1228" s="6"/>
      <c r="BF1228" s="56"/>
      <c r="BG1228" s="56"/>
      <c r="BH1228" s="2">
        <f t="shared" si="305"/>
        <v>0</v>
      </c>
      <c r="BI1228" s="2">
        <f t="shared" si="306"/>
        <v>0</v>
      </c>
    </row>
    <row r="1229" spans="1:61" s="2" customFormat="1" x14ac:dyDescent="0.25">
      <c r="A1229" s="6"/>
      <c r="E1229" s="9"/>
      <c r="F1229" s="3"/>
      <c r="G1229" s="3"/>
      <c r="H1229" s="14"/>
      <c r="I1229" s="3"/>
      <c r="J1229" s="14"/>
      <c r="K1229" s="3"/>
      <c r="L1229" s="49"/>
      <c r="M1229" s="49"/>
      <c r="N1229" s="6"/>
      <c r="BF1229" s="56"/>
      <c r="BG1229" s="56"/>
      <c r="BH1229" s="2">
        <f t="shared" si="305"/>
        <v>0</v>
      </c>
      <c r="BI1229" s="2">
        <f t="shared" si="306"/>
        <v>0</v>
      </c>
    </row>
    <row r="1230" spans="1:61" s="2" customFormat="1" x14ac:dyDescent="0.25">
      <c r="A1230" s="6"/>
      <c r="E1230" s="9"/>
      <c r="F1230" s="3"/>
      <c r="G1230" s="3"/>
      <c r="H1230" s="14"/>
      <c r="I1230" s="3"/>
      <c r="J1230" s="14"/>
      <c r="K1230" s="3"/>
      <c r="L1230" s="49"/>
      <c r="M1230" s="49"/>
      <c r="N1230" s="6"/>
      <c r="BF1230" s="56"/>
      <c r="BG1230" s="56"/>
      <c r="BH1230" s="2">
        <f t="shared" si="305"/>
        <v>0</v>
      </c>
      <c r="BI1230" s="2">
        <f t="shared" si="306"/>
        <v>0</v>
      </c>
    </row>
    <row r="1231" spans="1:61" s="2" customFormat="1" x14ac:dyDescent="0.25">
      <c r="A1231" s="6"/>
      <c r="E1231" s="9"/>
      <c r="F1231" s="3"/>
      <c r="G1231" s="3"/>
      <c r="H1231" s="14"/>
      <c r="I1231" s="3"/>
      <c r="J1231" s="14"/>
      <c r="K1231" s="3"/>
      <c r="L1231" s="49"/>
      <c r="M1231" s="49"/>
      <c r="N1231" s="6"/>
      <c r="BF1231" s="56"/>
      <c r="BG1231" s="56"/>
      <c r="BH1231" s="2">
        <f t="shared" si="305"/>
        <v>0</v>
      </c>
      <c r="BI1231" s="2">
        <f t="shared" si="306"/>
        <v>0</v>
      </c>
    </row>
    <row r="1232" spans="1:61" s="2" customFormat="1" x14ac:dyDescent="0.25">
      <c r="A1232" s="6"/>
      <c r="E1232" s="9"/>
      <c r="F1232" s="3"/>
      <c r="G1232" s="3"/>
      <c r="H1232" s="14"/>
      <c r="I1232" s="3"/>
      <c r="J1232" s="14"/>
      <c r="K1232" s="3"/>
      <c r="L1232" s="49"/>
      <c r="M1232" s="49"/>
      <c r="N1232" s="6"/>
      <c r="BF1232" s="56"/>
      <c r="BG1232" s="56"/>
      <c r="BH1232" s="2">
        <f t="shared" si="305"/>
        <v>0</v>
      </c>
      <c r="BI1232" s="2">
        <f t="shared" si="306"/>
        <v>0</v>
      </c>
    </row>
    <row r="1233" spans="1:61" s="2" customFormat="1" x14ac:dyDescent="0.25">
      <c r="A1233" s="6"/>
      <c r="E1233" s="9"/>
      <c r="F1233" s="3"/>
      <c r="G1233" s="3"/>
      <c r="H1233" s="14"/>
      <c r="I1233" s="3"/>
      <c r="J1233" s="14"/>
      <c r="K1233" s="3"/>
      <c r="L1233" s="49"/>
      <c r="M1233" s="49"/>
      <c r="N1233" s="6"/>
      <c r="BF1233" s="56"/>
      <c r="BG1233" s="56"/>
      <c r="BH1233" s="2">
        <f t="shared" si="305"/>
        <v>0</v>
      </c>
      <c r="BI1233" s="2">
        <f t="shared" si="306"/>
        <v>0</v>
      </c>
    </row>
    <row r="1234" spans="1:61" s="2" customFormat="1" x14ac:dyDescent="0.25">
      <c r="A1234" s="6"/>
      <c r="E1234" s="9"/>
      <c r="F1234" s="3"/>
      <c r="G1234" s="3"/>
      <c r="H1234" s="14"/>
      <c r="I1234" s="3"/>
      <c r="J1234" s="14"/>
      <c r="K1234" s="3"/>
      <c r="L1234" s="49"/>
      <c r="M1234" s="49"/>
      <c r="N1234" s="6"/>
      <c r="BF1234" s="56"/>
      <c r="BG1234" s="56"/>
      <c r="BH1234" s="2">
        <f t="shared" si="305"/>
        <v>0</v>
      </c>
      <c r="BI1234" s="2">
        <f t="shared" si="306"/>
        <v>0</v>
      </c>
    </row>
    <row r="1235" spans="1:61" s="2" customFormat="1" x14ac:dyDescent="0.25">
      <c r="A1235" s="6"/>
      <c r="E1235" s="9"/>
      <c r="F1235" s="3"/>
      <c r="G1235" s="3"/>
      <c r="H1235" s="14"/>
      <c r="I1235" s="3"/>
      <c r="J1235" s="14"/>
      <c r="K1235" s="3"/>
      <c r="L1235" s="49"/>
      <c r="M1235" s="49"/>
      <c r="N1235" s="6"/>
      <c r="BF1235" s="56"/>
      <c r="BG1235" s="56"/>
      <c r="BH1235" s="2">
        <f t="shared" si="305"/>
        <v>0</v>
      </c>
      <c r="BI1235" s="2">
        <f t="shared" si="306"/>
        <v>0</v>
      </c>
    </row>
    <row r="1236" spans="1:61" s="2" customFormat="1" x14ac:dyDescent="0.25">
      <c r="A1236" s="6"/>
      <c r="E1236" s="9"/>
      <c r="F1236" s="3"/>
      <c r="G1236" s="3"/>
      <c r="H1236" s="14"/>
      <c r="I1236" s="3"/>
      <c r="J1236" s="14"/>
      <c r="K1236" s="3"/>
      <c r="L1236" s="49"/>
      <c r="M1236" s="49"/>
      <c r="N1236" s="6"/>
      <c r="BF1236" s="56"/>
      <c r="BG1236" s="56"/>
      <c r="BH1236" s="2">
        <f t="shared" si="305"/>
        <v>0</v>
      </c>
      <c r="BI1236" s="2">
        <f t="shared" si="306"/>
        <v>0</v>
      </c>
    </row>
    <row r="1237" spans="1:61" s="2" customFormat="1" x14ac:dyDescent="0.25">
      <c r="A1237" s="6"/>
      <c r="E1237" s="9"/>
      <c r="F1237" s="3"/>
      <c r="G1237" s="3"/>
      <c r="H1237" s="14"/>
      <c r="I1237" s="3"/>
      <c r="J1237" s="14"/>
      <c r="K1237" s="3"/>
      <c r="L1237" s="49"/>
      <c r="M1237" s="49"/>
      <c r="N1237" s="6"/>
      <c r="BF1237" s="56"/>
      <c r="BG1237" s="56"/>
      <c r="BH1237" s="2">
        <f t="shared" si="305"/>
        <v>0</v>
      </c>
      <c r="BI1237" s="2">
        <f t="shared" si="306"/>
        <v>0</v>
      </c>
    </row>
    <row r="1238" spans="1:61" s="2" customFormat="1" x14ac:dyDescent="0.25">
      <c r="A1238" s="6"/>
      <c r="E1238" s="9"/>
      <c r="F1238" s="3"/>
      <c r="G1238" s="3"/>
      <c r="H1238" s="14"/>
      <c r="I1238" s="3"/>
      <c r="J1238" s="14"/>
      <c r="K1238" s="3"/>
      <c r="L1238" s="49"/>
      <c r="M1238" s="49"/>
      <c r="N1238" s="6"/>
      <c r="BF1238" s="56"/>
      <c r="BG1238" s="56"/>
      <c r="BH1238" s="2">
        <f t="shared" si="305"/>
        <v>0</v>
      </c>
      <c r="BI1238" s="2">
        <f t="shared" si="306"/>
        <v>0</v>
      </c>
    </row>
    <row r="1239" spans="1:61" s="2" customFormat="1" x14ac:dyDescent="0.25">
      <c r="A1239" s="6"/>
      <c r="E1239" s="9"/>
      <c r="F1239" s="3"/>
      <c r="G1239" s="3"/>
      <c r="H1239" s="14"/>
      <c r="I1239" s="3"/>
      <c r="J1239" s="14"/>
      <c r="K1239" s="3"/>
      <c r="L1239" s="49"/>
      <c r="M1239" s="49"/>
      <c r="N1239" s="6"/>
      <c r="BF1239" s="56"/>
      <c r="BG1239" s="56"/>
      <c r="BH1239" s="2">
        <f t="shared" si="305"/>
        <v>0</v>
      </c>
      <c r="BI1239" s="2">
        <f t="shared" si="306"/>
        <v>0</v>
      </c>
    </row>
    <row r="1240" spans="1:61" s="2" customFormat="1" x14ac:dyDescent="0.25">
      <c r="A1240" s="6"/>
      <c r="E1240" s="9"/>
      <c r="F1240" s="3"/>
      <c r="G1240" s="3"/>
      <c r="H1240" s="14"/>
      <c r="I1240" s="3"/>
      <c r="J1240" s="14"/>
      <c r="K1240" s="3"/>
      <c r="L1240" s="49"/>
      <c r="M1240" s="49"/>
      <c r="N1240" s="6"/>
      <c r="BF1240" s="56"/>
      <c r="BG1240" s="56"/>
      <c r="BH1240" s="2">
        <f t="shared" si="305"/>
        <v>0</v>
      </c>
      <c r="BI1240" s="2">
        <f t="shared" si="306"/>
        <v>0</v>
      </c>
    </row>
    <row r="1241" spans="1:61" s="2" customFormat="1" ht="15.75" thickBot="1" x14ac:dyDescent="0.3">
      <c r="A1241" s="6"/>
      <c r="E1241" s="9"/>
      <c r="F1241" s="3"/>
      <c r="G1241" s="3"/>
      <c r="H1241" s="13"/>
      <c r="I1241" s="3"/>
      <c r="J1241" s="13"/>
      <c r="K1241" s="3"/>
      <c r="L1241" s="49"/>
      <c r="M1241" s="49"/>
      <c r="N1241" s="6"/>
      <c r="BF1241" s="56"/>
      <c r="BG1241" s="56"/>
      <c r="BH1241" s="2">
        <f t="shared" si="305"/>
        <v>0</v>
      </c>
      <c r="BI1241" s="2">
        <f t="shared" si="306"/>
        <v>0</v>
      </c>
    </row>
    <row r="1242" spans="1:61" s="2" customFormat="1" ht="61.5" thickTop="1" thickBot="1" x14ac:dyDescent="0.45">
      <c r="A1242" s="4" t="s">
        <v>152</v>
      </c>
      <c r="E1242" s="8"/>
      <c r="F1242" s="16" t="str">
        <f>Master!A$746</f>
        <v>Forecast Overall Zika Risk Code - "1" (Blue) = low risk, "4" (Red) = high risk</v>
      </c>
      <c r="G1242" s="16" t="str">
        <f>Master!B$745</f>
        <v>Was temp. suitable during period for Aedes aegypti/albopictus? (Red Yes, Green No)</v>
      </c>
      <c r="H1242" s="16" t="str">
        <f>Master!C$745</f>
        <v>If suitable temp.  what is annual % suitability for Aedes aegypti or albopictus? (More red more suitable)</v>
      </c>
      <c r="I1242" s="16" t="str">
        <f>Master!B$744</f>
        <v>Was temp. suitable during period for Zika replication in mosquito? (Red Yes, Green No)</v>
      </c>
      <c r="J1242" s="16" t="str">
        <f>Master!C$744</f>
        <v>If suitable temp. what is annual % suitability for Zika? (More red more suitable)</v>
      </c>
      <c r="K1242" s="47" t="str">
        <f>Master!A$749</f>
        <v># people within 5km with Code 4 Zika level</v>
      </c>
      <c r="L1242" s="47" t="str">
        <f>Master!A$748</f>
        <v>Description of conditions</v>
      </c>
      <c r="M1242" s="47" t="str">
        <f>Master!B$748</f>
        <v>What it means for transmission</v>
      </c>
      <c r="N1242" s="47" t="str">
        <f>Master!C$748</f>
        <v>What it means for entomologists</v>
      </c>
      <c r="BF1242" s="47" t="s">
        <v>949</v>
      </c>
      <c r="BG1242" s="47" t="s">
        <v>949</v>
      </c>
      <c r="BH1242" s="2">
        <f t="shared" si="305"/>
        <v>0</v>
      </c>
      <c r="BI1242" s="2" t="e">
        <f t="shared" si="306"/>
        <v>#VALUE!</v>
      </c>
    </row>
    <row r="1243" spans="1:61" s="2" customFormat="1" ht="16.5" thickTop="1" thickBot="1" x14ac:dyDescent="0.3">
      <c r="A1243" s="6"/>
      <c r="E1243" s="8" t="s">
        <v>151</v>
      </c>
      <c r="F1243" s="3">
        <f t="shared" ref="F1243:F1251" si="327">BA1243</f>
        <v>2</v>
      </c>
      <c r="G1243" s="3">
        <f>IF((Master!CL520&gt;=13)-(Master!CL520&gt;38),1,0)</f>
        <v>1</v>
      </c>
      <c r="H1243" s="11">
        <f>IF($G1243=1,ROUND(Master!AL520,2),0)</f>
        <v>0.01</v>
      </c>
      <c r="I1243" s="3">
        <f>IF((Master!CL520&gt;=18)-(Master!CL520&gt;42),1,0)</f>
        <v>1</v>
      </c>
      <c r="J1243" s="11">
        <f>IF($I1243=1,ROUND(Master!DF520,2),0)</f>
        <v>0</v>
      </c>
      <c r="K1243" s="3">
        <f t="shared" ref="K1243:K1251" si="328">BF1243*BH1243</f>
        <v>0</v>
      </c>
      <c r="L1243" s="49" t="str">
        <f t="shared" ref="L1243:L1251" si="329">BB1243</f>
        <v>Temp. suitable for Pathogen and Vector. Model says not very suitable for Pathogen and Vector.</v>
      </c>
      <c r="M1243" s="49" t="str">
        <f t="shared" ref="M1243:M1251" si="330">BC1243</f>
        <v>Preconditions unsuitable for Transmission</v>
      </c>
      <c r="N1243" s="6" t="str">
        <f>Master!DM520</f>
        <v>Temp. suitable for vectors - surveillance may be needed. When temp. suitable, model suggests vectors unlikely or low numbers.</v>
      </c>
      <c r="AW1243" s="2">
        <f t="shared" ref="AW1243:AW1251" si="331">SUM(G1243,I1243)</f>
        <v>2</v>
      </c>
      <c r="AX1243" s="2">
        <f t="shared" ref="AX1243:AX1251" si="332">IF(H1243&lt;0.5,2,IF(H1243&gt;=0.5,3))</f>
        <v>2</v>
      </c>
      <c r="AY1243" s="2">
        <f t="shared" ref="AY1243:AY1251" si="333">IF(J1243&lt;0.5,5,IF(J1243&gt;=0.5,7))</f>
        <v>5</v>
      </c>
      <c r="AZ1243" s="2">
        <f t="shared" si="314"/>
        <v>20</v>
      </c>
      <c r="BA1243" s="2">
        <f t="shared" ref="BA1243:BA1251" si="334">IF(AZ1243=0,BB$3,IF(AZ1243=10,BB$4,IF(AZ1243=14,BB$4,IF(AZ1243=15,BB$5,IF(AZ1243=20,BB$6,IF(AZ1243=21,BB$5,IF(AZ1243=28,BB$7,IF(AZ1243=30,BB$7,IF(AZ1243=42,BB$8,"")))))))))</f>
        <v>2</v>
      </c>
      <c r="BB1243" s="2" t="str">
        <f t="shared" ref="BB1243:BB1251" si="335">IF(AZ1243=0,AW$3,IF(AZ1243=10,AW$4,IF(AZ1243=14,AW$4,IF(AZ1243=15,AW$5,IF(AZ1243=20,AW$6,IF(AZ1243=21,AW$5,IF(AZ1243=28,AW$7,IF(AZ1243=30,AW$7,IF(AZ1243=42,AW$8,"")))))))))</f>
        <v>Temp. suitable for Pathogen and Vector. Model says not very suitable for Pathogen and Vector.</v>
      </c>
      <c r="BC1243" s="2" t="str">
        <f t="shared" ref="BC1243:BC1251" si="336">IF(AZ1243=0,AY$3,IF(AZ1243=10,AY$4,IF(AZ1243=14,AY$4,IF(AZ1243=15,AY$5,IF(AZ1243=20,AY$6,IF(AZ1243=21,AY$5,IF(AZ1243=28,AY$7,IF(AZ1243=30,AY$7,IF(AZ1243=42,AY$8,"")))))))))</f>
        <v>Preconditions unsuitable for Transmission</v>
      </c>
      <c r="BF1243" s="56">
        <f>Master!EN520</f>
        <v>10690</v>
      </c>
      <c r="BG1243" s="56" t="s">
        <v>1470</v>
      </c>
      <c r="BH1243" s="2">
        <f t="shared" si="305"/>
        <v>0</v>
      </c>
      <c r="BI1243" s="2">
        <f t="shared" si="306"/>
        <v>0</v>
      </c>
    </row>
    <row r="1244" spans="1:61" s="2" customFormat="1" ht="16.5" thickTop="1" thickBot="1" x14ac:dyDescent="0.3">
      <c r="A1244" s="6"/>
      <c r="E1244" s="8" t="s">
        <v>154</v>
      </c>
      <c r="F1244" s="3">
        <f t="shared" si="327"/>
        <v>2</v>
      </c>
      <c r="G1244" s="3">
        <f>IF((Master!CL521&gt;=13)-(Master!CL521&gt;38),1,0)</f>
        <v>1</v>
      </c>
      <c r="H1244" s="11">
        <f>IF($G1244=1,ROUND(Master!AL521,2),0)</f>
        <v>0.02</v>
      </c>
      <c r="I1244" s="3">
        <f>IF((Master!CL521&gt;=18)-(Master!CL521&gt;42),1,0)</f>
        <v>1</v>
      </c>
      <c r="J1244" s="11">
        <f>IF($I1244=1,ROUND(Master!DF521,2),0)</f>
        <v>0</v>
      </c>
      <c r="K1244" s="3">
        <f t="shared" si="328"/>
        <v>0</v>
      </c>
      <c r="L1244" s="49" t="str">
        <f t="shared" si="329"/>
        <v>Temp. suitable for Pathogen and Vector. Model says not very suitable for Pathogen and Vector.</v>
      </c>
      <c r="M1244" s="49" t="str">
        <f t="shared" si="330"/>
        <v>Preconditions unsuitable for Transmission</v>
      </c>
      <c r="N1244" s="6" t="str">
        <f>Master!DM521</f>
        <v>Temp. suitable for vectors - surveillance may be needed. When temp. suitable, model suggests vectors unlikely or low numbers.</v>
      </c>
      <c r="AW1244" s="2">
        <f t="shared" si="331"/>
        <v>2</v>
      </c>
      <c r="AX1244" s="2">
        <f t="shared" si="332"/>
        <v>2</v>
      </c>
      <c r="AY1244" s="2">
        <f t="shared" si="333"/>
        <v>5</v>
      </c>
      <c r="AZ1244" s="2">
        <f t="shared" si="314"/>
        <v>20</v>
      </c>
      <c r="BA1244" s="2">
        <f t="shared" si="334"/>
        <v>2</v>
      </c>
      <c r="BB1244" s="2" t="str">
        <f t="shared" si="335"/>
        <v>Temp. suitable for Pathogen and Vector. Model says not very suitable for Pathogen and Vector.</v>
      </c>
      <c r="BC1244" s="2" t="str">
        <f t="shared" si="336"/>
        <v>Preconditions unsuitable for Transmission</v>
      </c>
      <c r="BF1244" s="56">
        <f>Master!EN521</f>
        <v>3005</v>
      </c>
      <c r="BG1244" s="56" t="s">
        <v>1471</v>
      </c>
      <c r="BH1244" s="2">
        <f t="shared" si="305"/>
        <v>0</v>
      </c>
      <c r="BI1244" s="2">
        <f t="shared" si="306"/>
        <v>0</v>
      </c>
    </row>
    <row r="1245" spans="1:61" s="2" customFormat="1" ht="16.5" thickTop="1" thickBot="1" x14ac:dyDescent="0.3">
      <c r="A1245" s="6"/>
      <c r="E1245" s="8" t="s">
        <v>223</v>
      </c>
      <c r="F1245" s="3">
        <f t="shared" si="327"/>
        <v>2</v>
      </c>
      <c r="G1245" s="3">
        <f>IF((Master!CL522&gt;=13)-(Master!CL522&gt;38),1,0)</f>
        <v>1</v>
      </c>
      <c r="H1245" s="11">
        <f>IF($G1245=1,ROUND(Master!AL522,2),0)</f>
        <v>0.02</v>
      </c>
      <c r="I1245" s="3">
        <f>IF((Master!CL522&gt;=18)-(Master!CL522&gt;42),1,0)</f>
        <v>1</v>
      </c>
      <c r="J1245" s="11">
        <f>IF($I1245=1,ROUND(Master!DF522,2),0)</f>
        <v>0</v>
      </c>
      <c r="K1245" s="3">
        <f t="shared" si="328"/>
        <v>0</v>
      </c>
      <c r="L1245" s="49" t="str">
        <f t="shared" si="329"/>
        <v>Temp. suitable for Pathogen and Vector. Model says not very suitable for Pathogen and Vector.</v>
      </c>
      <c r="M1245" s="49" t="str">
        <f t="shared" si="330"/>
        <v>Preconditions unsuitable for Transmission</v>
      </c>
      <c r="N1245" s="6" t="str">
        <f>Master!DM522</f>
        <v>Temp. suitable for vectors - surveillance may be needed. When temp. suitable, model suggests vectors unlikely or low numbers.</v>
      </c>
      <c r="AW1245" s="2">
        <f t="shared" si="331"/>
        <v>2</v>
      </c>
      <c r="AX1245" s="2">
        <f t="shared" si="332"/>
        <v>2</v>
      </c>
      <c r="AY1245" s="2">
        <f t="shared" si="333"/>
        <v>5</v>
      </c>
      <c r="AZ1245" s="2">
        <f t="shared" si="314"/>
        <v>20</v>
      </c>
      <c r="BA1245" s="2">
        <f t="shared" si="334"/>
        <v>2</v>
      </c>
      <c r="BB1245" s="2" t="str">
        <f t="shared" si="335"/>
        <v>Temp. suitable for Pathogen and Vector. Model says not very suitable for Pathogen and Vector.</v>
      </c>
      <c r="BC1245" s="2" t="str">
        <f t="shared" si="336"/>
        <v>Preconditions unsuitable for Transmission</v>
      </c>
      <c r="BF1245" s="56">
        <f>Master!EN522</f>
        <v>3163</v>
      </c>
      <c r="BG1245" s="56" t="s">
        <v>1472</v>
      </c>
      <c r="BH1245" s="2">
        <f t="shared" si="305"/>
        <v>0</v>
      </c>
      <c r="BI1245" s="2">
        <f t="shared" si="306"/>
        <v>0</v>
      </c>
    </row>
    <row r="1246" spans="1:61" s="2" customFormat="1" ht="16.5" thickTop="1" thickBot="1" x14ac:dyDescent="0.3">
      <c r="A1246" s="6"/>
      <c r="E1246" s="8" t="s">
        <v>224</v>
      </c>
      <c r="F1246" s="3">
        <f t="shared" si="327"/>
        <v>2</v>
      </c>
      <c r="G1246" s="3">
        <f>IF((Master!CL523&gt;=13)-(Master!CL523&gt;38),1,0)</f>
        <v>1</v>
      </c>
      <c r="H1246" s="11">
        <f>IF($G1246=1,ROUND(Master!AL523,2),0)</f>
        <v>0.05</v>
      </c>
      <c r="I1246" s="3">
        <f>IF((Master!CL523&gt;=18)-(Master!CL523&gt;42),1,0)</f>
        <v>1</v>
      </c>
      <c r="J1246" s="11">
        <f>IF($I1246=1,ROUND(Master!DF523,2),0)</f>
        <v>0</v>
      </c>
      <c r="K1246" s="3">
        <f t="shared" si="328"/>
        <v>0</v>
      </c>
      <c r="L1246" s="49" t="str">
        <f t="shared" si="329"/>
        <v>Temp. suitable for Pathogen and Vector. Model says not very suitable for Pathogen and Vector.</v>
      </c>
      <c r="M1246" s="49" t="str">
        <f t="shared" si="330"/>
        <v>Preconditions unsuitable for Transmission</v>
      </c>
      <c r="N1246" s="6" t="str">
        <f>Master!DM523</f>
        <v>Temp. suitable for vectors - surveillance may be needed. When temp. suitable, model suggests vectors unlikely or low numbers.</v>
      </c>
      <c r="AW1246" s="2">
        <f t="shared" si="331"/>
        <v>2</v>
      </c>
      <c r="AX1246" s="2">
        <f t="shared" si="332"/>
        <v>2</v>
      </c>
      <c r="AY1246" s="2">
        <f t="shared" si="333"/>
        <v>5</v>
      </c>
      <c r="AZ1246" s="2">
        <f t="shared" si="314"/>
        <v>20</v>
      </c>
      <c r="BA1246" s="2">
        <f t="shared" si="334"/>
        <v>2</v>
      </c>
      <c r="BB1246" s="2" t="str">
        <f t="shared" si="335"/>
        <v>Temp. suitable for Pathogen and Vector. Model says not very suitable for Pathogen and Vector.</v>
      </c>
      <c r="BC1246" s="2" t="str">
        <f t="shared" si="336"/>
        <v>Preconditions unsuitable for Transmission</v>
      </c>
      <c r="BF1246" s="56">
        <f>Master!EN523</f>
        <v>11280</v>
      </c>
      <c r="BG1246" s="56" t="s">
        <v>1473</v>
      </c>
      <c r="BH1246" s="2">
        <f t="shared" si="305"/>
        <v>0</v>
      </c>
      <c r="BI1246" s="2">
        <f t="shared" si="306"/>
        <v>0</v>
      </c>
    </row>
    <row r="1247" spans="1:61" s="2" customFormat="1" ht="16.5" thickTop="1" thickBot="1" x14ac:dyDescent="0.3">
      <c r="A1247" s="6"/>
      <c r="E1247" s="8" t="s">
        <v>290</v>
      </c>
      <c r="F1247" s="3">
        <f t="shared" si="327"/>
        <v>2</v>
      </c>
      <c r="G1247" s="3">
        <f>IF((Master!CL524&gt;=13)-(Master!CL524&gt;38),1,0)</f>
        <v>1</v>
      </c>
      <c r="H1247" s="11">
        <f>IF($G1247=1,ROUND(Master!AL524,2),0)</f>
        <v>7.0000000000000007E-2</v>
      </c>
      <c r="I1247" s="3">
        <f>IF((Master!CL524&gt;=18)-(Master!CL524&gt;42),1,0)</f>
        <v>1</v>
      </c>
      <c r="J1247" s="11">
        <f>IF($I1247=1,ROUND(Master!DF524,2),0)</f>
        <v>0</v>
      </c>
      <c r="K1247" s="3">
        <f t="shared" si="328"/>
        <v>0</v>
      </c>
      <c r="L1247" s="49" t="str">
        <f t="shared" si="329"/>
        <v>Temp. suitable for Pathogen and Vector. Model says not very suitable for Pathogen and Vector.</v>
      </c>
      <c r="M1247" s="49" t="str">
        <f t="shared" si="330"/>
        <v>Preconditions unsuitable for Transmission</v>
      </c>
      <c r="N1247" s="6" t="str">
        <f>Master!DM524</f>
        <v>Temp. suitable for vectors - surveillance may be needed. When temp. suitable, model suggests vectors unlikely or low numbers.</v>
      </c>
      <c r="AW1247" s="2">
        <f t="shared" si="331"/>
        <v>2</v>
      </c>
      <c r="AX1247" s="2">
        <f t="shared" si="332"/>
        <v>2</v>
      </c>
      <c r="AY1247" s="2">
        <f t="shared" si="333"/>
        <v>5</v>
      </c>
      <c r="AZ1247" s="2">
        <f t="shared" si="314"/>
        <v>20</v>
      </c>
      <c r="BA1247" s="2">
        <f t="shared" si="334"/>
        <v>2</v>
      </c>
      <c r="BB1247" s="2" t="str">
        <f t="shared" si="335"/>
        <v>Temp. suitable for Pathogen and Vector. Model says not very suitable for Pathogen and Vector.</v>
      </c>
      <c r="BC1247" s="2" t="str">
        <f t="shared" si="336"/>
        <v>Preconditions unsuitable for Transmission</v>
      </c>
      <c r="BF1247" s="56">
        <f>Master!EN524</f>
        <v>95709</v>
      </c>
      <c r="BG1247" s="56" t="s">
        <v>1474</v>
      </c>
      <c r="BH1247" s="2">
        <f t="shared" si="305"/>
        <v>0</v>
      </c>
      <c r="BI1247" s="2">
        <f t="shared" si="306"/>
        <v>0</v>
      </c>
    </row>
    <row r="1248" spans="1:61" s="2" customFormat="1" ht="16.5" thickTop="1" thickBot="1" x14ac:dyDescent="0.3">
      <c r="A1248" s="6"/>
      <c r="E1248" s="8" t="s">
        <v>471</v>
      </c>
      <c r="F1248" s="3">
        <f t="shared" si="327"/>
        <v>2</v>
      </c>
      <c r="G1248" s="3">
        <f>IF((Master!CL525&gt;=13)-(Master!CL525&gt;38),1,0)</f>
        <v>1</v>
      </c>
      <c r="H1248" s="11">
        <f>IF($G1248=1,ROUND(Master!AL525,2),0)</f>
        <v>0.11</v>
      </c>
      <c r="I1248" s="3">
        <f>IF((Master!CL525&gt;=18)-(Master!CL525&gt;42),1,0)</f>
        <v>1</v>
      </c>
      <c r="J1248" s="11">
        <f>IF($I1248=1,ROUND(Master!DF525,2),0)</f>
        <v>0</v>
      </c>
      <c r="K1248" s="3">
        <f t="shared" si="328"/>
        <v>0</v>
      </c>
      <c r="L1248" s="49" t="str">
        <f t="shared" si="329"/>
        <v>Temp. suitable for Pathogen and Vector. Model says not very suitable for Pathogen and Vector.</v>
      </c>
      <c r="M1248" s="49" t="str">
        <f t="shared" si="330"/>
        <v>Preconditions unsuitable for Transmission</v>
      </c>
      <c r="N1248" s="6" t="str">
        <f>Master!DM525</f>
        <v>Temp. suitable for vectors - surveillance may be needed. When temp. suitable, model suggests vectors unlikely or low numbers.</v>
      </c>
      <c r="AW1248" s="2">
        <f t="shared" si="331"/>
        <v>2</v>
      </c>
      <c r="AX1248" s="2">
        <f t="shared" si="332"/>
        <v>2</v>
      </c>
      <c r="AY1248" s="2">
        <f t="shared" si="333"/>
        <v>5</v>
      </c>
      <c r="AZ1248" s="2">
        <f t="shared" si="314"/>
        <v>20</v>
      </c>
      <c r="BA1248" s="2">
        <f t="shared" si="334"/>
        <v>2</v>
      </c>
      <c r="BB1248" s="2" t="str">
        <f t="shared" si="335"/>
        <v>Temp. suitable for Pathogen and Vector. Model says not very suitable for Pathogen and Vector.</v>
      </c>
      <c r="BC1248" s="2" t="str">
        <f t="shared" si="336"/>
        <v>Preconditions unsuitable for Transmission</v>
      </c>
      <c r="BF1248" s="56">
        <f>Master!EN525</f>
        <v>6035</v>
      </c>
      <c r="BG1248" s="56" t="s">
        <v>1475</v>
      </c>
      <c r="BH1248" s="2">
        <f t="shared" si="305"/>
        <v>0</v>
      </c>
      <c r="BI1248" s="2">
        <f t="shared" si="306"/>
        <v>0</v>
      </c>
    </row>
    <row r="1249" spans="1:61" s="2" customFormat="1" ht="16.5" thickTop="1" thickBot="1" x14ac:dyDescent="0.3">
      <c r="A1249" s="6"/>
      <c r="E1249" s="8" t="s">
        <v>589</v>
      </c>
      <c r="F1249" s="3">
        <f t="shared" si="327"/>
        <v>2</v>
      </c>
      <c r="G1249" s="3">
        <f>IF((Master!CL526&gt;=13)-(Master!CL526&gt;38),1,0)</f>
        <v>1</v>
      </c>
      <c r="H1249" s="11">
        <f>IF($G1249=1,ROUND(Master!AL526,2),0)</f>
        <v>0.18</v>
      </c>
      <c r="I1249" s="3">
        <f>IF((Master!CL526&gt;=18)-(Master!CL526&gt;42),1,0)</f>
        <v>1</v>
      </c>
      <c r="J1249" s="11">
        <f>IF($I1249=1,ROUND(Master!DF526,2),0)</f>
        <v>0</v>
      </c>
      <c r="K1249" s="3">
        <f t="shared" si="328"/>
        <v>0</v>
      </c>
      <c r="L1249" s="49" t="str">
        <f t="shared" si="329"/>
        <v>Temp. suitable for Pathogen and Vector. Model says not very suitable for Pathogen and Vector.</v>
      </c>
      <c r="M1249" s="49" t="str">
        <f t="shared" si="330"/>
        <v>Preconditions unsuitable for Transmission</v>
      </c>
      <c r="N1249" s="6" t="str">
        <f>Master!DM526</f>
        <v>Temp. suitable for vectors - surveillance may be needed. When temp. suitable, model suggests vectors unlikely or low numbers.</v>
      </c>
      <c r="AW1249" s="2">
        <f t="shared" si="331"/>
        <v>2</v>
      </c>
      <c r="AX1249" s="2">
        <f t="shared" si="332"/>
        <v>2</v>
      </c>
      <c r="AY1249" s="2">
        <f t="shared" si="333"/>
        <v>5</v>
      </c>
      <c r="AZ1249" s="2">
        <f t="shared" ref="AZ1249:AZ1302" si="337">AW1249*AX1249*AY1249</f>
        <v>20</v>
      </c>
      <c r="BA1249" s="2">
        <f t="shared" si="334"/>
        <v>2</v>
      </c>
      <c r="BB1249" s="2" t="str">
        <f t="shared" si="335"/>
        <v>Temp. suitable for Pathogen and Vector. Model says not very suitable for Pathogen and Vector.</v>
      </c>
      <c r="BC1249" s="2" t="str">
        <f t="shared" si="336"/>
        <v>Preconditions unsuitable for Transmission</v>
      </c>
      <c r="BF1249" s="56">
        <f>Master!EN526</f>
        <v>4255</v>
      </c>
      <c r="BG1249" s="56" t="s">
        <v>1476</v>
      </c>
      <c r="BH1249" s="2">
        <f t="shared" ref="BH1249:BH1312" si="338">IF(BA1249=4,1,0)</f>
        <v>0</v>
      </c>
      <c r="BI1249" s="2">
        <f t="shared" ref="BI1249:BI1312" si="339">BF1249*BH1249</f>
        <v>0</v>
      </c>
    </row>
    <row r="1250" spans="1:61" s="2" customFormat="1" ht="16.5" thickTop="1" thickBot="1" x14ac:dyDescent="0.3">
      <c r="A1250" s="6"/>
      <c r="E1250" s="8" t="s">
        <v>736</v>
      </c>
      <c r="F1250" s="3">
        <f t="shared" si="327"/>
        <v>2</v>
      </c>
      <c r="G1250" s="3">
        <f>IF((Master!CL527&gt;=13)-(Master!CL527&gt;38),1,0)</f>
        <v>1</v>
      </c>
      <c r="H1250" s="11">
        <f>IF($G1250=1,ROUND(Master!AL527,2),0)</f>
        <v>0.08</v>
      </c>
      <c r="I1250" s="3">
        <f>IF((Master!CL527&gt;=18)-(Master!CL527&gt;42),1,0)</f>
        <v>1</v>
      </c>
      <c r="J1250" s="11">
        <f>IF($I1250=1,ROUND(Master!DF527,2),0)</f>
        <v>0</v>
      </c>
      <c r="K1250" s="3">
        <f t="shared" si="328"/>
        <v>0</v>
      </c>
      <c r="L1250" s="49" t="str">
        <f t="shared" si="329"/>
        <v>Temp. suitable for Pathogen and Vector. Model says not very suitable for Pathogen and Vector.</v>
      </c>
      <c r="M1250" s="49" t="str">
        <f t="shared" si="330"/>
        <v>Preconditions unsuitable for Transmission</v>
      </c>
      <c r="N1250" s="6" t="str">
        <f>Master!DM527</f>
        <v>Temp. suitable for vectors - surveillance may be needed. When temp. suitable, model suggests vectors unlikely or low numbers.</v>
      </c>
      <c r="AW1250" s="2">
        <f t="shared" si="331"/>
        <v>2</v>
      </c>
      <c r="AX1250" s="2">
        <f t="shared" si="332"/>
        <v>2</v>
      </c>
      <c r="AY1250" s="2">
        <f t="shared" si="333"/>
        <v>5</v>
      </c>
      <c r="AZ1250" s="2">
        <f t="shared" si="337"/>
        <v>20</v>
      </c>
      <c r="BA1250" s="2">
        <f t="shared" si="334"/>
        <v>2</v>
      </c>
      <c r="BB1250" s="2" t="str">
        <f t="shared" si="335"/>
        <v>Temp. suitable for Pathogen and Vector. Model says not very suitable for Pathogen and Vector.</v>
      </c>
      <c r="BC1250" s="2" t="str">
        <f t="shared" si="336"/>
        <v>Preconditions unsuitable for Transmission</v>
      </c>
      <c r="BF1250" s="56">
        <f>Master!EN527</f>
        <v>132673</v>
      </c>
      <c r="BG1250" s="56" t="s">
        <v>1477</v>
      </c>
      <c r="BH1250" s="2">
        <f t="shared" si="338"/>
        <v>0</v>
      </c>
      <c r="BI1250" s="2">
        <f t="shared" si="339"/>
        <v>0</v>
      </c>
    </row>
    <row r="1251" spans="1:61" s="2" customFormat="1" ht="16.5" thickTop="1" thickBot="1" x14ac:dyDescent="0.3">
      <c r="A1251" s="6"/>
      <c r="E1251" s="8" t="s">
        <v>809</v>
      </c>
      <c r="F1251" s="3">
        <f t="shared" si="327"/>
        <v>2</v>
      </c>
      <c r="G1251" s="3">
        <f>IF((Master!CL528&gt;=13)-(Master!CL528&gt;38),1,0)</f>
        <v>1</v>
      </c>
      <c r="H1251" s="11">
        <f>IF($G1251=1,ROUND(Master!AL528,2),0)</f>
        <v>0.44</v>
      </c>
      <c r="I1251" s="3">
        <f>IF((Master!CL528&gt;=18)-(Master!CL528&gt;42),1,0)</f>
        <v>1</v>
      </c>
      <c r="J1251" s="11">
        <f>IF($I1251=1,ROUND(Master!DF528,2),0)</f>
        <v>0</v>
      </c>
      <c r="K1251" s="3">
        <f t="shared" si="328"/>
        <v>0</v>
      </c>
      <c r="L1251" s="49" t="str">
        <f t="shared" si="329"/>
        <v>Temp. suitable for Pathogen and Vector. Model says not very suitable for Pathogen and Vector.</v>
      </c>
      <c r="M1251" s="49" t="str">
        <f t="shared" si="330"/>
        <v>Preconditions unsuitable for Transmission</v>
      </c>
      <c r="N1251" s="6" t="str">
        <f>Master!DM528</f>
        <v>Temp. suitable for vectors - surveillance may be needed. When temp. suitable, model suggests vectors unlikely or low numbers.</v>
      </c>
      <c r="AW1251" s="2">
        <f t="shared" si="331"/>
        <v>2</v>
      </c>
      <c r="AX1251" s="2">
        <f t="shared" si="332"/>
        <v>2</v>
      </c>
      <c r="AY1251" s="2">
        <f t="shared" si="333"/>
        <v>5</v>
      </c>
      <c r="AZ1251" s="2">
        <f t="shared" si="337"/>
        <v>20</v>
      </c>
      <c r="BA1251" s="2">
        <f t="shared" si="334"/>
        <v>2</v>
      </c>
      <c r="BB1251" s="2" t="str">
        <f t="shared" si="335"/>
        <v>Temp. suitable for Pathogen and Vector. Model says not very suitable for Pathogen and Vector.</v>
      </c>
      <c r="BC1251" s="2" t="str">
        <f t="shared" si="336"/>
        <v>Preconditions unsuitable for Transmission</v>
      </c>
      <c r="BF1251" s="56">
        <f>Master!EN528</f>
        <v>5989</v>
      </c>
      <c r="BG1251" s="56" t="s">
        <v>1478</v>
      </c>
      <c r="BH1251" s="2">
        <f t="shared" si="338"/>
        <v>0</v>
      </c>
      <c r="BI1251" s="2">
        <f t="shared" si="339"/>
        <v>0</v>
      </c>
    </row>
    <row r="1252" spans="1:61" s="2" customFormat="1" ht="15.75" thickTop="1" x14ac:dyDescent="0.25">
      <c r="A1252" s="6"/>
      <c r="E1252" s="9" t="s">
        <v>867</v>
      </c>
      <c r="F1252" s="3"/>
      <c r="G1252" s="3"/>
      <c r="H1252" s="14"/>
      <c r="I1252" s="3"/>
      <c r="J1252" s="14"/>
      <c r="K1252" s="3"/>
      <c r="L1252" s="49"/>
      <c r="M1252" s="49"/>
      <c r="N1252" s="6"/>
      <c r="BF1252" s="56"/>
      <c r="BG1252" s="56"/>
      <c r="BH1252" s="2">
        <f t="shared" si="338"/>
        <v>0</v>
      </c>
      <c r="BI1252" s="2">
        <f t="shared" si="339"/>
        <v>0</v>
      </c>
    </row>
    <row r="1253" spans="1:61" s="2" customFormat="1" x14ac:dyDescent="0.25">
      <c r="A1253" s="6"/>
      <c r="E1253" s="9"/>
      <c r="F1253" s="3"/>
      <c r="G1253" s="3"/>
      <c r="H1253" s="14"/>
      <c r="I1253" s="3"/>
      <c r="J1253" s="14"/>
      <c r="K1253" s="3"/>
      <c r="L1253" s="49"/>
      <c r="M1253" s="49"/>
      <c r="N1253" s="6"/>
      <c r="BF1253" s="56"/>
      <c r="BG1253" s="56"/>
      <c r="BH1253" s="2">
        <f t="shared" si="338"/>
        <v>0</v>
      </c>
      <c r="BI1253" s="2">
        <f t="shared" si="339"/>
        <v>0</v>
      </c>
    </row>
    <row r="1254" spans="1:61" s="2" customFormat="1" x14ac:dyDescent="0.25">
      <c r="A1254" s="6"/>
      <c r="E1254" s="9"/>
      <c r="F1254" s="3"/>
      <c r="G1254" s="3"/>
      <c r="H1254" s="14"/>
      <c r="I1254" s="3"/>
      <c r="J1254" s="14"/>
      <c r="K1254" s="3"/>
      <c r="L1254" s="49"/>
      <c r="M1254" s="49"/>
      <c r="N1254" s="6"/>
      <c r="BF1254" s="56"/>
      <c r="BG1254" s="56"/>
      <c r="BH1254" s="2">
        <f t="shared" si="338"/>
        <v>0</v>
      </c>
      <c r="BI1254" s="2">
        <f t="shared" si="339"/>
        <v>0</v>
      </c>
    </row>
    <row r="1255" spans="1:61" s="2" customFormat="1" x14ac:dyDescent="0.25">
      <c r="A1255" s="6"/>
      <c r="E1255" s="9"/>
      <c r="F1255" s="3"/>
      <c r="G1255" s="3"/>
      <c r="H1255" s="14"/>
      <c r="I1255" s="3"/>
      <c r="J1255" s="14"/>
      <c r="K1255" s="3"/>
      <c r="L1255" s="49"/>
      <c r="M1255" s="49"/>
      <c r="N1255" s="6"/>
      <c r="BF1255" s="56"/>
      <c r="BG1255" s="56"/>
      <c r="BH1255" s="2">
        <f t="shared" si="338"/>
        <v>0</v>
      </c>
      <c r="BI1255" s="2">
        <f t="shared" si="339"/>
        <v>0</v>
      </c>
    </row>
    <row r="1256" spans="1:61" s="2" customFormat="1" x14ac:dyDescent="0.25">
      <c r="A1256" s="6"/>
      <c r="E1256" s="9"/>
      <c r="F1256" s="3"/>
      <c r="G1256" s="3"/>
      <c r="H1256" s="14"/>
      <c r="I1256" s="3"/>
      <c r="J1256" s="14"/>
      <c r="K1256" s="3"/>
      <c r="L1256" s="49"/>
      <c r="M1256" s="49"/>
      <c r="N1256" s="6"/>
      <c r="BF1256" s="56"/>
      <c r="BG1256" s="56"/>
      <c r="BH1256" s="2">
        <f t="shared" si="338"/>
        <v>0</v>
      </c>
      <c r="BI1256" s="2">
        <f t="shared" si="339"/>
        <v>0</v>
      </c>
    </row>
    <row r="1257" spans="1:61" s="2" customFormat="1" x14ac:dyDescent="0.25">
      <c r="A1257" s="6"/>
      <c r="E1257" s="9"/>
      <c r="F1257" s="3"/>
      <c r="G1257" s="3"/>
      <c r="H1257" s="14"/>
      <c r="I1257" s="3"/>
      <c r="J1257" s="14"/>
      <c r="K1257" s="3"/>
      <c r="L1257" s="49"/>
      <c r="M1257" s="49"/>
      <c r="N1257" s="6"/>
      <c r="BF1257" s="56"/>
      <c r="BG1257" s="56"/>
      <c r="BH1257" s="2">
        <f t="shared" si="338"/>
        <v>0</v>
      </c>
      <c r="BI1257" s="2">
        <f t="shared" si="339"/>
        <v>0</v>
      </c>
    </row>
    <row r="1258" spans="1:61" s="2" customFormat="1" x14ac:dyDescent="0.25">
      <c r="A1258" s="6"/>
      <c r="E1258" s="9"/>
      <c r="F1258" s="3"/>
      <c r="G1258" s="3"/>
      <c r="H1258" s="14"/>
      <c r="I1258" s="3"/>
      <c r="J1258" s="14"/>
      <c r="K1258" s="3"/>
      <c r="L1258" s="49"/>
      <c r="M1258" s="49"/>
      <c r="N1258" s="6"/>
      <c r="BF1258" s="56"/>
      <c r="BG1258" s="56"/>
      <c r="BH1258" s="2">
        <f t="shared" si="338"/>
        <v>0</v>
      </c>
      <c r="BI1258" s="2">
        <f t="shared" si="339"/>
        <v>0</v>
      </c>
    </row>
    <row r="1259" spans="1:61" s="2" customFormat="1" x14ac:dyDescent="0.25">
      <c r="A1259" s="6"/>
      <c r="E1259" s="9"/>
      <c r="F1259" s="3"/>
      <c r="G1259" s="3"/>
      <c r="H1259" s="14"/>
      <c r="I1259" s="3"/>
      <c r="J1259" s="14"/>
      <c r="K1259" s="3"/>
      <c r="L1259" s="49"/>
      <c r="M1259" s="49"/>
      <c r="N1259" s="6"/>
      <c r="BF1259" s="56"/>
      <c r="BG1259" s="56"/>
      <c r="BH1259" s="2">
        <f t="shared" si="338"/>
        <v>0</v>
      </c>
      <c r="BI1259" s="2">
        <f t="shared" si="339"/>
        <v>0</v>
      </c>
    </row>
    <row r="1260" spans="1:61" s="2" customFormat="1" x14ac:dyDescent="0.25">
      <c r="A1260" s="6"/>
      <c r="E1260" s="9"/>
      <c r="F1260" s="3"/>
      <c r="G1260" s="3"/>
      <c r="H1260" s="14"/>
      <c r="I1260" s="3"/>
      <c r="J1260" s="14"/>
      <c r="K1260" s="3"/>
      <c r="L1260" s="49"/>
      <c r="M1260" s="49"/>
      <c r="N1260" s="6"/>
      <c r="BF1260" s="56"/>
      <c r="BG1260" s="56"/>
      <c r="BH1260" s="2">
        <f t="shared" si="338"/>
        <v>0</v>
      </c>
      <c r="BI1260" s="2">
        <f t="shared" si="339"/>
        <v>0</v>
      </c>
    </row>
    <row r="1261" spans="1:61" s="2" customFormat="1" x14ac:dyDescent="0.25">
      <c r="A1261" s="6"/>
      <c r="E1261" s="9"/>
      <c r="F1261" s="3"/>
      <c r="G1261" s="3"/>
      <c r="H1261" s="14"/>
      <c r="I1261" s="3"/>
      <c r="J1261" s="14"/>
      <c r="K1261" s="3"/>
      <c r="L1261" s="49"/>
      <c r="M1261" s="49"/>
      <c r="N1261" s="6"/>
      <c r="BF1261" s="56"/>
      <c r="BG1261" s="56"/>
      <c r="BH1261" s="2">
        <f t="shared" si="338"/>
        <v>0</v>
      </c>
      <c r="BI1261" s="2">
        <f t="shared" si="339"/>
        <v>0</v>
      </c>
    </row>
    <row r="1262" spans="1:61" s="2" customFormat="1" x14ac:dyDescent="0.25">
      <c r="A1262" s="6"/>
      <c r="E1262" s="9"/>
      <c r="F1262" s="3"/>
      <c r="G1262" s="3"/>
      <c r="H1262" s="14"/>
      <c r="I1262" s="3"/>
      <c r="J1262" s="14"/>
      <c r="K1262" s="3"/>
      <c r="L1262" s="49"/>
      <c r="M1262" s="49"/>
      <c r="N1262" s="6"/>
      <c r="BF1262" s="56"/>
      <c r="BG1262" s="56"/>
      <c r="BH1262" s="2">
        <f t="shared" si="338"/>
        <v>0</v>
      </c>
      <c r="BI1262" s="2">
        <f t="shared" si="339"/>
        <v>0</v>
      </c>
    </row>
    <row r="1263" spans="1:61" s="2" customFormat="1" x14ac:dyDescent="0.25">
      <c r="A1263" s="6"/>
      <c r="E1263" s="9"/>
      <c r="F1263" s="3"/>
      <c r="G1263" s="3"/>
      <c r="H1263" s="14"/>
      <c r="I1263" s="3"/>
      <c r="J1263" s="14"/>
      <c r="K1263" s="3"/>
      <c r="L1263" s="49"/>
      <c r="M1263" s="49"/>
      <c r="N1263" s="6"/>
      <c r="BF1263" s="56"/>
      <c r="BG1263" s="56"/>
      <c r="BH1263" s="2">
        <f t="shared" si="338"/>
        <v>0</v>
      </c>
      <c r="BI1263" s="2">
        <f t="shared" si="339"/>
        <v>0</v>
      </c>
    </row>
    <row r="1264" spans="1:61" s="2" customFormat="1" x14ac:dyDescent="0.25">
      <c r="A1264" s="6"/>
      <c r="E1264" s="9"/>
      <c r="F1264" s="3"/>
      <c r="G1264" s="3"/>
      <c r="H1264" s="14"/>
      <c r="I1264" s="3"/>
      <c r="J1264" s="14"/>
      <c r="K1264" s="3"/>
      <c r="L1264" s="49"/>
      <c r="M1264" s="49"/>
      <c r="N1264" s="6"/>
      <c r="BF1264" s="56"/>
      <c r="BG1264" s="56"/>
      <c r="BH1264" s="2">
        <f t="shared" si="338"/>
        <v>0</v>
      </c>
      <c r="BI1264" s="2">
        <f t="shared" si="339"/>
        <v>0</v>
      </c>
    </row>
    <row r="1265" spans="1:61" s="2" customFormat="1" x14ac:dyDescent="0.25">
      <c r="A1265" s="6"/>
      <c r="E1265" s="9"/>
      <c r="F1265" s="3"/>
      <c r="G1265" s="3"/>
      <c r="H1265" s="14"/>
      <c r="I1265" s="3"/>
      <c r="J1265" s="14"/>
      <c r="K1265" s="3"/>
      <c r="L1265" s="49"/>
      <c r="M1265" s="49"/>
      <c r="N1265" s="6"/>
      <c r="BF1265" s="56"/>
      <c r="BG1265" s="56"/>
      <c r="BH1265" s="2">
        <f t="shared" si="338"/>
        <v>0</v>
      </c>
      <c r="BI1265" s="2">
        <f t="shared" si="339"/>
        <v>0</v>
      </c>
    </row>
    <row r="1266" spans="1:61" s="2" customFormat="1" x14ac:dyDescent="0.25">
      <c r="A1266" s="6"/>
      <c r="E1266" s="9"/>
      <c r="F1266" s="3"/>
      <c r="G1266" s="3"/>
      <c r="H1266" s="14"/>
      <c r="I1266" s="3"/>
      <c r="J1266" s="14"/>
      <c r="K1266" s="3"/>
      <c r="L1266" s="49"/>
      <c r="M1266" s="49"/>
      <c r="N1266" s="6"/>
      <c r="BF1266" s="56"/>
      <c r="BG1266" s="56"/>
      <c r="BH1266" s="2">
        <f t="shared" si="338"/>
        <v>0</v>
      </c>
      <c r="BI1266" s="2">
        <f t="shared" si="339"/>
        <v>0</v>
      </c>
    </row>
    <row r="1267" spans="1:61" s="2" customFormat="1" x14ac:dyDescent="0.25">
      <c r="A1267" s="6"/>
      <c r="E1267" s="9"/>
      <c r="F1267" s="3"/>
      <c r="G1267" s="3"/>
      <c r="H1267" s="14"/>
      <c r="I1267" s="3"/>
      <c r="J1267" s="14"/>
      <c r="K1267" s="3"/>
      <c r="L1267" s="49"/>
      <c r="M1267" s="49"/>
      <c r="N1267" s="6"/>
      <c r="BF1267" s="56"/>
      <c r="BG1267" s="56"/>
      <c r="BH1267" s="2">
        <f t="shared" si="338"/>
        <v>0</v>
      </c>
      <c r="BI1267" s="2">
        <f t="shared" si="339"/>
        <v>0</v>
      </c>
    </row>
    <row r="1268" spans="1:61" s="2" customFormat="1" x14ac:dyDescent="0.25">
      <c r="A1268" s="6"/>
      <c r="E1268" s="9"/>
      <c r="F1268" s="3"/>
      <c r="G1268" s="3"/>
      <c r="H1268" s="14"/>
      <c r="I1268" s="3"/>
      <c r="J1268" s="14"/>
      <c r="K1268" s="3"/>
      <c r="L1268" s="49"/>
      <c r="M1268" s="49"/>
      <c r="N1268" s="6"/>
      <c r="BF1268" s="56"/>
      <c r="BG1268" s="56"/>
      <c r="BH1268" s="2">
        <f t="shared" si="338"/>
        <v>0</v>
      </c>
      <c r="BI1268" s="2">
        <f t="shared" si="339"/>
        <v>0</v>
      </c>
    </row>
    <row r="1269" spans="1:61" s="2" customFormat="1" x14ac:dyDescent="0.25">
      <c r="A1269" s="6"/>
      <c r="E1269" s="9"/>
      <c r="F1269" s="3"/>
      <c r="G1269" s="3"/>
      <c r="H1269" s="14"/>
      <c r="I1269" s="3"/>
      <c r="J1269" s="14"/>
      <c r="K1269" s="3"/>
      <c r="L1269" s="49"/>
      <c r="M1269" s="49"/>
      <c r="N1269" s="6"/>
      <c r="BF1269" s="56"/>
      <c r="BG1269" s="56"/>
      <c r="BH1269" s="2">
        <f t="shared" si="338"/>
        <v>0</v>
      </c>
      <c r="BI1269" s="2">
        <f t="shared" si="339"/>
        <v>0</v>
      </c>
    </row>
    <row r="1270" spans="1:61" s="2" customFormat="1" x14ac:dyDescent="0.25">
      <c r="A1270" s="6"/>
      <c r="E1270" s="9"/>
      <c r="F1270" s="3"/>
      <c r="G1270" s="3"/>
      <c r="H1270" s="14"/>
      <c r="I1270" s="3"/>
      <c r="J1270" s="14"/>
      <c r="K1270" s="3"/>
      <c r="L1270" s="49"/>
      <c r="M1270" s="49"/>
      <c r="N1270" s="6"/>
      <c r="BF1270" s="56"/>
      <c r="BG1270" s="56"/>
      <c r="BH1270" s="2">
        <f t="shared" si="338"/>
        <v>0</v>
      </c>
      <c r="BI1270" s="2">
        <f t="shared" si="339"/>
        <v>0</v>
      </c>
    </row>
    <row r="1271" spans="1:61" s="2" customFormat="1" ht="15.75" thickBot="1" x14ac:dyDescent="0.3">
      <c r="A1271" s="6"/>
      <c r="E1271" s="9"/>
      <c r="F1271" s="3"/>
      <c r="G1271" s="3"/>
      <c r="H1271" s="13"/>
      <c r="I1271" s="3"/>
      <c r="J1271" s="13"/>
      <c r="K1271" s="3"/>
      <c r="L1271" s="49"/>
      <c r="M1271" s="49"/>
      <c r="N1271" s="6"/>
      <c r="BF1271" s="56"/>
      <c r="BG1271" s="56"/>
      <c r="BH1271" s="2">
        <f t="shared" si="338"/>
        <v>0</v>
      </c>
      <c r="BI1271" s="2">
        <f t="shared" si="339"/>
        <v>0</v>
      </c>
    </row>
    <row r="1272" spans="1:61" s="2" customFormat="1" ht="61.5" thickTop="1" thickBot="1" x14ac:dyDescent="0.3">
      <c r="A1272" s="17" t="s">
        <v>103</v>
      </c>
      <c r="E1272" s="8"/>
      <c r="F1272" s="16" t="str">
        <f>Master!A$746</f>
        <v>Forecast Overall Zika Risk Code - "1" (Blue) = low risk, "4" (Red) = high risk</v>
      </c>
      <c r="G1272" s="16" t="str">
        <f>Master!B$745</f>
        <v>Was temp. suitable during period for Aedes aegypti/albopictus? (Red Yes, Green No)</v>
      </c>
      <c r="H1272" s="16" t="str">
        <f>Master!C$745</f>
        <v>If suitable temp.  what is annual % suitability for Aedes aegypti or albopictus? (More red more suitable)</v>
      </c>
      <c r="I1272" s="16" t="str">
        <f>Master!B$744</f>
        <v>Was temp. suitable during period for Zika replication in mosquito? (Red Yes, Green No)</v>
      </c>
      <c r="J1272" s="16" t="str">
        <f>Master!C$744</f>
        <v>If suitable temp. what is annual % suitability for Zika? (More red more suitable)</v>
      </c>
      <c r="K1272" s="47" t="str">
        <f>Master!A$749</f>
        <v># people within 5km with Code 4 Zika level</v>
      </c>
      <c r="L1272" s="47" t="str">
        <f>Master!A$748</f>
        <v>Description of conditions</v>
      </c>
      <c r="M1272" s="47" t="str">
        <f>Master!B$748</f>
        <v>What it means for transmission</v>
      </c>
      <c r="N1272" s="47" t="str">
        <f>Master!C$748</f>
        <v>What it means for entomologists</v>
      </c>
      <c r="BF1272" s="47" t="s">
        <v>949</v>
      </c>
      <c r="BG1272" s="47" t="s">
        <v>949</v>
      </c>
      <c r="BH1272" s="2">
        <f t="shared" si="338"/>
        <v>0</v>
      </c>
      <c r="BI1272" s="2" t="e">
        <f t="shared" si="339"/>
        <v>#VALUE!</v>
      </c>
    </row>
    <row r="1273" spans="1:61" s="2" customFormat="1" ht="16.5" thickTop="1" thickBot="1" x14ac:dyDescent="0.3">
      <c r="A1273" s="6"/>
      <c r="E1273" s="8" t="s">
        <v>102</v>
      </c>
      <c r="F1273" s="3">
        <f t="shared" ref="F1273:F1284" si="340">BA1273</f>
        <v>3</v>
      </c>
      <c r="G1273" s="3">
        <f>IF((Master!CL529&gt;=13)-(Master!CL529&gt;38),1,0)</f>
        <v>1</v>
      </c>
      <c r="H1273" s="11">
        <f>IF($G1273=1,ROUND(Master!AL529,2),0)</f>
        <v>0.98</v>
      </c>
      <c r="I1273" s="3">
        <f>IF((Master!CL529&gt;=18)-(Master!CL529&gt;42),1,0)</f>
        <v>1</v>
      </c>
      <c r="J1273" s="11">
        <f>IF($I1273=1,ROUND(Master!DF529,2),0)</f>
        <v>0</v>
      </c>
      <c r="K1273" s="3">
        <f t="shared" ref="K1273:K1284" si="341">BF1273*BH1273</f>
        <v>0</v>
      </c>
      <c r="L1273" s="49" t="str">
        <f t="shared" ref="L1273:L1284" si="342">BB1273</f>
        <v>Temp. suitable for Pathogen and Vector. Model says suitable for Pathogen or Vector but not both.</v>
      </c>
      <c r="M1273" s="49" t="str">
        <f t="shared" ref="M1273:M1284" si="343">BC1273</f>
        <v>Preconditions somewhat suitable for Transmission</v>
      </c>
      <c r="N1273" s="6" t="str">
        <f>Master!DM529</f>
        <v>Temp. suitable for vectors - surveillance may be needed. When temp. suitable, model suggests vectors likely - may need control, education, and policies minimizing exposure.</v>
      </c>
      <c r="AW1273" s="2">
        <f t="shared" ref="AW1273:AW1284" si="344">SUM(G1273,I1273)</f>
        <v>2</v>
      </c>
      <c r="AX1273" s="2">
        <f t="shared" ref="AX1273:AX1284" si="345">IF(H1273&lt;0.5,2,IF(H1273&gt;=0.5,3))</f>
        <v>3</v>
      </c>
      <c r="AY1273" s="2">
        <f t="shared" ref="AY1273:AY1284" si="346">IF(J1273&lt;0.5,5,IF(J1273&gt;=0.5,7))</f>
        <v>5</v>
      </c>
      <c r="AZ1273" s="2">
        <f t="shared" si="337"/>
        <v>30</v>
      </c>
      <c r="BA1273" s="2">
        <f t="shared" ref="BA1273:BA1284" si="347">IF(AZ1273=0,BB$3,IF(AZ1273=10,BB$4,IF(AZ1273=14,BB$4,IF(AZ1273=15,BB$5,IF(AZ1273=20,BB$6,IF(AZ1273=21,BB$5,IF(AZ1273=28,BB$7,IF(AZ1273=30,BB$7,IF(AZ1273=42,BB$8,"")))))))))</f>
        <v>3</v>
      </c>
      <c r="BB1273" s="2" t="str">
        <f t="shared" ref="BB1273:BB1284" si="348">IF(AZ1273=0,AW$3,IF(AZ1273=10,AW$4,IF(AZ1273=14,AW$4,IF(AZ1273=15,AW$5,IF(AZ1273=20,AW$6,IF(AZ1273=21,AW$5,IF(AZ1273=28,AW$7,IF(AZ1273=30,AW$7,IF(AZ1273=42,AW$8,"")))))))))</f>
        <v>Temp. suitable for Pathogen and Vector. Model says suitable for Pathogen or Vector but not both.</v>
      </c>
      <c r="BC1273" s="2" t="str">
        <f t="shared" ref="BC1273:BC1284" si="349">IF(AZ1273=0,AY$3,IF(AZ1273=10,AY$4,IF(AZ1273=14,AY$4,IF(AZ1273=15,AY$5,IF(AZ1273=20,AY$6,IF(AZ1273=21,AY$5,IF(AZ1273=28,AY$7,IF(AZ1273=30,AY$7,IF(AZ1273=42,AY$8,"")))))))))</f>
        <v>Preconditions somewhat suitable for Transmission</v>
      </c>
      <c r="BF1273" s="56">
        <f>Master!EN529</f>
        <v>44060</v>
      </c>
      <c r="BG1273" s="56" t="s">
        <v>1479</v>
      </c>
      <c r="BH1273" s="2">
        <f t="shared" si="338"/>
        <v>0</v>
      </c>
      <c r="BI1273" s="2">
        <f t="shared" si="339"/>
        <v>0</v>
      </c>
    </row>
    <row r="1274" spans="1:61" s="2" customFormat="1" ht="16.5" thickTop="1" thickBot="1" x14ac:dyDescent="0.3">
      <c r="A1274" s="6"/>
      <c r="E1274" s="8" t="s">
        <v>111</v>
      </c>
      <c r="F1274" s="3">
        <f t="shared" si="340"/>
        <v>3</v>
      </c>
      <c r="G1274" s="3">
        <f>IF((Master!CL530&gt;=13)-(Master!CL530&gt;38),1,0)</f>
        <v>1</v>
      </c>
      <c r="H1274" s="11">
        <f>IF($G1274=1,ROUND(Master!AL530,2),0)</f>
        <v>0.83</v>
      </c>
      <c r="I1274" s="3">
        <f>IF((Master!CL530&gt;=18)-(Master!CL530&gt;42),1,0)</f>
        <v>1</v>
      </c>
      <c r="J1274" s="11">
        <f>IF($I1274=1,ROUND(Master!DF530,2),0)</f>
        <v>0</v>
      </c>
      <c r="K1274" s="3">
        <f t="shared" si="341"/>
        <v>0</v>
      </c>
      <c r="L1274" s="49" t="str">
        <f t="shared" si="342"/>
        <v>Temp. suitable for Pathogen and Vector. Model says suitable for Pathogen or Vector but not both.</v>
      </c>
      <c r="M1274" s="49" t="str">
        <f t="shared" si="343"/>
        <v>Preconditions somewhat suitable for Transmission</v>
      </c>
      <c r="N1274" s="6" t="str">
        <f>Master!DM530</f>
        <v>Temp. suitable for vectors - surveillance may be needed. When temp. suitable, model suggests vectors likely - may need control, education, and policies minimizing exposure.</v>
      </c>
      <c r="AW1274" s="2">
        <f t="shared" si="344"/>
        <v>2</v>
      </c>
      <c r="AX1274" s="2">
        <f t="shared" si="345"/>
        <v>3</v>
      </c>
      <c r="AY1274" s="2">
        <f t="shared" si="346"/>
        <v>5</v>
      </c>
      <c r="AZ1274" s="2">
        <f t="shared" si="337"/>
        <v>30</v>
      </c>
      <c r="BA1274" s="2">
        <f t="shared" si="347"/>
        <v>3</v>
      </c>
      <c r="BB1274" s="2" t="str">
        <f t="shared" si="348"/>
        <v>Temp. suitable for Pathogen and Vector. Model says suitable for Pathogen or Vector but not both.</v>
      </c>
      <c r="BC1274" s="2" t="str">
        <f t="shared" si="349"/>
        <v>Preconditions somewhat suitable for Transmission</v>
      </c>
      <c r="BF1274" s="56">
        <f>Master!EN530</f>
        <v>26397</v>
      </c>
      <c r="BG1274" s="56" t="s">
        <v>1480</v>
      </c>
      <c r="BH1274" s="2">
        <f t="shared" si="338"/>
        <v>0</v>
      </c>
      <c r="BI1274" s="2">
        <f t="shared" si="339"/>
        <v>0</v>
      </c>
    </row>
    <row r="1275" spans="1:61" s="2" customFormat="1" ht="16.5" thickTop="1" thickBot="1" x14ac:dyDescent="0.3">
      <c r="A1275" s="6"/>
      <c r="E1275" s="8" t="s">
        <v>299</v>
      </c>
      <c r="F1275" s="3">
        <f t="shared" si="340"/>
        <v>3</v>
      </c>
      <c r="G1275" s="3">
        <f>IF((Master!CL531&gt;=13)-(Master!CL531&gt;38),1,0)</f>
        <v>1</v>
      </c>
      <c r="H1275" s="11">
        <f>IF($G1275=1,ROUND(Master!AL531,2),0)</f>
        <v>0.98</v>
      </c>
      <c r="I1275" s="3">
        <f>IF((Master!CL531&gt;=18)-(Master!CL531&gt;42),1,0)</f>
        <v>1</v>
      </c>
      <c r="J1275" s="11">
        <f>IF($I1275=1,ROUND(Master!DF531,2),0)</f>
        <v>0</v>
      </c>
      <c r="K1275" s="3">
        <f t="shared" si="341"/>
        <v>0</v>
      </c>
      <c r="L1275" s="49" t="str">
        <f t="shared" si="342"/>
        <v>Temp. suitable for Pathogen and Vector. Model says suitable for Pathogen or Vector but not both.</v>
      </c>
      <c r="M1275" s="49" t="str">
        <f t="shared" si="343"/>
        <v>Preconditions somewhat suitable for Transmission</v>
      </c>
      <c r="N1275" s="6" t="str">
        <f>Master!DM531</f>
        <v>Temp. suitable for vectors - surveillance may be needed. When temp. suitable, model suggests vectors likely - may need control, education, and policies minimizing exposure.</v>
      </c>
      <c r="AW1275" s="2">
        <f t="shared" si="344"/>
        <v>2</v>
      </c>
      <c r="AX1275" s="2">
        <f t="shared" si="345"/>
        <v>3</v>
      </c>
      <c r="AY1275" s="2">
        <f t="shared" si="346"/>
        <v>5</v>
      </c>
      <c r="AZ1275" s="2">
        <f t="shared" si="337"/>
        <v>30</v>
      </c>
      <c r="BA1275" s="2">
        <f t="shared" si="347"/>
        <v>3</v>
      </c>
      <c r="BB1275" s="2" t="str">
        <f t="shared" si="348"/>
        <v>Temp. suitable for Pathogen and Vector. Model says suitable for Pathogen or Vector but not both.</v>
      </c>
      <c r="BC1275" s="2" t="str">
        <f t="shared" si="349"/>
        <v>Preconditions somewhat suitable for Transmission</v>
      </c>
      <c r="BF1275" s="56">
        <f>Master!EN531</f>
        <v>68749</v>
      </c>
      <c r="BG1275" s="56" t="s">
        <v>1481</v>
      </c>
      <c r="BH1275" s="2">
        <f t="shared" si="338"/>
        <v>0</v>
      </c>
      <c r="BI1275" s="2">
        <f t="shared" si="339"/>
        <v>0</v>
      </c>
    </row>
    <row r="1276" spans="1:61" s="2" customFormat="1" ht="16.5" thickTop="1" thickBot="1" x14ac:dyDescent="0.3">
      <c r="A1276" s="6"/>
      <c r="E1276" s="8" t="s">
        <v>304</v>
      </c>
      <c r="F1276" s="3">
        <f t="shared" si="340"/>
        <v>3</v>
      </c>
      <c r="G1276" s="3">
        <f>IF((Master!CL532&gt;=13)-(Master!CL532&gt;38),1,0)</f>
        <v>1</v>
      </c>
      <c r="H1276" s="11">
        <f>IF($G1276=1,ROUND(Master!AL532,2),0)</f>
        <v>0.95</v>
      </c>
      <c r="I1276" s="3">
        <f>IF((Master!CL532&gt;=18)-(Master!CL532&gt;42),1,0)</f>
        <v>1</v>
      </c>
      <c r="J1276" s="11">
        <f>IF($I1276=1,ROUND(Master!DF532,2),0)</f>
        <v>0</v>
      </c>
      <c r="K1276" s="3">
        <f t="shared" si="341"/>
        <v>0</v>
      </c>
      <c r="L1276" s="49" t="str">
        <f t="shared" si="342"/>
        <v>Temp. suitable for Pathogen and Vector. Model says suitable for Pathogen or Vector but not both.</v>
      </c>
      <c r="M1276" s="49" t="str">
        <f t="shared" si="343"/>
        <v>Preconditions somewhat suitable for Transmission</v>
      </c>
      <c r="N1276" s="6" t="str">
        <f>Master!DM532</f>
        <v>Temp. suitable for vectors - surveillance may be needed. When temp. suitable, model suggests vectors likely - may need control, education, and policies minimizing exposure.</v>
      </c>
      <c r="AW1276" s="2">
        <f t="shared" si="344"/>
        <v>2</v>
      </c>
      <c r="AX1276" s="2">
        <f t="shared" si="345"/>
        <v>3</v>
      </c>
      <c r="AY1276" s="2">
        <f t="shared" si="346"/>
        <v>5</v>
      </c>
      <c r="AZ1276" s="2">
        <f t="shared" si="337"/>
        <v>30</v>
      </c>
      <c r="BA1276" s="2">
        <f t="shared" si="347"/>
        <v>3</v>
      </c>
      <c r="BB1276" s="2" t="str">
        <f t="shared" si="348"/>
        <v>Temp. suitable for Pathogen and Vector. Model says suitable for Pathogen or Vector but not both.</v>
      </c>
      <c r="BC1276" s="2" t="str">
        <f t="shared" si="349"/>
        <v>Preconditions somewhat suitable for Transmission</v>
      </c>
      <c r="BF1276" s="56">
        <f>Master!EN532</f>
        <v>451548</v>
      </c>
      <c r="BG1276" s="56" t="s">
        <v>1482</v>
      </c>
      <c r="BH1276" s="2">
        <f t="shared" si="338"/>
        <v>0</v>
      </c>
      <c r="BI1276" s="2">
        <f t="shared" si="339"/>
        <v>0</v>
      </c>
    </row>
    <row r="1277" spans="1:61" s="2" customFormat="1" ht="16.5" thickTop="1" thickBot="1" x14ac:dyDescent="0.3">
      <c r="A1277" s="6"/>
      <c r="E1277" s="8" t="s">
        <v>368</v>
      </c>
      <c r="F1277" s="3">
        <f t="shared" si="340"/>
        <v>3</v>
      </c>
      <c r="G1277" s="3">
        <f>IF((Master!CL533&gt;=13)-(Master!CL533&gt;38),1,0)</f>
        <v>1</v>
      </c>
      <c r="H1277" s="11">
        <f>IF($G1277=1,ROUND(Master!AL533,2),0)</f>
        <v>0.96</v>
      </c>
      <c r="I1277" s="3">
        <f>IF((Master!CL533&gt;=18)-(Master!CL533&gt;42),1,0)</f>
        <v>1</v>
      </c>
      <c r="J1277" s="11">
        <f>IF($I1277=1,ROUND(Master!DF533,2),0)</f>
        <v>0</v>
      </c>
      <c r="K1277" s="3">
        <f t="shared" si="341"/>
        <v>0</v>
      </c>
      <c r="L1277" s="49" t="str">
        <f t="shared" si="342"/>
        <v>Temp. suitable for Pathogen and Vector. Model says suitable for Pathogen or Vector but not both.</v>
      </c>
      <c r="M1277" s="49" t="str">
        <f t="shared" si="343"/>
        <v>Preconditions somewhat suitable for Transmission</v>
      </c>
      <c r="N1277" s="6" t="str">
        <f>Master!DM533</f>
        <v>Temp. suitable for vectors - surveillance may be needed. When temp. suitable, model suggests vectors likely - may need control, education, and policies minimizing exposure.</v>
      </c>
      <c r="AW1277" s="2">
        <f t="shared" si="344"/>
        <v>2</v>
      </c>
      <c r="AX1277" s="2">
        <f t="shared" si="345"/>
        <v>3</v>
      </c>
      <c r="AY1277" s="2">
        <f t="shared" si="346"/>
        <v>5</v>
      </c>
      <c r="AZ1277" s="2">
        <f t="shared" si="337"/>
        <v>30</v>
      </c>
      <c r="BA1277" s="2">
        <f t="shared" si="347"/>
        <v>3</v>
      </c>
      <c r="BB1277" s="2" t="str">
        <f t="shared" si="348"/>
        <v>Temp. suitable for Pathogen and Vector. Model says suitable for Pathogen or Vector but not both.</v>
      </c>
      <c r="BC1277" s="2" t="str">
        <f t="shared" si="349"/>
        <v>Preconditions somewhat suitable for Transmission</v>
      </c>
      <c r="BF1277" s="56">
        <f>Master!EN533</f>
        <v>18550</v>
      </c>
      <c r="BG1277" s="56" t="s">
        <v>1483</v>
      </c>
      <c r="BH1277" s="2">
        <f t="shared" si="338"/>
        <v>0</v>
      </c>
      <c r="BI1277" s="2">
        <f t="shared" si="339"/>
        <v>0</v>
      </c>
    </row>
    <row r="1278" spans="1:61" s="2" customFormat="1" ht="16.5" thickTop="1" thickBot="1" x14ac:dyDescent="0.3">
      <c r="A1278" s="6"/>
      <c r="E1278" s="8" t="s">
        <v>451</v>
      </c>
      <c r="F1278" s="3">
        <f t="shared" si="340"/>
        <v>3</v>
      </c>
      <c r="G1278" s="3">
        <f>IF((Master!CL534&gt;=13)-(Master!CL534&gt;38),1,0)</f>
        <v>1</v>
      </c>
      <c r="H1278" s="11">
        <f>IF($G1278=1,ROUND(Master!AL534,2),0)</f>
        <v>0.93</v>
      </c>
      <c r="I1278" s="3">
        <f>IF((Master!CL534&gt;=18)-(Master!CL534&gt;42),1,0)</f>
        <v>1</v>
      </c>
      <c r="J1278" s="11">
        <f>IF($I1278=1,ROUND(Master!DF534,2),0)</f>
        <v>0</v>
      </c>
      <c r="K1278" s="3">
        <f t="shared" si="341"/>
        <v>0</v>
      </c>
      <c r="L1278" s="49" t="str">
        <f t="shared" si="342"/>
        <v>Temp. suitable for Pathogen and Vector. Model says suitable for Pathogen or Vector but not both.</v>
      </c>
      <c r="M1278" s="49" t="str">
        <f t="shared" si="343"/>
        <v>Preconditions somewhat suitable for Transmission</v>
      </c>
      <c r="N1278" s="6" t="str">
        <f>Master!DM534</f>
        <v>Temp. suitable for vectors - surveillance may be needed. When temp. suitable, model suggests vectors likely - may need control, education, and policies minimizing exposure.</v>
      </c>
      <c r="AW1278" s="2">
        <f t="shared" si="344"/>
        <v>2</v>
      </c>
      <c r="AX1278" s="2">
        <f t="shared" si="345"/>
        <v>3</v>
      </c>
      <c r="AY1278" s="2">
        <f t="shared" si="346"/>
        <v>5</v>
      </c>
      <c r="AZ1278" s="2">
        <f t="shared" si="337"/>
        <v>30</v>
      </c>
      <c r="BA1278" s="2">
        <f t="shared" si="347"/>
        <v>3</v>
      </c>
      <c r="BB1278" s="2" t="str">
        <f t="shared" si="348"/>
        <v>Temp. suitable for Pathogen and Vector. Model says suitable for Pathogen or Vector but not both.</v>
      </c>
      <c r="BC1278" s="2" t="str">
        <f t="shared" si="349"/>
        <v>Preconditions somewhat suitable for Transmission</v>
      </c>
      <c r="BF1278" s="56">
        <f>Master!EN534</f>
        <v>25759</v>
      </c>
      <c r="BG1278" s="56" t="s">
        <v>1484</v>
      </c>
      <c r="BH1278" s="2">
        <f t="shared" si="338"/>
        <v>0</v>
      </c>
      <c r="BI1278" s="2">
        <f t="shared" si="339"/>
        <v>0</v>
      </c>
    </row>
    <row r="1279" spans="1:61" s="2" customFormat="1" ht="16.5" thickTop="1" thickBot="1" x14ac:dyDescent="0.3">
      <c r="A1279" s="6"/>
      <c r="E1279" s="8" t="s">
        <v>555</v>
      </c>
      <c r="F1279" s="3">
        <f t="shared" si="340"/>
        <v>3</v>
      </c>
      <c r="G1279" s="3">
        <f>IF((Master!CL535&gt;=13)-(Master!CL535&gt;38),1,0)</f>
        <v>1</v>
      </c>
      <c r="H1279" s="11">
        <f>IF($G1279=1,ROUND(Master!AL535,2),0)</f>
        <v>0.98</v>
      </c>
      <c r="I1279" s="3">
        <f>IF((Master!CL535&gt;=18)-(Master!CL535&gt;42),1,0)</f>
        <v>1</v>
      </c>
      <c r="J1279" s="11">
        <f>IF($I1279=1,ROUND(Master!DF535,2),0)</f>
        <v>0</v>
      </c>
      <c r="K1279" s="3">
        <f t="shared" si="341"/>
        <v>0</v>
      </c>
      <c r="L1279" s="49" t="str">
        <f t="shared" si="342"/>
        <v>Temp. suitable for Pathogen and Vector. Model says suitable for Pathogen or Vector but not both.</v>
      </c>
      <c r="M1279" s="49" t="str">
        <f t="shared" si="343"/>
        <v>Preconditions somewhat suitable for Transmission</v>
      </c>
      <c r="N1279" s="6" t="str">
        <f>Master!DM535</f>
        <v>Temp. suitable for vectors - surveillance may be needed. When temp. suitable, model suggests vectors likely - may need control, education, and policies minimizing exposure.</v>
      </c>
      <c r="AW1279" s="2">
        <f t="shared" si="344"/>
        <v>2</v>
      </c>
      <c r="AX1279" s="2">
        <f t="shared" si="345"/>
        <v>3</v>
      </c>
      <c r="AY1279" s="2">
        <f t="shared" si="346"/>
        <v>5</v>
      </c>
      <c r="AZ1279" s="2">
        <f t="shared" si="337"/>
        <v>30</v>
      </c>
      <c r="BA1279" s="2">
        <f t="shared" si="347"/>
        <v>3</v>
      </c>
      <c r="BB1279" s="2" t="str">
        <f t="shared" si="348"/>
        <v>Temp. suitable for Pathogen and Vector. Model says suitable for Pathogen or Vector but not both.</v>
      </c>
      <c r="BC1279" s="2" t="str">
        <f t="shared" si="349"/>
        <v>Preconditions somewhat suitable for Transmission</v>
      </c>
      <c r="BF1279" s="56">
        <f>Master!EN535</f>
        <v>133964</v>
      </c>
      <c r="BG1279" s="56" t="s">
        <v>1485</v>
      </c>
      <c r="BH1279" s="2">
        <f t="shared" si="338"/>
        <v>0</v>
      </c>
      <c r="BI1279" s="2">
        <f t="shared" si="339"/>
        <v>0</v>
      </c>
    </row>
    <row r="1280" spans="1:61" s="2" customFormat="1" ht="16.5" thickTop="1" thickBot="1" x14ac:dyDescent="0.3">
      <c r="A1280" s="6"/>
      <c r="E1280" s="8" t="s">
        <v>642</v>
      </c>
      <c r="F1280" s="3">
        <f t="shared" si="340"/>
        <v>3</v>
      </c>
      <c r="G1280" s="3">
        <f>IF((Master!CL536&gt;=13)-(Master!CL536&gt;38),1,0)</f>
        <v>1</v>
      </c>
      <c r="H1280" s="11">
        <f>IF($G1280=1,ROUND(Master!AL536,2),0)</f>
        <v>0.97</v>
      </c>
      <c r="I1280" s="3">
        <f>IF((Master!CL536&gt;=18)-(Master!CL536&gt;42),1,0)</f>
        <v>1</v>
      </c>
      <c r="J1280" s="11">
        <f>IF($I1280=1,ROUND(Master!DF536,2),0)</f>
        <v>0</v>
      </c>
      <c r="K1280" s="3">
        <f t="shared" si="341"/>
        <v>0</v>
      </c>
      <c r="L1280" s="49" t="str">
        <f t="shared" si="342"/>
        <v>Temp. suitable for Pathogen and Vector. Model says suitable for Pathogen or Vector but not both.</v>
      </c>
      <c r="M1280" s="49" t="str">
        <f t="shared" si="343"/>
        <v>Preconditions somewhat suitable for Transmission</v>
      </c>
      <c r="N1280" s="6" t="str">
        <f>Master!DM536</f>
        <v>Temp. suitable for vectors - surveillance may be needed. When temp. suitable, model suggests vectors likely - may need control, education, and policies minimizing exposure.</v>
      </c>
      <c r="AW1280" s="2">
        <f t="shared" si="344"/>
        <v>2</v>
      </c>
      <c r="AX1280" s="2">
        <f t="shared" si="345"/>
        <v>3</v>
      </c>
      <c r="AY1280" s="2">
        <f t="shared" si="346"/>
        <v>5</v>
      </c>
      <c r="AZ1280" s="2">
        <f t="shared" si="337"/>
        <v>30</v>
      </c>
      <c r="BA1280" s="2">
        <f t="shared" si="347"/>
        <v>3</v>
      </c>
      <c r="BB1280" s="2" t="str">
        <f t="shared" si="348"/>
        <v>Temp. suitable for Pathogen and Vector. Model says suitable for Pathogen or Vector but not both.</v>
      </c>
      <c r="BC1280" s="2" t="str">
        <f t="shared" si="349"/>
        <v>Preconditions somewhat suitable for Transmission</v>
      </c>
      <c r="BF1280" s="56">
        <f>Master!EN536</f>
        <v>90972</v>
      </c>
      <c r="BG1280" s="56" t="s">
        <v>1486</v>
      </c>
      <c r="BH1280" s="2">
        <f t="shared" si="338"/>
        <v>0</v>
      </c>
      <c r="BI1280" s="2">
        <f t="shared" si="339"/>
        <v>0</v>
      </c>
    </row>
    <row r="1281" spans="1:61" s="2" customFormat="1" ht="16.5" thickTop="1" thickBot="1" x14ac:dyDescent="0.3">
      <c r="A1281" s="6"/>
      <c r="E1281" s="8" t="s">
        <v>723</v>
      </c>
      <c r="F1281" s="3">
        <f t="shared" si="340"/>
        <v>3</v>
      </c>
      <c r="G1281" s="3">
        <f>IF((Master!CL537&gt;=13)-(Master!CL537&gt;38),1,0)</f>
        <v>1</v>
      </c>
      <c r="H1281" s="11">
        <f>IF($G1281=1,ROUND(Master!AL537,2),0)</f>
        <v>0.83</v>
      </c>
      <c r="I1281" s="3">
        <f>IF((Master!CL537&gt;=18)-(Master!CL537&gt;42),1,0)</f>
        <v>1</v>
      </c>
      <c r="J1281" s="11">
        <f>IF($I1281=1,ROUND(Master!DF537,2),0)</f>
        <v>0</v>
      </c>
      <c r="K1281" s="3">
        <f t="shared" si="341"/>
        <v>0</v>
      </c>
      <c r="L1281" s="49" t="str">
        <f t="shared" si="342"/>
        <v>Temp. suitable for Pathogen and Vector. Model says suitable for Pathogen or Vector but not both.</v>
      </c>
      <c r="M1281" s="49" t="str">
        <f t="shared" si="343"/>
        <v>Preconditions somewhat suitable for Transmission</v>
      </c>
      <c r="N1281" s="6" t="str">
        <f>Master!DM537</f>
        <v>Temp. suitable for vectors - surveillance may be needed. When temp. suitable, model suggests vectors likely - may need control, education, and policies minimizing exposure.</v>
      </c>
      <c r="AW1281" s="2">
        <f t="shared" si="344"/>
        <v>2</v>
      </c>
      <c r="AX1281" s="2">
        <f t="shared" si="345"/>
        <v>3</v>
      </c>
      <c r="AY1281" s="2">
        <f t="shared" si="346"/>
        <v>5</v>
      </c>
      <c r="AZ1281" s="2">
        <f t="shared" si="337"/>
        <v>30</v>
      </c>
      <c r="BA1281" s="2">
        <f t="shared" si="347"/>
        <v>3</v>
      </c>
      <c r="BB1281" s="2" t="str">
        <f t="shared" si="348"/>
        <v>Temp. suitable for Pathogen and Vector. Model says suitable for Pathogen or Vector but not both.</v>
      </c>
      <c r="BC1281" s="2" t="str">
        <f t="shared" si="349"/>
        <v>Preconditions somewhat suitable for Transmission</v>
      </c>
      <c r="BF1281" s="56">
        <f>Master!EN537</f>
        <v>67261</v>
      </c>
      <c r="BG1281" s="56" t="s">
        <v>1487</v>
      </c>
      <c r="BH1281" s="2">
        <f t="shared" si="338"/>
        <v>0</v>
      </c>
      <c r="BI1281" s="2">
        <f t="shared" si="339"/>
        <v>0</v>
      </c>
    </row>
    <row r="1282" spans="1:61" s="2" customFormat="1" ht="16.5" thickTop="1" thickBot="1" x14ac:dyDescent="0.3">
      <c r="A1282" s="6"/>
      <c r="E1282" s="8" t="s">
        <v>731</v>
      </c>
      <c r="F1282" s="3">
        <f t="shared" si="340"/>
        <v>3</v>
      </c>
      <c r="G1282" s="3">
        <f>IF((Master!CL538&gt;=13)-(Master!CL538&gt;38),1,0)</f>
        <v>1</v>
      </c>
      <c r="H1282" s="11">
        <f>IF($G1282=1,ROUND(Master!AL538,2),0)</f>
        <v>0.64</v>
      </c>
      <c r="I1282" s="3">
        <f>IF((Master!CL538&gt;=18)-(Master!CL538&gt;42),1,0)</f>
        <v>1</v>
      </c>
      <c r="J1282" s="11">
        <f>IF($I1282=1,ROUND(Master!DF538,2),0)</f>
        <v>0</v>
      </c>
      <c r="K1282" s="3">
        <f t="shared" si="341"/>
        <v>0</v>
      </c>
      <c r="L1282" s="49" t="str">
        <f t="shared" si="342"/>
        <v>Temp. suitable for Pathogen and Vector. Model says suitable for Pathogen or Vector but not both.</v>
      </c>
      <c r="M1282" s="49" t="str">
        <f t="shared" si="343"/>
        <v>Preconditions somewhat suitable for Transmission</v>
      </c>
      <c r="N1282" s="6" t="str">
        <f>Master!DM538</f>
        <v>Temp. suitable for vectors - surveillance may be needed. When temp. suitable, model suggests vectors likely - may need control, education, and policies minimizing exposure.</v>
      </c>
      <c r="AW1282" s="2">
        <f t="shared" si="344"/>
        <v>2</v>
      </c>
      <c r="AX1282" s="2">
        <f t="shared" si="345"/>
        <v>3</v>
      </c>
      <c r="AY1282" s="2">
        <f t="shared" si="346"/>
        <v>5</v>
      </c>
      <c r="AZ1282" s="2">
        <f t="shared" si="337"/>
        <v>30</v>
      </c>
      <c r="BA1282" s="2">
        <f t="shared" si="347"/>
        <v>3</v>
      </c>
      <c r="BB1282" s="2" t="str">
        <f t="shared" si="348"/>
        <v>Temp. suitable for Pathogen and Vector. Model says suitable for Pathogen or Vector but not both.</v>
      </c>
      <c r="BC1282" s="2" t="str">
        <f t="shared" si="349"/>
        <v>Preconditions somewhat suitable for Transmission</v>
      </c>
      <c r="BF1282" s="56">
        <f>Master!EN538</f>
        <v>47281</v>
      </c>
      <c r="BG1282" s="56" t="s">
        <v>1488</v>
      </c>
      <c r="BH1282" s="2">
        <f t="shared" si="338"/>
        <v>0</v>
      </c>
      <c r="BI1282" s="2">
        <f t="shared" si="339"/>
        <v>0</v>
      </c>
    </row>
    <row r="1283" spans="1:61" s="2" customFormat="1" ht="16.5" thickTop="1" thickBot="1" x14ac:dyDescent="0.3">
      <c r="A1283" s="6"/>
      <c r="E1283" s="8" t="s">
        <v>764</v>
      </c>
      <c r="F1283" s="3">
        <f t="shared" si="340"/>
        <v>2</v>
      </c>
      <c r="G1283" s="3">
        <f>IF((Master!CL539&gt;=13)-(Master!CL539&gt;38),1,0)</f>
        <v>1</v>
      </c>
      <c r="H1283" s="11">
        <f>IF($G1283=1,ROUND(Master!AL539,2),0)</f>
        <v>0.18</v>
      </c>
      <c r="I1283" s="3">
        <f>IF((Master!CL539&gt;=18)-(Master!CL539&gt;42),1,0)</f>
        <v>1</v>
      </c>
      <c r="J1283" s="11">
        <f>IF($I1283=1,ROUND(Master!DF539,2),0)</f>
        <v>0</v>
      </c>
      <c r="K1283" s="3">
        <f t="shared" si="341"/>
        <v>0</v>
      </c>
      <c r="L1283" s="49" t="str">
        <f t="shared" si="342"/>
        <v>Temp. suitable for Pathogen and Vector. Model says not very suitable for Pathogen and Vector.</v>
      </c>
      <c r="M1283" s="49" t="str">
        <f t="shared" si="343"/>
        <v>Preconditions unsuitable for Transmission</v>
      </c>
      <c r="N1283" s="6" t="str">
        <f>Master!DM539</f>
        <v>Temp. suitable for vectors - surveillance may be needed. When temp. suitable, model suggests vectors unlikely or low numbers.</v>
      </c>
      <c r="AW1283" s="2">
        <f t="shared" si="344"/>
        <v>2</v>
      </c>
      <c r="AX1283" s="2">
        <f t="shared" si="345"/>
        <v>2</v>
      </c>
      <c r="AY1283" s="2">
        <f t="shared" si="346"/>
        <v>5</v>
      </c>
      <c r="AZ1283" s="2">
        <f t="shared" si="337"/>
        <v>20</v>
      </c>
      <c r="BA1283" s="2">
        <f t="shared" si="347"/>
        <v>2</v>
      </c>
      <c r="BB1283" s="2" t="str">
        <f t="shared" si="348"/>
        <v>Temp. suitable for Pathogen and Vector. Model says not very suitable for Pathogen and Vector.</v>
      </c>
      <c r="BC1283" s="2" t="str">
        <f t="shared" si="349"/>
        <v>Preconditions unsuitable for Transmission</v>
      </c>
      <c r="BF1283" s="56">
        <f>Master!EN539</f>
        <v>103535</v>
      </c>
      <c r="BG1283" s="56" t="s">
        <v>1489</v>
      </c>
      <c r="BH1283" s="2">
        <f t="shared" si="338"/>
        <v>0</v>
      </c>
      <c r="BI1283" s="2">
        <f t="shared" si="339"/>
        <v>0</v>
      </c>
    </row>
    <row r="1284" spans="1:61" s="2" customFormat="1" ht="16.5" thickTop="1" thickBot="1" x14ac:dyDescent="0.3">
      <c r="A1284" s="6"/>
      <c r="E1284" s="8" t="s">
        <v>798</v>
      </c>
      <c r="F1284" s="3">
        <f t="shared" si="340"/>
        <v>2</v>
      </c>
      <c r="G1284" s="3">
        <f>IF((Master!CL540&gt;=13)-(Master!CL540&gt;38),1,0)</f>
        <v>1</v>
      </c>
      <c r="H1284" s="11">
        <f>IF($G1284=1,ROUND(Master!AL540,2),0)</f>
        <v>0.3</v>
      </c>
      <c r="I1284" s="3">
        <f>IF((Master!CL540&gt;=18)-(Master!CL540&gt;42),1,0)</f>
        <v>1</v>
      </c>
      <c r="J1284" s="11">
        <f>IF($I1284=1,ROUND(Master!DF540,2),0)</f>
        <v>0</v>
      </c>
      <c r="K1284" s="3">
        <f t="shared" si="341"/>
        <v>0</v>
      </c>
      <c r="L1284" s="49" t="str">
        <f t="shared" si="342"/>
        <v>Temp. suitable for Pathogen and Vector. Model says not very suitable for Pathogen and Vector.</v>
      </c>
      <c r="M1284" s="49" t="str">
        <f t="shared" si="343"/>
        <v>Preconditions unsuitable for Transmission</v>
      </c>
      <c r="N1284" s="6" t="str">
        <f>Master!DM540</f>
        <v>Temp. suitable for vectors - surveillance may be needed. When temp. suitable, model suggests vectors unlikely or low numbers.</v>
      </c>
      <c r="AW1284" s="2">
        <f t="shared" si="344"/>
        <v>2</v>
      </c>
      <c r="AX1284" s="2">
        <f t="shared" si="345"/>
        <v>2</v>
      </c>
      <c r="AY1284" s="2">
        <f t="shared" si="346"/>
        <v>5</v>
      </c>
      <c r="AZ1284" s="2">
        <f t="shared" si="337"/>
        <v>20</v>
      </c>
      <c r="BA1284" s="2">
        <f t="shared" si="347"/>
        <v>2</v>
      </c>
      <c r="BB1284" s="2" t="str">
        <f t="shared" si="348"/>
        <v>Temp. suitable for Pathogen and Vector. Model says not very suitable for Pathogen and Vector.</v>
      </c>
      <c r="BC1284" s="2" t="str">
        <f t="shared" si="349"/>
        <v>Preconditions unsuitable for Transmission</v>
      </c>
      <c r="BF1284" s="56">
        <f>Master!EN540</f>
        <v>16101</v>
      </c>
      <c r="BG1284" s="56" t="s">
        <v>1490</v>
      </c>
      <c r="BH1284" s="2">
        <f t="shared" si="338"/>
        <v>0</v>
      </c>
      <c r="BI1284" s="2">
        <f t="shared" si="339"/>
        <v>0</v>
      </c>
    </row>
    <row r="1285" spans="1:61" s="2" customFormat="1" ht="15.75" thickTop="1" x14ac:dyDescent="0.25">
      <c r="A1285" s="6"/>
      <c r="E1285" s="9" t="s">
        <v>867</v>
      </c>
      <c r="F1285" s="3"/>
      <c r="G1285" s="3"/>
      <c r="H1285" s="14"/>
      <c r="I1285" s="3"/>
      <c r="J1285" s="14"/>
      <c r="K1285" s="3"/>
      <c r="L1285" s="49"/>
      <c r="M1285" s="49"/>
      <c r="N1285" s="6"/>
      <c r="BF1285" s="56"/>
      <c r="BG1285" s="56"/>
      <c r="BH1285" s="2">
        <f t="shared" si="338"/>
        <v>0</v>
      </c>
      <c r="BI1285" s="2">
        <f t="shared" si="339"/>
        <v>0</v>
      </c>
    </row>
    <row r="1286" spans="1:61" s="2" customFormat="1" x14ac:dyDescent="0.25">
      <c r="A1286" s="6"/>
      <c r="E1286" s="9"/>
      <c r="F1286" s="3"/>
      <c r="G1286" s="3"/>
      <c r="H1286" s="14"/>
      <c r="I1286" s="3"/>
      <c r="J1286" s="14"/>
      <c r="K1286" s="3"/>
      <c r="L1286" s="49"/>
      <c r="M1286" s="49"/>
      <c r="N1286" s="6"/>
      <c r="BF1286" s="56"/>
      <c r="BG1286" s="56"/>
      <c r="BH1286" s="2">
        <f t="shared" si="338"/>
        <v>0</v>
      </c>
      <c r="BI1286" s="2">
        <f t="shared" si="339"/>
        <v>0</v>
      </c>
    </row>
    <row r="1287" spans="1:61" s="2" customFormat="1" x14ac:dyDescent="0.25">
      <c r="A1287" s="6"/>
      <c r="E1287" s="9"/>
      <c r="F1287" s="3"/>
      <c r="G1287" s="3"/>
      <c r="H1287" s="14"/>
      <c r="I1287" s="3"/>
      <c r="J1287" s="14"/>
      <c r="K1287" s="3"/>
      <c r="L1287" s="49"/>
      <c r="M1287" s="49"/>
      <c r="N1287" s="6"/>
      <c r="BF1287" s="56"/>
      <c r="BG1287" s="56"/>
      <c r="BH1287" s="2">
        <f t="shared" si="338"/>
        <v>0</v>
      </c>
      <c r="BI1287" s="2">
        <f t="shared" si="339"/>
        <v>0</v>
      </c>
    </row>
    <row r="1288" spans="1:61" s="2" customFormat="1" x14ac:dyDescent="0.25">
      <c r="A1288" s="6"/>
      <c r="E1288" s="9"/>
      <c r="F1288" s="3"/>
      <c r="G1288" s="3"/>
      <c r="H1288" s="14"/>
      <c r="I1288" s="3"/>
      <c r="J1288" s="14"/>
      <c r="K1288" s="3"/>
      <c r="L1288" s="49"/>
      <c r="M1288" s="49"/>
      <c r="N1288" s="6"/>
      <c r="BF1288" s="56"/>
      <c r="BG1288" s="56"/>
      <c r="BH1288" s="2">
        <f t="shared" si="338"/>
        <v>0</v>
      </c>
      <c r="BI1288" s="2">
        <f t="shared" si="339"/>
        <v>0</v>
      </c>
    </row>
    <row r="1289" spans="1:61" s="2" customFormat="1" x14ac:dyDescent="0.25">
      <c r="A1289" s="6"/>
      <c r="E1289" s="9"/>
      <c r="F1289" s="3"/>
      <c r="G1289" s="3"/>
      <c r="H1289" s="14"/>
      <c r="I1289" s="3"/>
      <c r="J1289" s="14"/>
      <c r="K1289" s="3"/>
      <c r="L1289" s="49"/>
      <c r="M1289" s="49"/>
      <c r="N1289" s="6"/>
      <c r="BF1289" s="56"/>
      <c r="BG1289" s="56"/>
      <c r="BH1289" s="2">
        <f t="shared" si="338"/>
        <v>0</v>
      </c>
      <c r="BI1289" s="2">
        <f t="shared" si="339"/>
        <v>0</v>
      </c>
    </row>
    <row r="1290" spans="1:61" s="2" customFormat="1" x14ac:dyDescent="0.25">
      <c r="A1290" s="6"/>
      <c r="E1290" s="9"/>
      <c r="F1290" s="3"/>
      <c r="G1290" s="3"/>
      <c r="H1290" s="14"/>
      <c r="I1290" s="3"/>
      <c r="J1290" s="14"/>
      <c r="K1290" s="3"/>
      <c r="L1290" s="49"/>
      <c r="M1290" s="49"/>
      <c r="N1290" s="6"/>
      <c r="BF1290" s="56"/>
      <c r="BG1290" s="56"/>
      <c r="BH1290" s="2">
        <f t="shared" si="338"/>
        <v>0</v>
      </c>
      <c r="BI1290" s="2">
        <f t="shared" si="339"/>
        <v>0</v>
      </c>
    </row>
    <row r="1291" spans="1:61" s="2" customFormat="1" x14ac:dyDescent="0.25">
      <c r="A1291" s="6"/>
      <c r="E1291" s="9"/>
      <c r="F1291" s="3"/>
      <c r="G1291" s="3"/>
      <c r="H1291" s="14"/>
      <c r="I1291" s="3"/>
      <c r="J1291" s="14"/>
      <c r="K1291" s="3"/>
      <c r="L1291" s="49"/>
      <c r="M1291" s="49"/>
      <c r="N1291" s="6"/>
      <c r="BF1291" s="56"/>
      <c r="BG1291" s="56"/>
      <c r="BH1291" s="2">
        <f t="shared" si="338"/>
        <v>0</v>
      </c>
      <c r="BI1291" s="2">
        <f t="shared" si="339"/>
        <v>0</v>
      </c>
    </row>
    <row r="1292" spans="1:61" s="2" customFormat="1" x14ac:dyDescent="0.25">
      <c r="A1292" s="6"/>
      <c r="E1292" s="9"/>
      <c r="F1292" s="3"/>
      <c r="G1292" s="3"/>
      <c r="H1292" s="14"/>
      <c r="I1292" s="3"/>
      <c r="J1292" s="14"/>
      <c r="K1292" s="3"/>
      <c r="L1292" s="49"/>
      <c r="M1292" s="49"/>
      <c r="N1292" s="6"/>
      <c r="BF1292" s="56"/>
      <c r="BG1292" s="56"/>
      <c r="BH1292" s="2">
        <f t="shared" si="338"/>
        <v>0</v>
      </c>
      <c r="BI1292" s="2">
        <f t="shared" si="339"/>
        <v>0</v>
      </c>
    </row>
    <row r="1293" spans="1:61" s="2" customFormat="1" x14ac:dyDescent="0.25">
      <c r="A1293" s="6"/>
      <c r="E1293" s="9"/>
      <c r="F1293" s="3"/>
      <c r="G1293" s="3"/>
      <c r="H1293" s="14"/>
      <c r="I1293" s="3"/>
      <c r="J1293" s="14"/>
      <c r="K1293" s="3"/>
      <c r="L1293" s="49"/>
      <c r="M1293" s="49"/>
      <c r="N1293" s="6"/>
      <c r="BF1293" s="56"/>
      <c r="BG1293" s="56"/>
      <c r="BH1293" s="2">
        <f t="shared" si="338"/>
        <v>0</v>
      </c>
      <c r="BI1293" s="2">
        <f t="shared" si="339"/>
        <v>0</v>
      </c>
    </row>
    <row r="1294" spans="1:61" s="2" customFormat="1" x14ac:dyDescent="0.25">
      <c r="A1294" s="6"/>
      <c r="E1294" s="9"/>
      <c r="F1294" s="3"/>
      <c r="G1294" s="3"/>
      <c r="H1294" s="14"/>
      <c r="I1294" s="3"/>
      <c r="J1294" s="14"/>
      <c r="K1294" s="3"/>
      <c r="L1294" s="49"/>
      <c r="M1294" s="49"/>
      <c r="N1294" s="6"/>
      <c r="BF1294" s="56"/>
      <c r="BG1294" s="56"/>
      <c r="BH1294" s="2">
        <f t="shared" si="338"/>
        <v>0</v>
      </c>
      <c r="BI1294" s="2">
        <f t="shared" si="339"/>
        <v>0</v>
      </c>
    </row>
    <row r="1295" spans="1:61" s="2" customFormat="1" x14ac:dyDescent="0.25">
      <c r="A1295" s="6"/>
      <c r="E1295" s="9"/>
      <c r="F1295" s="3"/>
      <c r="G1295" s="3"/>
      <c r="H1295" s="14"/>
      <c r="I1295" s="3"/>
      <c r="J1295" s="14"/>
      <c r="K1295" s="3"/>
      <c r="L1295" s="49"/>
      <c r="M1295" s="49"/>
      <c r="N1295" s="6"/>
      <c r="BF1295" s="56"/>
      <c r="BG1295" s="56"/>
      <c r="BH1295" s="2">
        <f t="shared" si="338"/>
        <v>0</v>
      </c>
      <c r="BI1295" s="2">
        <f t="shared" si="339"/>
        <v>0</v>
      </c>
    </row>
    <row r="1296" spans="1:61" s="2" customFormat="1" x14ac:dyDescent="0.25">
      <c r="A1296" s="6"/>
      <c r="E1296" s="9"/>
      <c r="F1296" s="3"/>
      <c r="G1296" s="3"/>
      <c r="H1296" s="14"/>
      <c r="I1296" s="3"/>
      <c r="J1296" s="14"/>
      <c r="K1296" s="3"/>
      <c r="L1296" s="49"/>
      <c r="M1296" s="49"/>
      <c r="N1296" s="6"/>
      <c r="BF1296" s="56"/>
      <c r="BG1296" s="56"/>
      <c r="BH1296" s="2">
        <f t="shared" si="338"/>
        <v>0</v>
      </c>
      <c r="BI1296" s="2">
        <f t="shared" si="339"/>
        <v>0</v>
      </c>
    </row>
    <row r="1297" spans="1:61" s="2" customFormat="1" ht="15.75" thickBot="1" x14ac:dyDescent="0.3">
      <c r="A1297" s="6"/>
      <c r="E1297" s="9"/>
      <c r="F1297" s="3"/>
      <c r="G1297" s="3"/>
      <c r="H1297" s="13"/>
      <c r="I1297" s="3"/>
      <c r="J1297" s="13"/>
      <c r="K1297" s="3"/>
      <c r="L1297" s="49"/>
      <c r="M1297" s="49"/>
      <c r="N1297" s="6"/>
      <c r="BF1297" s="56"/>
      <c r="BG1297" s="56"/>
      <c r="BH1297" s="2">
        <f t="shared" si="338"/>
        <v>0</v>
      </c>
      <c r="BI1297" s="2">
        <f t="shared" si="339"/>
        <v>0</v>
      </c>
    </row>
    <row r="1298" spans="1:61" s="2" customFormat="1" ht="61.5" thickTop="1" thickBot="1" x14ac:dyDescent="0.3">
      <c r="A1298" s="17" t="s">
        <v>250</v>
      </c>
      <c r="E1298" s="8"/>
      <c r="F1298" s="16" t="str">
        <f>Master!A$746</f>
        <v>Forecast Overall Zika Risk Code - "1" (Blue) = low risk, "4" (Red) = high risk</v>
      </c>
      <c r="G1298" s="16" t="str">
        <f>Master!B$745</f>
        <v>Was temp. suitable during period for Aedes aegypti/albopictus? (Red Yes, Green No)</v>
      </c>
      <c r="H1298" s="16" t="str">
        <f>Master!C$745</f>
        <v>If suitable temp.  what is annual % suitability for Aedes aegypti or albopictus? (More red more suitable)</v>
      </c>
      <c r="I1298" s="16" t="str">
        <f>Master!B$744</f>
        <v>Was temp. suitable during period for Zika replication in mosquito? (Red Yes, Green No)</v>
      </c>
      <c r="J1298" s="16" t="str">
        <f>Master!C$744</f>
        <v>If suitable temp. what is annual % suitability for Zika? (More red more suitable)</v>
      </c>
      <c r="K1298" s="47" t="str">
        <f>Master!A$749</f>
        <v># people within 5km with Code 4 Zika level</v>
      </c>
      <c r="L1298" s="47" t="str">
        <f>Master!A$748</f>
        <v>Description of conditions</v>
      </c>
      <c r="M1298" s="47" t="str">
        <f>Master!B$748</f>
        <v>What it means for transmission</v>
      </c>
      <c r="N1298" s="47" t="str">
        <f>Master!C$748</f>
        <v>What it means for entomologists</v>
      </c>
      <c r="BF1298" s="47" t="s">
        <v>949</v>
      </c>
      <c r="BG1298" s="47" t="s">
        <v>949</v>
      </c>
      <c r="BH1298" s="2">
        <f t="shared" si="338"/>
        <v>0</v>
      </c>
      <c r="BI1298" s="2" t="e">
        <f t="shared" si="339"/>
        <v>#VALUE!</v>
      </c>
    </row>
    <row r="1299" spans="1:61" s="2" customFormat="1" ht="16.5" thickTop="1" thickBot="1" x14ac:dyDescent="0.3">
      <c r="A1299" s="6"/>
      <c r="E1299" s="8" t="s">
        <v>249</v>
      </c>
      <c r="F1299" s="3">
        <f>BA1299</f>
        <v>3</v>
      </c>
      <c r="G1299" s="3">
        <f>IF((Master!CL541&gt;=13)-(Master!CL541&gt;38),1,0)</f>
        <v>1</v>
      </c>
      <c r="H1299" s="11">
        <f>IF($G1299=1,ROUND(Master!AL541,2),0)</f>
        <v>0.85</v>
      </c>
      <c r="I1299" s="3">
        <f>IF((Master!CL541&gt;=18)-(Master!CL541&gt;42),1,0)</f>
        <v>1</v>
      </c>
      <c r="J1299" s="11">
        <f>IF($I1299=1,ROUND(Master!DF541,2),0)</f>
        <v>0</v>
      </c>
      <c r="K1299" s="3">
        <f>BF1299*BH1299</f>
        <v>0</v>
      </c>
      <c r="L1299" s="49" t="str">
        <f t="shared" ref="L1299:M1302" si="350">BB1299</f>
        <v>Temp. suitable for Pathogen and Vector. Model says suitable for Pathogen or Vector but not both.</v>
      </c>
      <c r="M1299" s="49" t="str">
        <f t="shared" si="350"/>
        <v>Preconditions somewhat suitable for Transmission</v>
      </c>
      <c r="N1299" s="6" t="str">
        <f>Master!DM541</f>
        <v>Temp. suitable for vectors - surveillance may be needed. When temp. suitable, model suggests vectors likely - may need control, education, and policies minimizing exposure.</v>
      </c>
      <c r="AW1299" s="2">
        <f>SUM(G1299,I1299)</f>
        <v>2</v>
      </c>
      <c r="AX1299" s="2">
        <f>IF(H1299&lt;0.5,2,IF(H1299&gt;=0.5,3))</f>
        <v>3</v>
      </c>
      <c r="AY1299" s="2">
        <f>IF(J1299&lt;0.5,5,IF(J1299&gt;=0.5,7))</f>
        <v>5</v>
      </c>
      <c r="AZ1299" s="2">
        <f t="shared" si="337"/>
        <v>30</v>
      </c>
      <c r="BA1299" s="2">
        <f>IF(AZ1299=0,BB$3,IF(AZ1299=10,BB$4,IF(AZ1299=14,BB$4,IF(AZ1299=15,BB$5,IF(AZ1299=20,BB$6,IF(AZ1299=21,BB$5,IF(AZ1299=28,BB$7,IF(AZ1299=30,BB$7,IF(AZ1299=42,BB$8,"")))))))))</f>
        <v>3</v>
      </c>
      <c r="BB1299" s="2" t="str">
        <f>IF(AZ1299=0,AW$3,IF(AZ1299=10,AW$4,IF(AZ1299=14,AW$4,IF(AZ1299=15,AW$5,IF(AZ1299=20,AW$6,IF(AZ1299=21,AW$5,IF(AZ1299=28,AW$7,IF(AZ1299=30,AW$7,IF(AZ1299=42,AW$8,"")))))))))</f>
        <v>Temp. suitable for Pathogen and Vector. Model says suitable for Pathogen or Vector but not both.</v>
      </c>
      <c r="BC1299" s="2" t="str">
        <f>IF(AZ1299=0,AY$3,IF(AZ1299=10,AY$4,IF(AZ1299=14,AY$4,IF(AZ1299=15,AY$5,IF(AZ1299=20,AY$6,IF(AZ1299=21,AY$5,IF(AZ1299=28,AY$7,IF(AZ1299=30,AY$7,IF(AZ1299=42,AY$8,"")))))))))</f>
        <v>Preconditions somewhat suitable for Transmission</v>
      </c>
      <c r="BF1299" s="56">
        <f>Master!EN541</f>
        <v>26141</v>
      </c>
      <c r="BG1299" s="56" t="s">
        <v>1491</v>
      </c>
      <c r="BH1299" s="2">
        <f t="shared" si="338"/>
        <v>0</v>
      </c>
      <c r="BI1299" s="2">
        <f t="shared" si="339"/>
        <v>0</v>
      </c>
    </row>
    <row r="1300" spans="1:61" s="2" customFormat="1" ht="16.5" thickTop="1" thickBot="1" x14ac:dyDescent="0.3">
      <c r="A1300" s="6"/>
      <c r="E1300" s="8" t="s">
        <v>404</v>
      </c>
      <c r="F1300" s="3">
        <f>BA1300</f>
        <v>2</v>
      </c>
      <c r="G1300" s="3">
        <f>IF((Master!CL542&gt;=13)-(Master!CL542&gt;38),1,0)</f>
        <v>1</v>
      </c>
      <c r="H1300" s="11">
        <f>IF($G1300=1,ROUND(Master!AL542,2),0)</f>
        <v>0.46</v>
      </c>
      <c r="I1300" s="3">
        <f>IF((Master!CL542&gt;=18)-(Master!CL542&gt;42),1,0)</f>
        <v>1</v>
      </c>
      <c r="J1300" s="11">
        <f>IF($I1300=1,ROUND(Master!DF542,2),0)</f>
        <v>0</v>
      </c>
      <c r="K1300" s="3">
        <f>BF1300*BH1300</f>
        <v>0</v>
      </c>
      <c r="L1300" s="49" t="str">
        <f t="shared" si="350"/>
        <v>Temp. suitable for Pathogen and Vector. Model says not very suitable for Pathogen and Vector.</v>
      </c>
      <c r="M1300" s="49" t="str">
        <f t="shared" si="350"/>
        <v>Preconditions unsuitable for Transmission</v>
      </c>
      <c r="N1300" s="6" t="str">
        <f>Master!DM542</f>
        <v>Temp. suitable for vectors - surveillance may be needed. When temp. suitable, model suggests vectors unlikely or low numbers.</v>
      </c>
      <c r="AW1300" s="2">
        <f>SUM(G1300,I1300)</f>
        <v>2</v>
      </c>
      <c r="AX1300" s="2">
        <f>IF(H1300&lt;0.5,2,IF(H1300&gt;=0.5,3))</f>
        <v>2</v>
      </c>
      <c r="AY1300" s="2">
        <f>IF(J1300&lt;0.5,5,IF(J1300&gt;=0.5,7))</f>
        <v>5</v>
      </c>
      <c r="AZ1300" s="2">
        <f t="shared" si="337"/>
        <v>20</v>
      </c>
      <c r="BA1300" s="2">
        <f>IF(AZ1300=0,BB$3,IF(AZ1300=10,BB$4,IF(AZ1300=14,BB$4,IF(AZ1300=15,BB$5,IF(AZ1300=20,BB$6,IF(AZ1300=21,BB$5,IF(AZ1300=28,BB$7,IF(AZ1300=30,BB$7,IF(AZ1300=42,BB$8,"")))))))))</f>
        <v>2</v>
      </c>
      <c r="BB1300" s="2" t="str">
        <f>IF(AZ1300=0,AW$3,IF(AZ1300=10,AW$4,IF(AZ1300=14,AW$4,IF(AZ1300=15,AW$5,IF(AZ1300=20,AW$6,IF(AZ1300=21,AW$5,IF(AZ1300=28,AW$7,IF(AZ1300=30,AW$7,IF(AZ1300=42,AW$8,"")))))))))</f>
        <v>Temp. suitable for Pathogen and Vector. Model says not very suitable for Pathogen and Vector.</v>
      </c>
      <c r="BC1300" s="2" t="str">
        <f>IF(AZ1300=0,AY$3,IF(AZ1300=10,AY$4,IF(AZ1300=14,AY$4,IF(AZ1300=15,AY$5,IF(AZ1300=20,AY$6,IF(AZ1300=21,AY$5,IF(AZ1300=28,AY$7,IF(AZ1300=30,AY$7,IF(AZ1300=42,AY$8,"")))))))))</f>
        <v>Preconditions unsuitable for Transmission</v>
      </c>
      <c r="BF1300" s="56">
        <f>Master!EN542</f>
        <v>32773</v>
      </c>
      <c r="BG1300" s="56" t="s">
        <v>1492</v>
      </c>
      <c r="BH1300" s="2">
        <f t="shared" si="338"/>
        <v>0</v>
      </c>
      <c r="BI1300" s="2">
        <f t="shared" si="339"/>
        <v>0</v>
      </c>
    </row>
    <row r="1301" spans="1:61" s="2" customFormat="1" ht="16.5" thickTop="1" thickBot="1" x14ac:dyDescent="0.3">
      <c r="A1301" s="6"/>
      <c r="E1301" s="8" t="s">
        <v>652</v>
      </c>
      <c r="F1301" s="3">
        <f>BA1301</f>
        <v>3</v>
      </c>
      <c r="G1301" s="3">
        <f>IF((Master!CL543&gt;=13)-(Master!CL543&gt;38),1,0)</f>
        <v>1</v>
      </c>
      <c r="H1301" s="11">
        <f>IF($G1301=1,ROUND(Master!AL543,2),0)</f>
        <v>0.54</v>
      </c>
      <c r="I1301" s="3">
        <f>IF((Master!CL543&gt;=18)-(Master!CL543&gt;42),1,0)</f>
        <v>1</v>
      </c>
      <c r="J1301" s="11">
        <f>IF($I1301=1,ROUND(Master!DF543,2),0)</f>
        <v>0</v>
      </c>
      <c r="K1301" s="3">
        <f>BF1301*BH1301</f>
        <v>0</v>
      </c>
      <c r="L1301" s="49" t="str">
        <f t="shared" si="350"/>
        <v>Temp. suitable for Pathogen and Vector. Model says suitable for Pathogen or Vector but not both.</v>
      </c>
      <c r="M1301" s="49" t="str">
        <f t="shared" si="350"/>
        <v>Preconditions somewhat suitable for Transmission</v>
      </c>
      <c r="N1301" s="6" t="str">
        <f>Master!DM543</f>
        <v>Temp. suitable for vectors - surveillance may be needed. When temp. suitable, model suggests vectors likely - may need control, education, and policies minimizing exposure.</v>
      </c>
      <c r="AW1301" s="2">
        <f>SUM(G1301,I1301)</f>
        <v>2</v>
      </c>
      <c r="AX1301" s="2">
        <f>IF(H1301&lt;0.5,2,IF(H1301&gt;=0.5,3))</f>
        <v>3</v>
      </c>
      <c r="AY1301" s="2">
        <f>IF(J1301&lt;0.5,5,IF(J1301&gt;=0.5,7))</f>
        <v>5</v>
      </c>
      <c r="AZ1301" s="2">
        <f t="shared" si="337"/>
        <v>30</v>
      </c>
      <c r="BA1301" s="2">
        <f>IF(AZ1301=0,BB$3,IF(AZ1301=10,BB$4,IF(AZ1301=14,BB$4,IF(AZ1301=15,BB$5,IF(AZ1301=20,BB$6,IF(AZ1301=21,BB$5,IF(AZ1301=28,BB$7,IF(AZ1301=30,BB$7,IF(AZ1301=42,BB$8,"")))))))))</f>
        <v>3</v>
      </c>
      <c r="BB1301" s="2" t="str">
        <f>IF(AZ1301=0,AW$3,IF(AZ1301=10,AW$4,IF(AZ1301=14,AW$4,IF(AZ1301=15,AW$5,IF(AZ1301=20,AW$6,IF(AZ1301=21,AW$5,IF(AZ1301=28,AW$7,IF(AZ1301=30,AW$7,IF(AZ1301=42,AW$8,"")))))))))</f>
        <v>Temp. suitable for Pathogen and Vector. Model says suitable for Pathogen or Vector but not both.</v>
      </c>
      <c r="BC1301" s="2" t="str">
        <f>IF(AZ1301=0,AY$3,IF(AZ1301=10,AY$4,IF(AZ1301=14,AY$4,IF(AZ1301=15,AY$5,IF(AZ1301=20,AY$6,IF(AZ1301=21,AY$5,IF(AZ1301=28,AY$7,IF(AZ1301=30,AY$7,IF(AZ1301=42,AY$8,"")))))))))</f>
        <v>Preconditions somewhat suitable for Transmission</v>
      </c>
      <c r="BF1301" s="56">
        <f>Master!EN543</f>
        <v>33379</v>
      </c>
      <c r="BG1301" s="56" t="s">
        <v>1493</v>
      </c>
      <c r="BH1301" s="2">
        <f t="shared" si="338"/>
        <v>0</v>
      </c>
      <c r="BI1301" s="2">
        <f t="shared" si="339"/>
        <v>0</v>
      </c>
    </row>
    <row r="1302" spans="1:61" s="2" customFormat="1" ht="16.5" thickTop="1" thickBot="1" x14ac:dyDescent="0.3">
      <c r="A1302" s="6"/>
      <c r="E1302" s="8" t="s">
        <v>744</v>
      </c>
      <c r="F1302" s="3">
        <f>BA1302</f>
        <v>3</v>
      </c>
      <c r="G1302" s="3">
        <f>IF((Master!CL544&gt;=13)-(Master!CL544&gt;38),1,0)</f>
        <v>1</v>
      </c>
      <c r="H1302" s="11">
        <f>IF($G1302=1,ROUND(Master!AL544,2),0)</f>
        <v>0.77</v>
      </c>
      <c r="I1302" s="3">
        <f>IF((Master!CL544&gt;=18)-(Master!CL544&gt;42),1,0)</f>
        <v>1</v>
      </c>
      <c r="J1302" s="11">
        <f>IF($I1302=1,ROUND(Master!DF544,2),0)</f>
        <v>0</v>
      </c>
      <c r="K1302" s="3">
        <f>BF1302*BH1302</f>
        <v>0</v>
      </c>
      <c r="L1302" s="49" t="str">
        <f t="shared" si="350"/>
        <v>Temp. suitable for Pathogen and Vector. Model says suitable for Pathogen or Vector but not both.</v>
      </c>
      <c r="M1302" s="49" t="str">
        <f t="shared" si="350"/>
        <v>Preconditions somewhat suitable for Transmission</v>
      </c>
      <c r="N1302" s="6" t="str">
        <f>Master!DM544</f>
        <v>Temp. suitable for vectors - surveillance may be needed. When temp. suitable, model suggests vectors likely - may need control, education, and policies minimizing exposure.</v>
      </c>
      <c r="AW1302" s="2">
        <f>SUM(G1302,I1302)</f>
        <v>2</v>
      </c>
      <c r="AX1302" s="2">
        <f>IF(H1302&lt;0.5,2,IF(H1302&gt;=0.5,3))</f>
        <v>3</v>
      </c>
      <c r="AY1302" s="2">
        <f>IF(J1302&lt;0.5,5,IF(J1302&gt;=0.5,7))</f>
        <v>5</v>
      </c>
      <c r="AZ1302" s="2">
        <f t="shared" si="337"/>
        <v>30</v>
      </c>
      <c r="BA1302" s="2">
        <f>IF(AZ1302=0,BB$3,IF(AZ1302=10,BB$4,IF(AZ1302=14,BB$4,IF(AZ1302=15,BB$5,IF(AZ1302=20,BB$6,IF(AZ1302=21,BB$5,IF(AZ1302=28,BB$7,IF(AZ1302=30,BB$7,IF(AZ1302=42,BB$8,"")))))))))</f>
        <v>3</v>
      </c>
      <c r="BB1302" s="2" t="str">
        <f>IF(AZ1302=0,AW$3,IF(AZ1302=10,AW$4,IF(AZ1302=14,AW$4,IF(AZ1302=15,AW$5,IF(AZ1302=20,AW$6,IF(AZ1302=21,AW$5,IF(AZ1302=28,AW$7,IF(AZ1302=30,AW$7,IF(AZ1302=42,AW$8,"")))))))))</f>
        <v>Temp. suitable for Pathogen and Vector. Model says suitable for Pathogen or Vector but not both.</v>
      </c>
      <c r="BC1302" s="2" t="str">
        <f>IF(AZ1302=0,AY$3,IF(AZ1302=10,AY$4,IF(AZ1302=14,AY$4,IF(AZ1302=15,AY$5,IF(AZ1302=20,AY$6,IF(AZ1302=21,AY$5,IF(AZ1302=28,AY$7,IF(AZ1302=30,AY$7,IF(AZ1302=42,AY$8,"")))))))))</f>
        <v>Preconditions somewhat suitable for Transmission</v>
      </c>
      <c r="BF1302" s="56">
        <f>Master!EN544</f>
        <v>9100</v>
      </c>
      <c r="BG1302" s="56" t="s">
        <v>1494</v>
      </c>
      <c r="BH1302" s="2">
        <f t="shared" si="338"/>
        <v>0</v>
      </c>
      <c r="BI1302" s="2">
        <f t="shared" si="339"/>
        <v>0</v>
      </c>
    </row>
    <row r="1303" spans="1:61" s="2" customFormat="1" ht="15.75" thickTop="1" x14ac:dyDescent="0.25">
      <c r="A1303" s="6"/>
      <c r="E1303" s="9" t="s">
        <v>867</v>
      </c>
      <c r="F1303" s="3"/>
      <c r="G1303" s="3"/>
      <c r="H1303" s="14"/>
      <c r="I1303" s="3"/>
      <c r="J1303" s="14"/>
      <c r="K1303" s="3"/>
      <c r="L1303" s="49"/>
      <c r="M1303" s="49"/>
      <c r="N1303" s="6"/>
      <c r="BF1303" s="56"/>
      <c r="BG1303" s="56"/>
      <c r="BH1303" s="2">
        <f t="shared" si="338"/>
        <v>0</v>
      </c>
      <c r="BI1303" s="2">
        <f t="shared" si="339"/>
        <v>0</v>
      </c>
    </row>
    <row r="1304" spans="1:61" s="2" customFormat="1" x14ac:dyDescent="0.25">
      <c r="A1304" s="6"/>
      <c r="E1304" s="9"/>
      <c r="F1304" s="3"/>
      <c r="G1304" s="3"/>
      <c r="H1304" s="14"/>
      <c r="I1304" s="3"/>
      <c r="J1304" s="14"/>
      <c r="K1304" s="3"/>
      <c r="L1304" s="49"/>
      <c r="M1304" s="49"/>
      <c r="N1304" s="6"/>
      <c r="BF1304" s="56"/>
      <c r="BG1304" s="56"/>
      <c r="BH1304" s="2">
        <f t="shared" si="338"/>
        <v>0</v>
      </c>
      <c r="BI1304" s="2">
        <f t="shared" si="339"/>
        <v>0</v>
      </c>
    </row>
    <row r="1305" spans="1:61" s="2" customFormat="1" x14ac:dyDescent="0.25">
      <c r="A1305" s="6"/>
      <c r="E1305" s="9"/>
      <c r="F1305" s="3"/>
      <c r="G1305" s="3"/>
      <c r="H1305" s="14"/>
      <c r="I1305" s="3"/>
      <c r="J1305" s="14"/>
      <c r="K1305" s="3"/>
      <c r="L1305" s="49"/>
      <c r="M1305" s="49"/>
      <c r="N1305" s="6"/>
      <c r="BF1305" s="56"/>
      <c r="BG1305" s="56"/>
      <c r="BH1305" s="2">
        <f t="shared" si="338"/>
        <v>0</v>
      </c>
      <c r="BI1305" s="2">
        <f t="shared" si="339"/>
        <v>0</v>
      </c>
    </row>
    <row r="1306" spans="1:61" s="2" customFormat="1" x14ac:dyDescent="0.25">
      <c r="A1306" s="6"/>
      <c r="E1306" s="9"/>
      <c r="F1306" s="3"/>
      <c r="G1306" s="3"/>
      <c r="H1306" s="14"/>
      <c r="I1306" s="3"/>
      <c r="J1306" s="14"/>
      <c r="K1306" s="3"/>
      <c r="L1306" s="49"/>
      <c r="M1306" s="49"/>
      <c r="N1306" s="6"/>
      <c r="BF1306" s="56"/>
      <c r="BG1306" s="56"/>
      <c r="BH1306" s="2">
        <f t="shared" si="338"/>
        <v>0</v>
      </c>
      <c r="BI1306" s="2">
        <f t="shared" si="339"/>
        <v>0</v>
      </c>
    </row>
    <row r="1307" spans="1:61" s="2" customFormat="1" x14ac:dyDescent="0.25">
      <c r="A1307" s="6"/>
      <c r="E1307" s="9"/>
      <c r="F1307" s="3"/>
      <c r="G1307" s="3"/>
      <c r="H1307" s="14"/>
      <c r="I1307" s="3"/>
      <c r="J1307" s="14"/>
      <c r="K1307" s="3"/>
      <c r="L1307" s="49"/>
      <c r="M1307" s="49"/>
      <c r="N1307" s="6"/>
      <c r="BF1307" s="56"/>
      <c r="BG1307" s="56"/>
      <c r="BH1307" s="2">
        <f t="shared" si="338"/>
        <v>0</v>
      </c>
      <c r="BI1307" s="2">
        <f t="shared" si="339"/>
        <v>0</v>
      </c>
    </row>
    <row r="1308" spans="1:61" s="2" customFormat="1" x14ac:dyDescent="0.25">
      <c r="A1308" s="6"/>
      <c r="E1308" s="9"/>
      <c r="F1308" s="3"/>
      <c r="G1308" s="3"/>
      <c r="H1308" s="14"/>
      <c r="I1308" s="3"/>
      <c r="J1308" s="14"/>
      <c r="K1308" s="3"/>
      <c r="L1308" s="49"/>
      <c r="M1308" s="49"/>
      <c r="N1308" s="6"/>
      <c r="BF1308" s="56"/>
      <c r="BG1308" s="56"/>
      <c r="BH1308" s="2">
        <f t="shared" si="338"/>
        <v>0</v>
      </c>
      <c r="BI1308" s="2">
        <f t="shared" si="339"/>
        <v>0</v>
      </c>
    </row>
    <row r="1309" spans="1:61" s="2" customFormat="1" x14ac:dyDescent="0.25">
      <c r="A1309" s="6"/>
      <c r="E1309" s="9"/>
      <c r="F1309" s="3"/>
      <c r="G1309" s="3"/>
      <c r="H1309" s="14"/>
      <c r="I1309" s="3"/>
      <c r="J1309" s="14"/>
      <c r="K1309" s="3"/>
      <c r="L1309" s="49"/>
      <c r="M1309" s="49"/>
      <c r="N1309" s="6"/>
      <c r="BF1309" s="56"/>
      <c r="BG1309" s="56"/>
      <c r="BH1309" s="2">
        <f t="shared" si="338"/>
        <v>0</v>
      </c>
      <c r="BI1309" s="2">
        <f t="shared" si="339"/>
        <v>0</v>
      </c>
    </row>
    <row r="1310" spans="1:61" s="2" customFormat="1" x14ac:dyDescent="0.25">
      <c r="A1310" s="6"/>
      <c r="E1310" s="9"/>
      <c r="F1310" s="3"/>
      <c r="G1310" s="3"/>
      <c r="H1310" s="14"/>
      <c r="I1310" s="3"/>
      <c r="J1310" s="14"/>
      <c r="K1310" s="3"/>
      <c r="L1310" s="49"/>
      <c r="M1310" s="49"/>
      <c r="N1310" s="6"/>
      <c r="BF1310" s="56"/>
      <c r="BG1310" s="56"/>
      <c r="BH1310" s="2">
        <f t="shared" si="338"/>
        <v>0</v>
      </c>
      <c r="BI1310" s="2">
        <f t="shared" si="339"/>
        <v>0</v>
      </c>
    </row>
    <row r="1311" spans="1:61" s="2" customFormat="1" x14ac:dyDescent="0.25">
      <c r="A1311" s="6"/>
      <c r="E1311" s="9"/>
      <c r="F1311" s="3"/>
      <c r="G1311" s="3"/>
      <c r="H1311" s="14"/>
      <c r="I1311" s="3"/>
      <c r="J1311" s="14"/>
      <c r="K1311" s="3"/>
      <c r="L1311" s="49"/>
      <c r="M1311" s="49"/>
      <c r="N1311" s="6"/>
      <c r="BF1311" s="56"/>
      <c r="BG1311" s="56"/>
      <c r="BH1311" s="2">
        <f t="shared" si="338"/>
        <v>0</v>
      </c>
      <c r="BI1311" s="2">
        <f t="shared" si="339"/>
        <v>0</v>
      </c>
    </row>
    <row r="1312" spans="1:61" s="2" customFormat="1" x14ac:dyDescent="0.25">
      <c r="A1312" s="6"/>
      <c r="E1312" s="9"/>
      <c r="F1312" s="3"/>
      <c r="G1312" s="3"/>
      <c r="H1312" s="14"/>
      <c r="I1312" s="3"/>
      <c r="J1312" s="14"/>
      <c r="K1312" s="3"/>
      <c r="L1312" s="49"/>
      <c r="M1312" s="49"/>
      <c r="N1312" s="6"/>
      <c r="BF1312" s="56"/>
      <c r="BG1312" s="56"/>
      <c r="BH1312" s="2">
        <f t="shared" si="338"/>
        <v>0</v>
      </c>
      <c r="BI1312" s="2">
        <f t="shared" si="339"/>
        <v>0</v>
      </c>
    </row>
    <row r="1313" spans="1:61" s="2" customFormat="1" x14ac:dyDescent="0.25">
      <c r="A1313" s="6"/>
      <c r="E1313" s="9"/>
      <c r="F1313" s="3"/>
      <c r="G1313" s="3"/>
      <c r="H1313" s="14"/>
      <c r="I1313" s="3"/>
      <c r="J1313" s="14"/>
      <c r="K1313" s="3"/>
      <c r="L1313" s="49"/>
      <c r="M1313" s="49"/>
      <c r="N1313" s="6"/>
      <c r="BF1313" s="56"/>
      <c r="BG1313" s="56"/>
      <c r="BH1313" s="2">
        <f t="shared" ref="BH1313:BH1376" si="351">IF(BA1313=4,1,0)</f>
        <v>0</v>
      </c>
      <c r="BI1313" s="2">
        <f t="shared" ref="BI1313:BI1376" si="352">BF1313*BH1313</f>
        <v>0</v>
      </c>
    </row>
    <row r="1314" spans="1:61" s="2" customFormat="1" x14ac:dyDescent="0.25">
      <c r="A1314" s="6"/>
      <c r="E1314" s="9"/>
      <c r="F1314" s="3"/>
      <c r="G1314" s="3"/>
      <c r="H1314" s="14"/>
      <c r="I1314" s="3"/>
      <c r="J1314" s="14"/>
      <c r="K1314" s="3"/>
      <c r="L1314" s="49"/>
      <c r="M1314" s="49"/>
      <c r="N1314" s="6"/>
      <c r="BF1314" s="56"/>
      <c r="BG1314" s="56"/>
      <c r="BH1314" s="2">
        <f t="shared" si="351"/>
        <v>0</v>
      </c>
      <c r="BI1314" s="2">
        <f t="shared" si="352"/>
        <v>0</v>
      </c>
    </row>
    <row r="1315" spans="1:61" s="2" customFormat="1" x14ac:dyDescent="0.25">
      <c r="A1315" s="6"/>
      <c r="E1315" s="9"/>
      <c r="F1315" s="3"/>
      <c r="G1315" s="3"/>
      <c r="H1315" s="14"/>
      <c r="I1315" s="3"/>
      <c r="J1315" s="14"/>
      <c r="K1315" s="3"/>
      <c r="L1315" s="49"/>
      <c r="M1315" s="49"/>
      <c r="N1315" s="6"/>
      <c r="BF1315" s="56"/>
      <c r="BG1315" s="56"/>
      <c r="BH1315" s="2">
        <f t="shared" si="351"/>
        <v>0</v>
      </c>
      <c r="BI1315" s="2">
        <f t="shared" si="352"/>
        <v>0</v>
      </c>
    </row>
    <row r="1316" spans="1:61" s="2" customFormat="1" x14ac:dyDescent="0.25">
      <c r="A1316" s="6"/>
      <c r="E1316" s="9"/>
      <c r="F1316" s="3"/>
      <c r="G1316" s="3"/>
      <c r="H1316" s="14"/>
      <c r="I1316" s="3"/>
      <c r="J1316" s="14"/>
      <c r="K1316" s="3"/>
      <c r="L1316" s="49"/>
      <c r="M1316" s="49"/>
      <c r="N1316" s="6"/>
      <c r="BF1316" s="56"/>
      <c r="BG1316" s="56"/>
      <c r="BH1316" s="2">
        <f t="shared" si="351"/>
        <v>0</v>
      </c>
      <c r="BI1316" s="2">
        <f t="shared" si="352"/>
        <v>0</v>
      </c>
    </row>
    <row r="1317" spans="1:61" s="2" customFormat="1" x14ac:dyDescent="0.25">
      <c r="A1317" s="6"/>
      <c r="E1317" s="9"/>
      <c r="F1317" s="3"/>
      <c r="G1317" s="3"/>
      <c r="H1317" s="14"/>
      <c r="I1317" s="3"/>
      <c r="J1317" s="14"/>
      <c r="K1317" s="3"/>
      <c r="L1317" s="49"/>
      <c r="M1317" s="49"/>
      <c r="N1317" s="6"/>
      <c r="BF1317" s="56"/>
      <c r="BG1317" s="56"/>
      <c r="BH1317" s="2">
        <f t="shared" si="351"/>
        <v>0</v>
      </c>
      <c r="BI1317" s="2">
        <f t="shared" si="352"/>
        <v>0</v>
      </c>
    </row>
    <row r="1318" spans="1:61" s="2" customFormat="1" x14ac:dyDescent="0.25">
      <c r="A1318" s="6"/>
      <c r="E1318" s="9"/>
      <c r="F1318" s="3"/>
      <c r="G1318" s="3"/>
      <c r="H1318" s="14"/>
      <c r="I1318" s="3"/>
      <c r="J1318" s="14"/>
      <c r="K1318" s="3"/>
      <c r="L1318" s="49"/>
      <c r="M1318" s="49"/>
      <c r="N1318" s="6"/>
      <c r="BF1318" s="56"/>
      <c r="BG1318" s="56"/>
      <c r="BH1318" s="2">
        <f t="shared" si="351"/>
        <v>0</v>
      </c>
      <c r="BI1318" s="2">
        <f t="shared" si="352"/>
        <v>0</v>
      </c>
    </row>
    <row r="1319" spans="1:61" s="2" customFormat="1" x14ac:dyDescent="0.25">
      <c r="A1319" s="6"/>
      <c r="E1319" s="9"/>
      <c r="F1319" s="3"/>
      <c r="G1319" s="3"/>
      <c r="H1319" s="14"/>
      <c r="I1319" s="3"/>
      <c r="J1319" s="14"/>
      <c r="K1319" s="3"/>
      <c r="L1319" s="49"/>
      <c r="M1319" s="49"/>
      <c r="N1319" s="6"/>
      <c r="BF1319" s="56"/>
      <c r="BG1319" s="56"/>
      <c r="BH1319" s="2">
        <f t="shared" si="351"/>
        <v>0</v>
      </c>
      <c r="BI1319" s="2">
        <f t="shared" si="352"/>
        <v>0</v>
      </c>
    </row>
    <row r="1320" spans="1:61" s="2" customFormat="1" x14ac:dyDescent="0.25">
      <c r="A1320" s="6"/>
      <c r="E1320" s="9"/>
      <c r="F1320" s="3"/>
      <c r="G1320" s="3"/>
      <c r="H1320" s="14"/>
      <c r="I1320" s="3"/>
      <c r="J1320" s="14"/>
      <c r="K1320" s="3"/>
      <c r="L1320" s="49"/>
      <c r="M1320" s="49"/>
      <c r="N1320" s="6"/>
      <c r="BF1320" s="56"/>
      <c r="BG1320" s="56"/>
      <c r="BH1320" s="2">
        <f t="shared" si="351"/>
        <v>0</v>
      </c>
      <c r="BI1320" s="2">
        <f t="shared" si="352"/>
        <v>0</v>
      </c>
    </row>
    <row r="1321" spans="1:61" s="2" customFormat="1" x14ac:dyDescent="0.25">
      <c r="A1321" s="6"/>
      <c r="E1321" s="9"/>
      <c r="F1321" s="3"/>
      <c r="G1321" s="3"/>
      <c r="H1321" s="14"/>
      <c r="I1321" s="3"/>
      <c r="J1321" s="14"/>
      <c r="K1321" s="3"/>
      <c r="L1321" s="49"/>
      <c r="M1321" s="49"/>
      <c r="N1321" s="6"/>
      <c r="BF1321" s="56"/>
      <c r="BG1321" s="56"/>
      <c r="BH1321" s="2">
        <f t="shared" si="351"/>
        <v>0</v>
      </c>
      <c r="BI1321" s="2">
        <f t="shared" si="352"/>
        <v>0</v>
      </c>
    </row>
    <row r="1322" spans="1:61" s="2" customFormat="1" x14ac:dyDescent="0.25">
      <c r="A1322" s="6"/>
      <c r="E1322" s="9"/>
      <c r="F1322" s="3"/>
      <c r="G1322" s="3"/>
      <c r="H1322" s="14"/>
      <c r="I1322" s="3"/>
      <c r="J1322" s="14"/>
      <c r="K1322" s="3"/>
      <c r="L1322" s="49"/>
      <c r="M1322" s="49"/>
      <c r="N1322" s="6"/>
      <c r="BF1322" s="56"/>
      <c r="BG1322" s="56"/>
      <c r="BH1322" s="2">
        <f t="shared" si="351"/>
        <v>0</v>
      </c>
      <c r="BI1322" s="2">
        <f t="shared" si="352"/>
        <v>0</v>
      </c>
    </row>
    <row r="1323" spans="1:61" s="2" customFormat="1" x14ac:dyDescent="0.25">
      <c r="A1323" s="6"/>
      <c r="E1323" s="9"/>
      <c r="F1323" s="3"/>
      <c r="G1323" s="3"/>
      <c r="H1323" s="14"/>
      <c r="I1323" s="3"/>
      <c r="J1323" s="14"/>
      <c r="K1323" s="3"/>
      <c r="L1323" s="49"/>
      <c r="M1323" s="49"/>
      <c r="N1323" s="6"/>
      <c r="BF1323" s="56"/>
      <c r="BG1323" s="56"/>
      <c r="BH1323" s="2">
        <f t="shared" si="351"/>
        <v>0</v>
      </c>
      <c r="BI1323" s="2">
        <f t="shared" si="352"/>
        <v>0</v>
      </c>
    </row>
    <row r="1324" spans="1:61" s="2" customFormat="1" x14ac:dyDescent="0.25">
      <c r="A1324" s="6"/>
      <c r="E1324" s="9"/>
      <c r="F1324" s="3"/>
      <c r="G1324" s="3"/>
      <c r="H1324" s="14"/>
      <c r="I1324" s="3"/>
      <c r="J1324" s="14"/>
      <c r="K1324" s="3"/>
      <c r="L1324" s="49"/>
      <c r="M1324" s="49"/>
      <c r="N1324" s="6"/>
      <c r="BF1324" s="56"/>
      <c r="BG1324" s="56"/>
      <c r="BH1324" s="2">
        <f t="shared" si="351"/>
        <v>0</v>
      </c>
      <c r="BI1324" s="2">
        <f t="shared" si="352"/>
        <v>0</v>
      </c>
    </row>
    <row r="1325" spans="1:61" s="2" customFormat="1" x14ac:dyDescent="0.25">
      <c r="A1325" s="6"/>
      <c r="E1325" s="9"/>
      <c r="F1325" s="3"/>
      <c r="G1325" s="3"/>
      <c r="H1325" s="14"/>
      <c r="I1325" s="3"/>
      <c r="J1325" s="14"/>
      <c r="K1325" s="3"/>
      <c r="L1325" s="49"/>
      <c r="M1325" s="49"/>
      <c r="N1325" s="6"/>
      <c r="BF1325" s="56"/>
      <c r="BG1325" s="56"/>
      <c r="BH1325" s="2">
        <f t="shared" si="351"/>
        <v>0</v>
      </c>
      <c r="BI1325" s="2">
        <f t="shared" si="352"/>
        <v>0</v>
      </c>
    </row>
    <row r="1326" spans="1:61" s="2" customFormat="1" x14ac:dyDescent="0.25">
      <c r="A1326" s="6"/>
      <c r="E1326" s="9"/>
      <c r="F1326" s="3"/>
      <c r="G1326" s="3"/>
      <c r="H1326" s="14"/>
      <c r="I1326" s="3"/>
      <c r="J1326" s="14"/>
      <c r="K1326" s="3"/>
      <c r="L1326" s="49"/>
      <c r="M1326" s="49"/>
      <c r="N1326" s="6"/>
      <c r="BF1326" s="56"/>
      <c r="BG1326" s="56"/>
      <c r="BH1326" s="2">
        <f t="shared" si="351"/>
        <v>0</v>
      </c>
      <c r="BI1326" s="2">
        <f t="shared" si="352"/>
        <v>0</v>
      </c>
    </row>
    <row r="1327" spans="1:61" s="2" customFormat="1" x14ac:dyDescent="0.25">
      <c r="A1327" s="6"/>
      <c r="E1327" s="9"/>
      <c r="F1327" s="3"/>
      <c r="G1327" s="3"/>
      <c r="H1327" s="14"/>
      <c r="I1327" s="3"/>
      <c r="J1327" s="14"/>
      <c r="K1327" s="3"/>
      <c r="L1327" s="49"/>
      <c r="M1327" s="49"/>
      <c r="N1327" s="6"/>
      <c r="BF1327" s="56"/>
      <c r="BG1327" s="56"/>
      <c r="BH1327" s="2">
        <f t="shared" si="351"/>
        <v>0</v>
      </c>
      <c r="BI1327" s="2">
        <f t="shared" si="352"/>
        <v>0</v>
      </c>
    </row>
    <row r="1328" spans="1:61" s="2" customFormat="1" x14ac:dyDescent="0.25">
      <c r="A1328" s="6"/>
      <c r="E1328" s="9"/>
      <c r="F1328" s="3"/>
      <c r="G1328" s="3"/>
      <c r="H1328" s="14"/>
      <c r="I1328" s="3"/>
      <c r="J1328" s="14"/>
      <c r="K1328" s="3"/>
      <c r="L1328" s="49"/>
      <c r="M1328" s="49"/>
      <c r="N1328" s="6"/>
      <c r="BF1328" s="56"/>
      <c r="BG1328" s="56"/>
      <c r="BH1328" s="2">
        <f t="shared" si="351"/>
        <v>0</v>
      </c>
      <c r="BI1328" s="2">
        <f t="shared" si="352"/>
        <v>0</v>
      </c>
    </row>
    <row r="1329" spans="1:61" s="2" customFormat="1" ht="15.75" thickBot="1" x14ac:dyDescent="0.3">
      <c r="A1329" s="6"/>
      <c r="E1329" s="9"/>
      <c r="F1329" s="3"/>
      <c r="G1329" s="3"/>
      <c r="H1329" s="13"/>
      <c r="I1329" s="3"/>
      <c r="J1329" s="13"/>
      <c r="K1329" s="3"/>
      <c r="L1329" s="49"/>
      <c r="M1329" s="49"/>
      <c r="N1329" s="6"/>
      <c r="BF1329" s="56"/>
      <c r="BG1329" s="56"/>
      <c r="BH1329" s="2">
        <f t="shared" si="351"/>
        <v>0</v>
      </c>
      <c r="BI1329" s="2">
        <f t="shared" si="352"/>
        <v>0</v>
      </c>
    </row>
    <row r="1330" spans="1:61" s="2" customFormat="1" ht="61.5" thickTop="1" thickBot="1" x14ac:dyDescent="0.3">
      <c r="A1330" s="17" t="s">
        <v>113</v>
      </c>
      <c r="E1330" s="8"/>
      <c r="F1330" s="16" t="str">
        <f>Master!A$746</f>
        <v>Forecast Overall Zika Risk Code - "1" (Blue) = low risk, "4" (Red) = high risk</v>
      </c>
      <c r="G1330" s="16" t="str">
        <f>Master!B$745</f>
        <v>Was temp. suitable during period for Aedes aegypti/albopictus? (Red Yes, Green No)</v>
      </c>
      <c r="H1330" s="16" t="str">
        <f>Master!C$745</f>
        <v>If suitable temp.  what is annual % suitability for Aedes aegypti or albopictus? (More red more suitable)</v>
      </c>
      <c r="I1330" s="16" t="str">
        <f>Master!B$744</f>
        <v>Was temp. suitable during period for Zika replication in mosquito? (Red Yes, Green No)</v>
      </c>
      <c r="J1330" s="16" t="str">
        <f>Master!C$744</f>
        <v>If suitable temp. what is annual % suitability for Zika? (More red more suitable)</v>
      </c>
      <c r="K1330" s="47" t="str">
        <f>Master!A$749</f>
        <v># people within 5km with Code 4 Zika level</v>
      </c>
      <c r="L1330" s="47" t="str">
        <f>Master!A$748</f>
        <v>Description of conditions</v>
      </c>
      <c r="M1330" s="47" t="str">
        <f>Master!B$748</f>
        <v>What it means for transmission</v>
      </c>
      <c r="N1330" s="47" t="str">
        <f>Master!C$748</f>
        <v>What it means for entomologists</v>
      </c>
      <c r="BF1330" s="47" t="s">
        <v>949</v>
      </c>
      <c r="BG1330" s="47" t="s">
        <v>949</v>
      </c>
      <c r="BH1330" s="2">
        <f t="shared" si="351"/>
        <v>0</v>
      </c>
      <c r="BI1330" s="2" t="e">
        <f t="shared" si="352"/>
        <v>#VALUE!</v>
      </c>
    </row>
    <row r="1331" spans="1:61" s="2" customFormat="1" ht="16.5" thickTop="1" thickBot="1" x14ac:dyDescent="0.3">
      <c r="A1331" s="6"/>
      <c r="E1331" s="8" t="s">
        <v>112</v>
      </c>
      <c r="F1331" s="3">
        <f t="shared" ref="F1331:F1346" si="353">BA1331</f>
        <v>3</v>
      </c>
      <c r="G1331" s="3">
        <f>IF((Master!CL545&gt;=13)-(Master!CL545&gt;38),1,0)</f>
        <v>1</v>
      </c>
      <c r="H1331" s="11">
        <f>IF($G1331=1,ROUND(Master!AL545,2),0)</f>
        <v>0.92</v>
      </c>
      <c r="I1331" s="3">
        <f>IF((Master!CL545&gt;=18)-(Master!CL545&gt;42),1,0)</f>
        <v>1</v>
      </c>
      <c r="J1331" s="11">
        <f>IF($I1331=1,ROUND(Master!DF545,2),0)</f>
        <v>0</v>
      </c>
      <c r="K1331" s="3">
        <f t="shared" ref="K1331:K1346" si="354">BF1331*BH1331</f>
        <v>0</v>
      </c>
      <c r="L1331" s="49" t="str">
        <f t="shared" ref="L1331:L1346" si="355">BB1331</f>
        <v>Temp. suitable for Pathogen and Vector. Model says suitable for Pathogen or Vector but not both.</v>
      </c>
      <c r="M1331" s="49" t="str">
        <f t="shared" ref="M1331:M1346" si="356">BC1331</f>
        <v>Preconditions somewhat suitable for Transmission</v>
      </c>
      <c r="N1331" s="6" t="str">
        <f>Master!DM545</f>
        <v>Temp. suitable for vectors - surveillance may be needed. When temp. suitable, model suggests vectors likely - may need control, education, and policies minimizing exposure.</v>
      </c>
      <c r="AW1331" s="2">
        <f t="shared" ref="AW1331:AW1346" si="357">SUM(G1331,I1331)</f>
        <v>2</v>
      </c>
      <c r="AX1331" s="2">
        <f t="shared" ref="AX1331:AX1346" si="358">IF(H1331&lt;0.5,2,IF(H1331&gt;=0.5,3))</f>
        <v>3</v>
      </c>
      <c r="AY1331" s="2">
        <f t="shared" ref="AY1331:AY1346" si="359">IF(J1331&lt;0.5,5,IF(J1331&gt;=0.5,7))</f>
        <v>5</v>
      </c>
      <c r="AZ1331" s="2">
        <f t="shared" ref="AZ1331:AZ1365" si="360">AW1331*AX1331*AY1331</f>
        <v>30</v>
      </c>
      <c r="BA1331" s="2">
        <f t="shared" ref="BA1331:BA1346" si="361">IF(AZ1331=0,BB$3,IF(AZ1331=10,BB$4,IF(AZ1331=14,BB$4,IF(AZ1331=15,BB$5,IF(AZ1331=20,BB$6,IF(AZ1331=21,BB$5,IF(AZ1331=28,BB$7,IF(AZ1331=30,BB$7,IF(AZ1331=42,BB$8,"")))))))))</f>
        <v>3</v>
      </c>
      <c r="BB1331" s="2" t="str">
        <f t="shared" ref="BB1331:BB1346" si="362">IF(AZ1331=0,AW$3,IF(AZ1331=10,AW$4,IF(AZ1331=14,AW$4,IF(AZ1331=15,AW$5,IF(AZ1331=20,AW$6,IF(AZ1331=21,AW$5,IF(AZ1331=28,AW$7,IF(AZ1331=30,AW$7,IF(AZ1331=42,AW$8,"")))))))))</f>
        <v>Temp. suitable for Pathogen and Vector. Model says suitable for Pathogen or Vector but not both.</v>
      </c>
      <c r="BC1331" s="2" t="str">
        <f t="shared" ref="BC1331:BC1346" si="363">IF(AZ1331=0,AY$3,IF(AZ1331=10,AY$4,IF(AZ1331=14,AY$4,IF(AZ1331=15,AY$5,IF(AZ1331=20,AY$6,IF(AZ1331=21,AY$5,IF(AZ1331=28,AY$7,IF(AZ1331=30,AY$7,IF(AZ1331=42,AY$8,"")))))))))</f>
        <v>Preconditions somewhat suitable for Transmission</v>
      </c>
      <c r="BF1331" s="56">
        <f>Master!EN545</f>
        <v>129494</v>
      </c>
      <c r="BG1331" s="56" t="s">
        <v>1495</v>
      </c>
      <c r="BH1331" s="2">
        <f t="shared" si="351"/>
        <v>0</v>
      </c>
      <c r="BI1331" s="2">
        <f t="shared" si="352"/>
        <v>0</v>
      </c>
    </row>
    <row r="1332" spans="1:61" s="2" customFormat="1" ht="16.5" thickTop="1" thickBot="1" x14ac:dyDescent="0.3">
      <c r="A1332" s="6"/>
      <c r="E1332" s="8" t="s">
        <v>147</v>
      </c>
      <c r="F1332" s="3">
        <f t="shared" si="353"/>
        <v>3</v>
      </c>
      <c r="G1332" s="3">
        <f>IF((Master!CL546&gt;=13)-(Master!CL546&gt;38),1,0)</f>
        <v>1</v>
      </c>
      <c r="H1332" s="11">
        <f>IF($G1332=1,ROUND(Master!AL546,2),0)</f>
        <v>0.82</v>
      </c>
      <c r="I1332" s="3">
        <f>IF((Master!CL546&gt;=18)-(Master!CL546&gt;42),1,0)</f>
        <v>1</v>
      </c>
      <c r="J1332" s="11">
        <f>IF($I1332=1,ROUND(Master!DF546,2),0)</f>
        <v>0</v>
      </c>
      <c r="K1332" s="3">
        <f t="shared" si="354"/>
        <v>0</v>
      </c>
      <c r="L1332" s="49" t="str">
        <f t="shared" si="355"/>
        <v>Temp. suitable for Pathogen and Vector. Model says suitable for Pathogen or Vector but not both.</v>
      </c>
      <c r="M1332" s="49" t="str">
        <f t="shared" si="356"/>
        <v>Preconditions somewhat suitable for Transmission</v>
      </c>
      <c r="N1332" s="6" t="str">
        <f>Master!DM546</f>
        <v>Temp. suitable for vectors - surveillance may be needed. When temp. suitable, model suggests vectors likely - may need control, education, and policies minimizing exposure.</v>
      </c>
      <c r="AW1332" s="2">
        <f t="shared" si="357"/>
        <v>2</v>
      </c>
      <c r="AX1332" s="2">
        <f t="shared" si="358"/>
        <v>3</v>
      </c>
      <c r="AY1332" s="2">
        <f t="shared" si="359"/>
        <v>5</v>
      </c>
      <c r="AZ1332" s="2">
        <f t="shared" si="360"/>
        <v>30</v>
      </c>
      <c r="BA1332" s="2">
        <f t="shared" si="361"/>
        <v>3</v>
      </c>
      <c r="BB1332" s="2" t="str">
        <f t="shared" si="362"/>
        <v>Temp. suitable for Pathogen and Vector. Model says suitable for Pathogen or Vector but not both.</v>
      </c>
      <c r="BC1332" s="2" t="str">
        <f t="shared" si="363"/>
        <v>Preconditions somewhat suitable for Transmission</v>
      </c>
      <c r="BF1332" s="56">
        <f>Master!EN546</f>
        <v>90626</v>
      </c>
      <c r="BG1332" s="56" t="s">
        <v>1496</v>
      </c>
      <c r="BH1332" s="2">
        <f t="shared" si="351"/>
        <v>0</v>
      </c>
      <c r="BI1332" s="2">
        <f t="shared" si="352"/>
        <v>0</v>
      </c>
    </row>
    <row r="1333" spans="1:61" s="2" customFormat="1" ht="16.5" thickTop="1" thickBot="1" x14ac:dyDescent="0.3">
      <c r="A1333" s="6"/>
      <c r="E1333" s="8" t="s">
        <v>370</v>
      </c>
      <c r="F1333" s="3">
        <f t="shared" si="353"/>
        <v>3</v>
      </c>
      <c r="G1333" s="3">
        <f>IF((Master!CL547&gt;=13)-(Master!CL547&gt;38),1,0)</f>
        <v>1</v>
      </c>
      <c r="H1333" s="11">
        <f>IF($G1333=1,ROUND(Master!AL547,2),0)</f>
        <v>0.98</v>
      </c>
      <c r="I1333" s="3">
        <f>IF((Master!CL547&gt;=18)-(Master!CL547&gt;42),1,0)</f>
        <v>1</v>
      </c>
      <c r="J1333" s="11">
        <f>IF($I1333=1,ROUND(Master!DF547,2),0)</f>
        <v>0</v>
      </c>
      <c r="K1333" s="3">
        <f t="shared" si="354"/>
        <v>0</v>
      </c>
      <c r="L1333" s="49" t="str">
        <f t="shared" si="355"/>
        <v>Temp. suitable for Pathogen and Vector. Model says suitable for Pathogen or Vector but not both.</v>
      </c>
      <c r="M1333" s="49" t="str">
        <f t="shared" si="356"/>
        <v>Preconditions somewhat suitable for Transmission</v>
      </c>
      <c r="N1333" s="6" t="str">
        <f>Master!DM547</f>
        <v>Temp. suitable for vectors - surveillance may be needed. When temp. suitable, model suggests vectors likely - may need control, education, and policies minimizing exposure.</v>
      </c>
      <c r="AW1333" s="2">
        <f t="shared" si="357"/>
        <v>2</v>
      </c>
      <c r="AX1333" s="2">
        <f t="shared" si="358"/>
        <v>3</v>
      </c>
      <c r="AY1333" s="2">
        <f t="shared" si="359"/>
        <v>5</v>
      </c>
      <c r="AZ1333" s="2">
        <f t="shared" si="360"/>
        <v>30</v>
      </c>
      <c r="BA1333" s="2">
        <f t="shared" si="361"/>
        <v>3</v>
      </c>
      <c r="BB1333" s="2" t="str">
        <f t="shared" si="362"/>
        <v>Temp. suitable for Pathogen and Vector. Model says suitable for Pathogen or Vector but not both.</v>
      </c>
      <c r="BC1333" s="2" t="str">
        <f t="shared" si="363"/>
        <v>Preconditions somewhat suitable for Transmission</v>
      </c>
      <c r="BF1333" s="56">
        <f>Master!EN547</f>
        <v>141916</v>
      </c>
      <c r="BG1333" s="56" t="s">
        <v>1497</v>
      </c>
      <c r="BH1333" s="2">
        <f t="shared" si="351"/>
        <v>0</v>
      </c>
      <c r="BI1333" s="2">
        <f t="shared" si="352"/>
        <v>0</v>
      </c>
    </row>
    <row r="1334" spans="1:61" s="2" customFormat="1" ht="16.5" thickTop="1" thickBot="1" x14ac:dyDescent="0.3">
      <c r="A1334" s="6"/>
      <c r="E1334" s="8" t="s">
        <v>427</v>
      </c>
      <c r="F1334" s="3">
        <f t="shared" si="353"/>
        <v>3</v>
      </c>
      <c r="G1334" s="3">
        <f>IF((Master!CL548&gt;=13)-(Master!CL548&gt;38),1,0)</f>
        <v>1</v>
      </c>
      <c r="H1334" s="11">
        <f>IF($G1334=1,ROUND(Master!AL548,2),0)</f>
        <v>0.92</v>
      </c>
      <c r="I1334" s="3">
        <f>IF((Master!CL548&gt;=18)-(Master!CL548&gt;42),1,0)</f>
        <v>1</v>
      </c>
      <c r="J1334" s="11">
        <f>IF($I1334=1,ROUND(Master!DF548,2),0)</f>
        <v>0</v>
      </c>
      <c r="K1334" s="3">
        <f t="shared" si="354"/>
        <v>0</v>
      </c>
      <c r="L1334" s="49" t="str">
        <f t="shared" si="355"/>
        <v>Temp. suitable for Pathogen and Vector. Model says suitable for Pathogen or Vector but not both.</v>
      </c>
      <c r="M1334" s="49" t="str">
        <f t="shared" si="356"/>
        <v>Preconditions somewhat suitable for Transmission</v>
      </c>
      <c r="N1334" s="6" t="str">
        <f>Master!DM548</f>
        <v>Temp. suitable for vectors - surveillance may be needed. When temp. suitable, model suggests vectors likely - may need control, education, and policies minimizing exposure.</v>
      </c>
      <c r="AW1334" s="2">
        <f t="shared" si="357"/>
        <v>2</v>
      </c>
      <c r="AX1334" s="2">
        <f t="shared" si="358"/>
        <v>3</v>
      </c>
      <c r="AY1334" s="2">
        <f t="shared" si="359"/>
        <v>5</v>
      </c>
      <c r="AZ1334" s="2">
        <f t="shared" si="360"/>
        <v>30</v>
      </c>
      <c r="BA1334" s="2">
        <f t="shared" si="361"/>
        <v>3</v>
      </c>
      <c r="BB1334" s="2" t="str">
        <f t="shared" si="362"/>
        <v>Temp. suitable for Pathogen and Vector. Model says suitable for Pathogen or Vector but not both.</v>
      </c>
      <c r="BC1334" s="2" t="str">
        <f t="shared" si="363"/>
        <v>Preconditions somewhat suitable for Transmission</v>
      </c>
      <c r="BF1334" s="56">
        <f>Master!EN548</f>
        <v>1827</v>
      </c>
      <c r="BG1334" s="56" t="s">
        <v>1498</v>
      </c>
      <c r="BH1334" s="2">
        <f t="shared" si="351"/>
        <v>0</v>
      </c>
      <c r="BI1334" s="2">
        <f t="shared" si="352"/>
        <v>0</v>
      </c>
    </row>
    <row r="1335" spans="1:61" s="2" customFormat="1" ht="16.5" thickTop="1" thickBot="1" x14ac:dyDescent="0.3">
      <c r="A1335" s="6"/>
      <c r="E1335" s="8" t="s">
        <v>482</v>
      </c>
      <c r="F1335" s="3">
        <f t="shared" si="353"/>
        <v>3</v>
      </c>
      <c r="G1335" s="3">
        <f>IF((Master!CL549&gt;=13)-(Master!CL549&gt;38),1,0)</f>
        <v>1</v>
      </c>
      <c r="H1335" s="11">
        <f>IF($G1335=1,ROUND(Master!AL549,2),0)</f>
        <v>0.93</v>
      </c>
      <c r="I1335" s="3">
        <f>IF((Master!CL549&gt;=18)-(Master!CL549&gt;42),1,0)</f>
        <v>1</v>
      </c>
      <c r="J1335" s="11">
        <f>IF($I1335=1,ROUND(Master!DF549,2),0)</f>
        <v>0</v>
      </c>
      <c r="K1335" s="3">
        <f t="shared" si="354"/>
        <v>0</v>
      </c>
      <c r="L1335" s="49" t="str">
        <f t="shared" si="355"/>
        <v>Temp. suitable for Pathogen and Vector. Model says suitable for Pathogen or Vector but not both.</v>
      </c>
      <c r="M1335" s="49" t="str">
        <f t="shared" si="356"/>
        <v>Preconditions somewhat suitable for Transmission</v>
      </c>
      <c r="N1335" s="6" t="str">
        <f>Master!DM549</f>
        <v>Temp. suitable for vectors - surveillance may be needed. When temp. suitable, model suggests vectors likely - may need control, education, and policies minimizing exposure.</v>
      </c>
      <c r="AW1335" s="2">
        <f t="shared" si="357"/>
        <v>2</v>
      </c>
      <c r="AX1335" s="2">
        <f t="shared" si="358"/>
        <v>3</v>
      </c>
      <c r="AY1335" s="2">
        <f t="shared" si="359"/>
        <v>5</v>
      </c>
      <c r="AZ1335" s="2">
        <f t="shared" si="360"/>
        <v>30</v>
      </c>
      <c r="BA1335" s="2">
        <f t="shared" si="361"/>
        <v>3</v>
      </c>
      <c r="BB1335" s="2" t="str">
        <f t="shared" si="362"/>
        <v>Temp. suitable for Pathogen and Vector. Model says suitable for Pathogen or Vector but not both.</v>
      </c>
      <c r="BC1335" s="2" t="str">
        <f t="shared" si="363"/>
        <v>Preconditions somewhat suitable for Transmission</v>
      </c>
      <c r="BF1335" s="56">
        <f>Master!EN549</f>
        <v>34032</v>
      </c>
      <c r="BG1335" s="56" t="s">
        <v>1499</v>
      </c>
      <c r="BH1335" s="2">
        <f t="shared" si="351"/>
        <v>0</v>
      </c>
      <c r="BI1335" s="2">
        <f t="shared" si="352"/>
        <v>0</v>
      </c>
    </row>
    <row r="1336" spans="1:61" s="2" customFormat="1" ht="16.5" thickTop="1" thickBot="1" x14ac:dyDescent="0.3">
      <c r="A1336" s="6"/>
      <c r="E1336" s="8" t="s">
        <v>483</v>
      </c>
      <c r="F1336" s="3">
        <f t="shared" si="353"/>
        <v>3</v>
      </c>
      <c r="G1336" s="3">
        <f>IF((Master!CL550&gt;=13)-(Master!CL550&gt;38),1,0)</f>
        <v>1</v>
      </c>
      <c r="H1336" s="11">
        <f>IF($G1336=1,ROUND(Master!AL550,2),0)</f>
        <v>0.68</v>
      </c>
      <c r="I1336" s="3">
        <f>IF((Master!CL550&gt;=18)-(Master!CL550&gt;42),1,0)</f>
        <v>1</v>
      </c>
      <c r="J1336" s="11">
        <f>IF($I1336=1,ROUND(Master!DF550,2),0)</f>
        <v>0</v>
      </c>
      <c r="K1336" s="3">
        <f t="shared" si="354"/>
        <v>0</v>
      </c>
      <c r="L1336" s="49" t="str">
        <f t="shared" si="355"/>
        <v>Temp. suitable for Pathogen and Vector. Model says suitable for Pathogen or Vector but not both.</v>
      </c>
      <c r="M1336" s="49" t="str">
        <f t="shared" si="356"/>
        <v>Preconditions somewhat suitable for Transmission</v>
      </c>
      <c r="N1336" s="6" t="str">
        <f>Master!DM550</f>
        <v>Temp. suitable for vectors - surveillance may be needed. When temp. suitable, model suggests vectors likely - may need control, education, and policies minimizing exposure.</v>
      </c>
      <c r="AW1336" s="2">
        <f t="shared" si="357"/>
        <v>2</v>
      </c>
      <c r="AX1336" s="2">
        <f t="shared" si="358"/>
        <v>3</v>
      </c>
      <c r="AY1336" s="2">
        <f t="shared" si="359"/>
        <v>5</v>
      </c>
      <c r="AZ1336" s="2">
        <f t="shared" si="360"/>
        <v>30</v>
      </c>
      <c r="BA1336" s="2">
        <f t="shared" si="361"/>
        <v>3</v>
      </c>
      <c r="BB1336" s="2" t="str">
        <f t="shared" si="362"/>
        <v>Temp. suitable for Pathogen and Vector. Model says suitable for Pathogen or Vector but not both.</v>
      </c>
      <c r="BC1336" s="2" t="str">
        <f t="shared" si="363"/>
        <v>Preconditions somewhat suitable for Transmission</v>
      </c>
      <c r="BF1336" s="56">
        <f>Master!EN550</f>
        <v>3300</v>
      </c>
      <c r="BG1336" s="56" t="s">
        <v>1500</v>
      </c>
      <c r="BH1336" s="2">
        <f t="shared" si="351"/>
        <v>0</v>
      </c>
      <c r="BI1336" s="2">
        <f t="shared" si="352"/>
        <v>0</v>
      </c>
    </row>
    <row r="1337" spans="1:61" s="2" customFormat="1" ht="16.5" thickTop="1" thickBot="1" x14ac:dyDescent="0.3">
      <c r="A1337" s="6"/>
      <c r="E1337" s="8" t="s">
        <v>505</v>
      </c>
      <c r="F1337" s="3">
        <f t="shared" si="353"/>
        <v>3</v>
      </c>
      <c r="G1337" s="3">
        <f>IF((Master!CL551&gt;=13)-(Master!CL551&gt;38),1,0)</f>
        <v>1</v>
      </c>
      <c r="H1337" s="11">
        <f>IF($G1337=1,ROUND(Master!AL551,2),0)</f>
        <v>0.76</v>
      </c>
      <c r="I1337" s="3">
        <f>IF((Master!CL551&gt;=18)-(Master!CL551&gt;42),1,0)</f>
        <v>1</v>
      </c>
      <c r="J1337" s="11">
        <f>IF($I1337=1,ROUND(Master!DF551,2),0)</f>
        <v>0</v>
      </c>
      <c r="K1337" s="3">
        <f t="shared" si="354"/>
        <v>0</v>
      </c>
      <c r="L1337" s="49" t="str">
        <f t="shared" si="355"/>
        <v>Temp. suitable for Pathogen and Vector. Model says suitable for Pathogen or Vector but not both.</v>
      </c>
      <c r="M1337" s="49" t="str">
        <f t="shared" si="356"/>
        <v>Preconditions somewhat suitable for Transmission</v>
      </c>
      <c r="N1337" s="6" t="str">
        <f>Master!DM551</f>
        <v>Temp. suitable for vectors - surveillance may be needed. When temp. suitable, model suggests vectors likely - may need control, education, and policies minimizing exposure.</v>
      </c>
      <c r="AW1337" s="2">
        <f t="shared" si="357"/>
        <v>2</v>
      </c>
      <c r="AX1337" s="2">
        <f t="shared" si="358"/>
        <v>3</v>
      </c>
      <c r="AY1337" s="2">
        <f t="shared" si="359"/>
        <v>5</v>
      </c>
      <c r="AZ1337" s="2">
        <f t="shared" si="360"/>
        <v>30</v>
      </c>
      <c r="BA1337" s="2">
        <f t="shared" si="361"/>
        <v>3</v>
      </c>
      <c r="BB1337" s="2" t="str">
        <f t="shared" si="362"/>
        <v>Temp. suitable for Pathogen and Vector. Model says suitable for Pathogen or Vector but not both.</v>
      </c>
      <c r="BC1337" s="2" t="str">
        <f t="shared" si="363"/>
        <v>Preconditions somewhat suitable for Transmission</v>
      </c>
      <c r="BF1337" s="56">
        <f>Master!EN551</f>
        <v>15446</v>
      </c>
      <c r="BG1337" s="56" t="s">
        <v>1501</v>
      </c>
      <c r="BH1337" s="2">
        <f t="shared" si="351"/>
        <v>0</v>
      </c>
      <c r="BI1337" s="2">
        <f t="shared" si="352"/>
        <v>0</v>
      </c>
    </row>
    <row r="1338" spans="1:61" s="2" customFormat="1" ht="16.5" thickTop="1" thickBot="1" x14ac:dyDescent="0.3">
      <c r="A1338" s="6"/>
      <c r="E1338" s="8" t="s">
        <v>516</v>
      </c>
      <c r="F1338" s="3">
        <f t="shared" si="353"/>
        <v>3</v>
      </c>
      <c r="G1338" s="3">
        <f>IF((Master!CL552&gt;=13)-(Master!CL552&gt;38),1,0)</f>
        <v>1</v>
      </c>
      <c r="H1338" s="11">
        <f>IF($G1338=1,ROUND(Master!AL552,2),0)</f>
        <v>0.95</v>
      </c>
      <c r="I1338" s="3">
        <f>IF((Master!CL552&gt;=18)-(Master!CL552&gt;42),1,0)</f>
        <v>1</v>
      </c>
      <c r="J1338" s="11">
        <f>IF($I1338=1,ROUND(Master!DF552,2),0)</f>
        <v>0</v>
      </c>
      <c r="K1338" s="3">
        <f t="shared" si="354"/>
        <v>0</v>
      </c>
      <c r="L1338" s="49" t="str">
        <f t="shared" si="355"/>
        <v>Temp. suitable for Pathogen and Vector. Model says suitable for Pathogen or Vector but not both.</v>
      </c>
      <c r="M1338" s="49" t="str">
        <f t="shared" si="356"/>
        <v>Preconditions somewhat suitable for Transmission</v>
      </c>
      <c r="N1338" s="6" t="str">
        <f>Master!DM552</f>
        <v>Temp. suitable for vectors - surveillance may be needed. When temp. suitable, model suggests vectors likely - may need control, education, and policies minimizing exposure.</v>
      </c>
      <c r="AW1338" s="2">
        <f t="shared" si="357"/>
        <v>2</v>
      </c>
      <c r="AX1338" s="2">
        <f t="shared" si="358"/>
        <v>3</v>
      </c>
      <c r="AY1338" s="2">
        <f t="shared" si="359"/>
        <v>5</v>
      </c>
      <c r="AZ1338" s="2">
        <f t="shared" si="360"/>
        <v>30</v>
      </c>
      <c r="BA1338" s="2">
        <f t="shared" si="361"/>
        <v>3</v>
      </c>
      <c r="BB1338" s="2" t="str">
        <f t="shared" si="362"/>
        <v>Temp. suitable for Pathogen and Vector. Model says suitable for Pathogen or Vector but not both.</v>
      </c>
      <c r="BC1338" s="2" t="str">
        <f t="shared" si="363"/>
        <v>Preconditions somewhat suitable for Transmission</v>
      </c>
      <c r="BF1338" s="56">
        <f>Master!EN552</f>
        <v>5092</v>
      </c>
      <c r="BG1338" s="56" t="s">
        <v>1502</v>
      </c>
      <c r="BH1338" s="2">
        <f t="shared" si="351"/>
        <v>0</v>
      </c>
      <c r="BI1338" s="2">
        <f t="shared" si="352"/>
        <v>0</v>
      </c>
    </row>
    <row r="1339" spans="1:61" s="2" customFormat="1" ht="16.5" thickTop="1" thickBot="1" x14ac:dyDescent="0.3">
      <c r="A1339" s="6"/>
      <c r="E1339" s="8" t="s">
        <v>602</v>
      </c>
      <c r="F1339" s="3">
        <f t="shared" si="353"/>
        <v>3</v>
      </c>
      <c r="G1339" s="3">
        <f>IF((Master!CL553&gt;=13)-(Master!CL553&gt;38),1,0)</f>
        <v>1</v>
      </c>
      <c r="H1339" s="11">
        <f>IF($G1339=1,ROUND(Master!AL553,2),0)</f>
        <v>0.8</v>
      </c>
      <c r="I1339" s="3">
        <f>IF((Master!CL553&gt;=18)-(Master!CL553&gt;42),1,0)</f>
        <v>1</v>
      </c>
      <c r="J1339" s="11">
        <f>IF($I1339=1,ROUND(Master!DF553,2),0)</f>
        <v>0</v>
      </c>
      <c r="K1339" s="3">
        <f t="shared" si="354"/>
        <v>0</v>
      </c>
      <c r="L1339" s="49" t="str">
        <f t="shared" si="355"/>
        <v>Temp. suitable for Pathogen and Vector. Model says suitable for Pathogen or Vector but not both.</v>
      </c>
      <c r="M1339" s="49" t="str">
        <f t="shared" si="356"/>
        <v>Preconditions somewhat suitable for Transmission</v>
      </c>
      <c r="N1339" s="6" t="str">
        <f>Master!DM553</f>
        <v>Temp. suitable for vectors - surveillance may be needed. When temp. suitable, model suggests vectors likely - may need control, education, and policies minimizing exposure.</v>
      </c>
      <c r="AW1339" s="2">
        <f t="shared" si="357"/>
        <v>2</v>
      </c>
      <c r="AX1339" s="2">
        <f t="shared" si="358"/>
        <v>3</v>
      </c>
      <c r="AY1339" s="2">
        <f t="shared" si="359"/>
        <v>5</v>
      </c>
      <c r="AZ1339" s="2">
        <f t="shared" si="360"/>
        <v>30</v>
      </c>
      <c r="BA1339" s="2">
        <f t="shared" si="361"/>
        <v>3</v>
      </c>
      <c r="BB1339" s="2" t="str">
        <f t="shared" si="362"/>
        <v>Temp. suitable for Pathogen and Vector. Model says suitable for Pathogen or Vector but not both.</v>
      </c>
      <c r="BC1339" s="2" t="str">
        <f t="shared" si="363"/>
        <v>Preconditions somewhat suitable for Transmission</v>
      </c>
      <c r="BF1339" s="56">
        <f>Master!EN553</f>
        <v>2950</v>
      </c>
      <c r="BG1339" s="56" t="s">
        <v>1503</v>
      </c>
      <c r="BH1339" s="2">
        <f t="shared" si="351"/>
        <v>0</v>
      </c>
      <c r="BI1339" s="2">
        <f t="shared" si="352"/>
        <v>0</v>
      </c>
    </row>
    <row r="1340" spans="1:61" s="2" customFormat="1" ht="16.5" thickTop="1" thickBot="1" x14ac:dyDescent="0.3">
      <c r="A1340" s="6"/>
      <c r="E1340" s="8" t="s">
        <v>604</v>
      </c>
      <c r="F1340" s="3">
        <f t="shared" si="353"/>
        <v>3</v>
      </c>
      <c r="G1340" s="3">
        <f>IF((Master!CL554&gt;=13)-(Master!CL554&gt;38),1,0)</f>
        <v>1</v>
      </c>
      <c r="H1340" s="11">
        <f>IF($G1340=1,ROUND(Master!AL554,2),0)</f>
        <v>0.79</v>
      </c>
      <c r="I1340" s="3">
        <f>IF((Master!CL554&gt;=18)-(Master!CL554&gt;42),1,0)</f>
        <v>1</v>
      </c>
      <c r="J1340" s="11">
        <f>IF($I1340=1,ROUND(Master!DF554,2),0)</f>
        <v>0</v>
      </c>
      <c r="K1340" s="3">
        <f t="shared" si="354"/>
        <v>0</v>
      </c>
      <c r="L1340" s="49" t="str">
        <f t="shared" si="355"/>
        <v>Temp. suitable for Pathogen and Vector. Model says suitable for Pathogen or Vector but not both.</v>
      </c>
      <c r="M1340" s="49" t="str">
        <f t="shared" si="356"/>
        <v>Preconditions somewhat suitable for Transmission</v>
      </c>
      <c r="N1340" s="6" t="str">
        <f>Master!DM554</f>
        <v>Temp. suitable for vectors - surveillance may be needed. When temp. suitable, model suggests vectors likely - may need control, education, and policies minimizing exposure.</v>
      </c>
      <c r="AW1340" s="2">
        <f t="shared" si="357"/>
        <v>2</v>
      </c>
      <c r="AX1340" s="2">
        <f t="shared" si="358"/>
        <v>3</v>
      </c>
      <c r="AY1340" s="2">
        <f t="shared" si="359"/>
        <v>5</v>
      </c>
      <c r="AZ1340" s="2">
        <f t="shared" si="360"/>
        <v>30</v>
      </c>
      <c r="BA1340" s="2">
        <f t="shared" si="361"/>
        <v>3</v>
      </c>
      <c r="BB1340" s="2" t="str">
        <f t="shared" si="362"/>
        <v>Temp. suitable for Pathogen and Vector. Model says suitable for Pathogen or Vector but not both.</v>
      </c>
      <c r="BC1340" s="2" t="str">
        <f t="shared" si="363"/>
        <v>Preconditions somewhat suitable for Transmission</v>
      </c>
      <c r="BF1340" s="56">
        <f>Master!EN554</f>
        <v>14537</v>
      </c>
      <c r="BG1340" s="56" t="s">
        <v>1504</v>
      </c>
      <c r="BH1340" s="2">
        <f t="shared" si="351"/>
        <v>0</v>
      </c>
      <c r="BI1340" s="2">
        <f t="shared" si="352"/>
        <v>0</v>
      </c>
    </row>
    <row r="1341" spans="1:61" s="2" customFormat="1" ht="16.5" thickTop="1" thickBot="1" x14ac:dyDescent="0.3">
      <c r="A1341" s="6"/>
      <c r="E1341" s="8" t="s">
        <v>686</v>
      </c>
      <c r="F1341" s="3">
        <f t="shared" si="353"/>
        <v>3</v>
      </c>
      <c r="G1341" s="3">
        <f>IF((Master!CL555&gt;=13)-(Master!CL555&gt;38),1,0)</f>
        <v>1</v>
      </c>
      <c r="H1341" s="11">
        <f>IF($G1341=1,ROUND(Master!AL555,2),0)</f>
        <v>0.94</v>
      </c>
      <c r="I1341" s="3">
        <f>IF((Master!CL555&gt;=18)-(Master!CL555&gt;42),1,0)</f>
        <v>1</v>
      </c>
      <c r="J1341" s="11">
        <f>IF($I1341=1,ROUND(Master!DF555,2),0)</f>
        <v>0</v>
      </c>
      <c r="K1341" s="3">
        <f t="shared" si="354"/>
        <v>0</v>
      </c>
      <c r="L1341" s="49" t="str">
        <f t="shared" si="355"/>
        <v>Temp. suitable for Pathogen and Vector. Model says suitable for Pathogen or Vector but not both.</v>
      </c>
      <c r="M1341" s="49" t="str">
        <f t="shared" si="356"/>
        <v>Preconditions somewhat suitable for Transmission</v>
      </c>
      <c r="N1341" s="6" t="str">
        <f>Master!DM555</f>
        <v>Temp. suitable for vectors - surveillance may be needed. When temp. suitable, model suggests vectors likely - may need control, education, and policies minimizing exposure.</v>
      </c>
      <c r="AW1341" s="2">
        <f t="shared" si="357"/>
        <v>2</v>
      </c>
      <c r="AX1341" s="2">
        <f t="shared" si="358"/>
        <v>3</v>
      </c>
      <c r="AY1341" s="2">
        <f t="shared" si="359"/>
        <v>5</v>
      </c>
      <c r="AZ1341" s="2">
        <f t="shared" si="360"/>
        <v>30</v>
      </c>
      <c r="BA1341" s="2">
        <f t="shared" si="361"/>
        <v>3</v>
      </c>
      <c r="BB1341" s="2" t="str">
        <f t="shared" si="362"/>
        <v>Temp. suitable for Pathogen and Vector. Model says suitable for Pathogen or Vector but not both.</v>
      </c>
      <c r="BC1341" s="2" t="str">
        <f t="shared" si="363"/>
        <v>Preconditions somewhat suitable for Transmission</v>
      </c>
      <c r="BF1341" s="56">
        <f>Master!EN555</f>
        <v>40618</v>
      </c>
      <c r="BG1341" s="56" t="s">
        <v>1505</v>
      </c>
      <c r="BH1341" s="2">
        <f t="shared" si="351"/>
        <v>0</v>
      </c>
      <c r="BI1341" s="2">
        <f t="shared" si="352"/>
        <v>0</v>
      </c>
    </row>
    <row r="1342" spans="1:61" s="2" customFormat="1" ht="16.5" thickTop="1" thickBot="1" x14ac:dyDescent="0.3">
      <c r="A1342" s="6"/>
      <c r="E1342" s="8" t="s">
        <v>687</v>
      </c>
      <c r="F1342" s="3">
        <f t="shared" si="353"/>
        <v>3</v>
      </c>
      <c r="G1342" s="3">
        <f>IF((Master!CL556&gt;=13)-(Master!CL556&gt;38),1,0)</f>
        <v>1</v>
      </c>
      <c r="H1342" s="11">
        <f>IF($G1342=1,ROUND(Master!AL556,2),0)</f>
        <v>0.77</v>
      </c>
      <c r="I1342" s="3">
        <f>IF((Master!CL556&gt;=18)-(Master!CL556&gt;42),1,0)</f>
        <v>1</v>
      </c>
      <c r="J1342" s="11">
        <f>IF($I1342=1,ROUND(Master!DF556,2),0)</f>
        <v>0</v>
      </c>
      <c r="K1342" s="3">
        <f t="shared" si="354"/>
        <v>0</v>
      </c>
      <c r="L1342" s="49" t="str">
        <f t="shared" si="355"/>
        <v>Temp. suitable for Pathogen and Vector. Model says suitable for Pathogen or Vector but not both.</v>
      </c>
      <c r="M1342" s="49" t="str">
        <f t="shared" si="356"/>
        <v>Preconditions somewhat suitable for Transmission</v>
      </c>
      <c r="N1342" s="6" t="str">
        <f>Master!DM556</f>
        <v>Temp. suitable for vectors - surveillance may be needed. When temp. suitable, model suggests vectors likely - may need control, education, and policies minimizing exposure.</v>
      </c>
      <c r="AW1342" s="2">
        <f t="shared" si="357"/>
        <v>2</v>
      </c>
      <c r="AX1342" s="2">
        <f t="shared" si="358"/>
        <v>3</v>
      </c>
      <c r="AY1342" s="2">
        <f t="shared" si="359"/>
        <v>5</v>
      </c>
      <c r="AZ1342" s="2">
        <f t="shared" si="360"/>
        <v>30</v>
      </c>
      <c r="BA1342" s="2">
        <f t="shared" si="361"/>
        <v>3</v>
      </c>
      <c r="BB1342" s="2" t="str">
        <f t="shared" si="362"/>
        <v>Temp. suitable for Pathogen and Vector. Model says suitable for Pathogen or Vector but not both.</v>
      </c>
      <c r="BC1342" s="2" t="str">
        <f t="shared" si="363"/>
        <v>Preconditions somewhat suitable for Transmission</v>
      </c>
      <c r="BF1342" s="56">
        <f>Master!EN556</f>
        <v>3225</v>
      </c>
      <c r="BG1342" s="56" t="s">
        <v>1506</v>
      </c>
      <c r="BH1342" s="2">
        <f t="shared" si="351"/>
        <v>0</v>
      </c>
      <c r="BI1342" s="2">
        <f t="shared" si="352"/>
        <v>0</v>
      </c>
    </row>
    <row r="1343" spans="1:61" s="2" customFormat="1" ht="16.5" thickTop="1" thickBot="1" x14ac:dyDescent="0.3">
      <c r="A1343" s="6"/>
      <c r="E1343" s="8" t="s">
        <v>709</v>
      </c>
      <c r="F1343" s="3">
        <f t="shared" si="353"/>
        <v>3</v>
      </c>
      <c r="G1343" s="3">
        <f>IF((Master!CL557&gt;=13)-(Master!CL557&gt;38),1,0)</f>
        <v>1</v>
      </c>
      <c r="H1343" s="11">
        <f>IF($G1343=1,ROUND(Master!AL557,2),0)</f>
        <v>0.95</v>
      </c>
      <c r="I1343" s="3">
        <f>IF((Master!CL557&gt;=18)-(Master!CL557&gt;42),1,0)</f>
        <v>1</v>
      </c>
      <c r="J1343" s="11">
        <f>IF($I1343=1,ROUND(Master!DF557,2),0)</f>
        <v>0</v>
      </c>
      <c r="K1343" s="3">
        <f t="shared" si="354"/>
        <v>0</v>
      </c>
      <c r="L1343" s="49" t="str">
        <f t="shared" si="355"/>
        <v>Temp. suitable for Pathogen and Vector. Model says suitable for Pathogen or Vector but not both.</v>
      </c>
      <c r="M1343" s="49" t="str">
        <f t="shared" si="356"/>
        <v>Preconditions somewhat suitable for Transmission</v>
      </c>
      <c r="N1343" s="6" t="str">
        <f>Master!DM557</f>
        <v>Temp. suitable for vectors - surveillance may be needed. When temp. suitable, model suggests vectors likely - may need control, education, and policies minimizing exposure.</v>
      </c>
      <c r="AW1343" s="2">
        <f t="shared" si="357"/>
        <v>2</v>
      </c>
      <c r="AX1343" s="2">
        <f t="shared" si="358"/>
        <v>3</v>
      </c>
      <c r="AY1343" s="2">
        <f t="shared" si="359"/>
        <v>5</v>
      </c>
      <c r="AZ1343" s="2">
        <f t="shared" si="360"/>
        <v>30</v>
      </c>
      <c r="BA1343" s="2">
        <f t="shared" si="361"/>
        <v>3</v>
      </c>
      <c r="BB1343" s="2" t="str">
        <f t="shared" si="362"/>
        <v>Temp. suitable for Pathogen and Vector. Model says suitable for Pathogen or Vector but not both.</v>
      </c>
      <c r="BC1343" s="2" t="str">
        <f t="shared" si="363"/>
        <v>Preconditions somewhat suitable for Transmission</v>
      </c>
      <c r="BF1343" s="56">
        <f>Master!EN557</f>
        <v>2594</v>
      </c>
      <c r="BG1343" s="56" t="s">
        <v>1507</v>
      </c>
      <c r="BH1343" s="2">
        <f t="shared" si="351"/>
        <v>0</v>
      </c>
      <c r="BI1343" s="2">
        <f t="shared" si="352"/>
        <v>0</v>
      </c>
    </row>
    <row r="1344" spans="1:61" s="2" customFormat="1" ht="16.5" thickTop="1" thickBot="1" x14ac:dyDescent="0.3">
      <c r="A1344" s="6"/>
      <c r="E1344" s="8" t="s">
        <v>773</v>
      </c>
      <c r="F1344" s="3">
        <f t="shared" si="353"/>
        <v>3</v>
      </c>
      <c r="G1344" s="3">
        <f>IF((Master!CL558&gt;=13)-(Master!CL558&gt;38),1,0)</f>
        <v>1</v>
      </c>
      <c r="H1344" s="11">
        <f>IF($G1344=1,ROUND(Master!AL558,2),0)</f>
        <v>0.95</v>
      </c>
      <c r="I1344" s="3">
        <f>IF((Master!CL558&gt;=18)-(Master!CL558&gt;42),1,0)</f>
        <v>1</v>
      </c>
      <c r="J1344" s="11">
        <f>IF($I1344=1,ROUND(Master!DF558,2),0)</f>
        <v>0</v>
      </c>
      <c r="K1344" s="3">
        <f t="shared" si="354"/>
        <v>0</v>
      </c>
      <c r="L1344" s="49" t="str">
        <f t="shared" si="355"/>
        <v>Temp. suitable for Pathogen and Vector. Model says suitable for Pathogen or Vector but not both.</v>
      </c>
      <c r="M1344" s="49" t="str">
        <f t="shared" si="356"/>
        <v>Preconditions somewhat suitable for Transmission</v>
      </c>
      <c r="N1344" s="6" t="str">
        <f>Master!DM558</f>
        <v>Temp. suitable for vectors - surveillance may be needed. When temp. suitable, model suggests vectors likely - may need control, education, and policies minimizing exposure.</v>
      </c>
      <c r="AW1344" s="2">
        <f t="shared" si="357"/>
        <v>2</v>
      </c>
      <c r="AX1344" s="2">
        <f t="shared" si="358"/>
        <v>3</v>
      </c>
      <c r="AY1344" s="2">
        <f t="shared" si="359"/>
        <v>5</v>
      </c>
      <c r="AZ1344" s="2">
        <f t="shared" si="360"/>
        <v>30</v>
      </c>
      <c r="BA1344" s="2">
        <f t="shared" si="361"/>
        <v>3</v>
      </c>
      <c r="BB1344" s="2" t="str">
        <f t="shared" si="362"/>
        <v>Temp. suitable for Pathogen and Vector. Model says suitable for Pathogen or Vector but not both.</v>
      </c>
      <c r="BC1344" s="2" t="str">
        <f t="shared" si="363"/>
        <v>Preconditions somewhat suitable for Transmission</v>
      </c>
      <c r="BF1344" s="56">
        <f>Master!EN558</f>
        <v>23972</v>
      </c>
      <c r="BG1344" s="56" t="s">
        <v>1508</v>
      </c>
      <c r="BH1344" s="2">
        <f t="shared" si="351"/>
        <v>0</v>
      </c>
      <c r="BI1344" s="2">
        <f t="shared" si="352"/>
        <v>0</v>
      </c>
    </row>
    <row r="1345" spans="1:61" s="2" customFormat="1" ht="16.5" thickTop="1" thickBot="1" x14ac:dyDescent="0.3">
      <c r="A1345" s="6"/>
      <c r="E1345" s="8" t="s">
        <v>774</v>
      </c>
      <c r="F1345" s="3">
        <f t="shared" si="353"/>
        <v>3</v>
      </c>
      <c r="G1345" s="3">
        <f>IF((Master!CL559&gt;=13)-(Master!CL559&gt;38),1,0)</f>
        <v>1</v>
      </c>
      <c r="H1345" s="11">
        <f>IF($G1345=1,ROUND(Master!AL559,2),0)</f>
        <v>0.95</v>
      </c>
      <c r="I1345" s="3">
        <f>IF((Master!CL559&gt;=18)-(Master!CL559&gt;42),1,0)</f>
        <v>1</v>
      </c>
      <c r="J1345" s="11">
        <f>IF($I1345=1,ROUND(Master!DF559,2),0)</f>
        <v>0</v>
      </c>
      <c r="K1345" s="3">
        <f t="shared" si="354"/>
        <v>0</v>
      </c>
      <c r="L1345" s="49" t="str">
        <f t="shared" si="355"/>
        <v>Temp. suitable for Pathogen and Vector. Model says suitable for Pathogen or Vector but not both.</v>
      </c>
      <c r="M1345" s="49" t="str">
        <f t="shared" si="356"/>
        <v>Preconditions somewhat suitable for Transmission</v>
      </c>
      <c r="N1345" s="6" t="str">
        <f>Master!DM559</f>
        <v>Temp. suitable for vectors - surveillance may be needed. When temp. suitable, model suggests vectors likely - may need control, education, and policies minimizing exposure.</v>
      </c>
      <c r="AW1345" s="2">
        <f t="shared" si="357"/>
        <v>2</v>
      </c>
      <c r="AX1345" s="2">
        <f t="shared" si="358"/>
        <v>3</v>
      </c>
      <c r="AY1345" s="2">
        <f t="shared" si="359"/>
        <v>5</v>
      </c>
      <c r="AZ1345" s="2">
        <f t="shared" si="360"/>
        <v>30</v>
      </c>
      <c r="BA1345" s="2">
        <f t="shared" si="361"/>
        <v>3</v>
      </c>
      <c r="BB1345" s="2" t="str">
        <f t="shared" si="362"/>
        <v>Temp. suitable for Pathogen and Vector. Model says suitable for Pathogen or Vector but not both.</v>
      </c>
      <c r="BC1345" s="2" t="str">
        <f t="shared" si="363"/>
        <v>Preconditions somewhat suitable for Transmission</v>
      </c>
      <c r="BF1345" s="56">
        <f>Master!EN559</f>
        <v>4162</v>
      </c>
      <c r="BG1345" s="56" t="s">
        <v>1509</v>
      </c>
      <c r="BH1345" s="2">
        <f t="shared" si="351"/>
        <v>0</v>
      </c>
      <c r="BI1345" s="2">
        <f t="shared" si="352"/>
        <v>0</v>
      </c>
    </row>
    <row r="1346" spans="1:61" s="2" customFormat="1" ht="16.5" thickTop="1" thickBot="1" x14ac:dyDescent="0.3">
      <c r="A1346" s="6"/>
      <c r="E1346" s="8" t="s">
        <v>783</v>
      </c>
      <c r="F1346" s="3">
        <f t="shared" si="353"/>
        <v>3</v>
      </c>
      <c r="G1346" s="3">
        <f>IF((Master!CL560&gt;=13)-(Master!CL560&gt;38),1,0)</f>
        <v>1</v>
      </c>
      <c r="H1346" s="11">
        <f>IF($G1346=1,ROUND(Master!AL560,2),0)</f>
        <v>0.96</v>
      </c>
      <c r="I1346" s="3">
        <f>IF((Master!CL560&gt;=18)-(Master!CL560&gt;42),1,0)</f>
        <v>1</v>
      </c>
      <c r="J1346" s="11">
        <f>IF($I1346=1,ROUND(Master!DF560,2),0)</f>
        <v>0</v>
      </c>
      <c r="K1346" s="3">
        <f t="shared" si="354"/>
        <v>0</v>
      </c>
      <c r="L1346" s="49" t="str">
        <f t="shared" si="355"/>
        <v>Temp. suitable for Pathogen and Vector. Model says suitable for Pathogen or Vector but not both.</v>
      </c>
      <c r="M1346" s="49" t="str">
        <f t="shared" si="356"/>
        <v>Preconditions somewhat suitable for Transmission</v>
      </c>
      <c r="N1346" s="6" t="str">
        <f>Master!DM560</f>
        <v>Temp. suitable for vectors - surveillance may be needed. When temp. suitable, model suggests vectors likely - may need control, education, and policies minimizing exposure.</v>
      </c>
      <c r="AW1346" s="2">
        <f t="shared" si="357"/>
        <v>2</v>
      </c>
      <c r="AX1346" s="2">
        <f t="shared" si="358"/>
        <v>3</v>
      </c>
      <c r="AY1346" s="2">
        <f t="shared" si="359"/>
        <v>5</v>
      </c>
      <c r="AZ1346" s="2">
        <f t="shared" si="360"/>
        <v>30</v>
      </c>
      <c r="BA1346" s="2">
        <f t="shared" si="361"/>
        <v>3</v>
      </c>
      <c r="BB1346" s="2" t="str">
        <f t="shared" si="362"/>
        <v>Temp. suitable for Pathogen and Vector. Model says suitable for Pathogen or Vector but not both.</v>
      </c>
      <c r="BC1346" s="2" t="str">
        <f t="shared" si="363"/>
        <v>Preconditions somewhat suitable for Transmission</v>
      </c>
      <c r="BF1346" s="56">
        <f>Master!EN560</f>
        <v>38557</v>
      </c>
      <c r="BG1346" s="56" t="s">
        <v>1510</v>
      </c>
      <c r="BH1346" s="2">
        <f t="shared" si="351"/>
        <v>0</v>
      </c>
      <c r="BI1346" s="2">
        <f t="shared" si="352"/>
        <v>0</v>
      </c>
    </row>
    <row r="1347" spans="1:61" s="2" customFormat="1" ht="15.75" thickTop="1" x14ac:dyDescent="0.25">
      <c r="A1347" s="6"/>
      <c r="E1347" s="9" t="s">
        <v>867</v>
      </c>
      <c r="F1347" s="3"/>
      <c r="G1347" s="3"/>
      <c r="H1347" s="14"/>
      <c r="I1347" s="3"/>
      <c r="J1347" s="14"/>
      <c r="K1347" s="3"/>
      <c r="L1347" s="49"/>
      <c r="M1347" s="49"/>
      <c r="N1347" s="6"/>
      <c r="BF1347" s="56"/>
      <c r="BG1347" s="56"/>
      <c r="BH1347" s="2">
        <f t="shared" si="351"/>
        <v>0</v>
      </c>
      <c r="BI1347" s="2">
        <f t="shared" si="352"/>
        <v>0</v>
      </c>
    </row>
    <row r="1348" spans="1:61" s="2" customFormat="1" x14ac:dyDescent="0.25">
      <c r="A1348" s="6"/>
      <c r="E1348" s="9"/>
      <c r="F1348" s="3"/>
      <c r="G1348" s="3"/>
      <c r="H1348" s="14"/>
      <c r="I1348" s="3"/>
      <c r="J1348" s="14"/>
      <c r="K1348" s="3"/>
      <c r="L1348" s="49"/>
      <c r="M1348" s="49"/>
      <c r="N1348" s="6"/>
      <c r="BF1348" s="56"/>
      <c r="BG1348" s="56"/>
      <c r="BH1348" s="2">
        <f t="shared" si="351"/>
        <v>0</v>
      </c>
      <c r="BI1348" s="2">
        <f t="shared" si="352"/>
        <v>0</v>
      </c>
    </row>
    <row r="1349" spans="1:61" s="2" customFormat="1" x14ac:dyDescent="0.25">
      <c r="A1349" s="6"/>
      <c r="E1349" s="9"/>
      <c r="F1349" s="3"/>
      <c r="G1349" s="3"/>
      <c r="H1349" s="14"/>
      <c r="I1349" s="3"/>
      <c r="J1349" s="14"/>
      <c r="K1349" s="3"/>
      <c r="L1349" s="49"/>
      <c r="M1349" s="49"/>
      <c r="N1349" s="6"/>
      <c r="BF1349" s="56"/>
      <c r="BG1349" s="56"/>
      <c r="BH1349" s="2">
        <f t="shared" si="351"/>
        <v>0</v>
      </c>
      <c r="BI1349" s="2">
        <f t="shared" si="352"/>
        <v>0</v>
      </c>
    </row>
    <row r="1350" spans="1:61" s="2" customFormat="1" x14ac:dyDescent="0.25">
      <c r="A1350" s="6"/>
      <c r="E1350" s="9"/>
      <c r="F1350" s="3"/>
      <c r="G1350" s="3"/>
      <c r="H1350" s="14"/>
      <c r="I1350" s="3"/>
      <c r="J1350" s="14"/>
      <c r="K1350" s="3"/>
      <c r="L1350" s="49"/>
      <c r="M1350" s="49"/>
      <c r="N1350" s="6"/>
      <c r="BF1350" s="56"/>
      <c r="BG1350" s="56"/>
      <c r="BH1350" s="2">
        <f t="shared" si="351"/>
        <v>0</v>
      </c>
      <c r="BI1350" s="2">
        <f t="shared" si="352"/>
        <v>0</v>
      </c>
    </row>
    <row r="1351" spans="1:61" s="2" customFormat="1" x14ac:dyDescent="0.25">
      <c r="A1351" s="6"/>
      <c r="E1351" s="9"/>
      <c r="F1351" s="3"/>
      <c r="G1351" s="3"/>
      <c r="H1351" s="14"/>
      <c r="I1351" s="3"/>
      <c r="J1351" s="14"/>
      <c r="K1351" s="3"/>
      <c r="L1351" s="49"/>
      <c r="M1351" s="49"/>
      <c r="N1351" s="6"/>
      <c r="BF1351" s="56"/>
      <c r="BG1351" s="56"/>
      <c r="BH1351" s="2">
        <f t="shared" si="351"/>
        <v>0</v>
      </c>
      <c r="BI1351" s="2">
        <f t="shared" si="352"/>
        <v>0</v>
      </c>
    </row>
    <row r="1352" spans="1:61" s="2" customFormat="1" x14ac:dyDescent="0.25">
      <c r="A1352" s="6"/>
      <c r="E1352" s="9"/>
      <c r="F1352" s="3"/>
      <c r="G1352" s="3"/>
      <c r="H1352" s="14"/>
      <c r="I1352" s="3"/>
      <c r="J1352" s="14"/>
      <c r="K1352" s="3"/>
      <c r="L1352" s="49"/>
      <c r="M1352" s="49"/>
      <c r="N1352" s="6"/>
      <c r="BF1352" s="56"/>
      <c r="BG1352" s="56"/>
      <c r="BH1352" s="2">
        <f t="shared" si="351"/>
        <v>0</v>
      </c>
      <c r="BI1352" s="2">
        <f t="shared" si="352"/>
        <v>0</v>
      </c>
    </row>
    <row r="1353" spans="1:61" s="2" customFormat="1" x14ac:dyDescent="0.25">
      <c r="A1353" s="6"/>
      <c r="E1353" s="9"/>
      <c r="F1353" s="3"/>
      <c r="G1353" s="3"/>
      <c r="H1353" s="14"/>
      <c r="I1353" s="3"/>
      <c r="J1353" s="14"/>
      <c r="K1353" s="3"/>
      <c r="L1353" s="49"/>
      <c r="M1353" s="49"/>
      <c r="N1353" s="6"/>
      <c r="BF1353" s="56"/>
      <c r="BG1353" s="56"/>
      <c r="BH1353" s="2">
        <f t="shared" si="351"/>
        <v>0</v>
      </c>
      <c r="BI1353" s="2">
        <f t="shared" si="352"/>
        <v>0</v>
      </c>
    </row>
    <row r="1354" spans="1:61" s="2" customFormat="1" x14ac:dyDescent="0.25">
      <c r="A1354" s="6"/>
      <c r="E1354" s="9"/>
      <c r="F1354" s="3"/>
      <c r="G1354" s="3"/>
      <c r="H1354" s="14"/>
      <c r="I1354" s="3"/>
      <c r="J1354" s="14"/>
      <c r="K1354" s="3"/>
      <c r="L1354" s="49"/>
      <c r="M1354" s="49"/>
      <c r="N1354" s="6"/>
      <c r="BF1354" s="56"/>
      <c r="BG1354" s="56"/>
      <c r="BH1354" s="2">
        <f t="shared" si="351"/>
        <v>0</v>
      </c>
      <c r="BI1354" s="2">
        <f t="shared" si="352"/>
        <v>0</v>
      </c>
    </row>
    <row r="1355" spans="1:61" s="2" customFormat="1" x14ac:dyDescent="0.25">
      <c r="A1355" s="6"/>
      <c r="E1355" s="9"/>
      <c r="F1355" s="3"/>
      <c r="G1355" s="3"/>
      <c r="H1355" s="14"/>
      <c r="I1355" s="3"/>
      <c r="J1355" s="14"/>
      <c r="K1355" s="3"/>
      <c r="L1355" s="49"/>
      <c r="M1355" s="49"/>
      <c r="N1355" s="6"/>
      <c r="BF1355" s="56"/>
      <c r="BG1355" s="56"/>
      <c r="BH1355" s="2">
        <f t="shared" si="351"/>
        <v>0</v>
      </c>
      <c r="BI1355" s="2">
        <f t="shared" si="352"/>
        <v>0</v>
      </c>
    </row>
    <row r="1356" spans="1:61" s="2" customFormat="1" ht="15.75" thickBot="1" x14ac:dyDescent="0.3">
      <c r="A1356" s="6"/>
      <c r="E1356" s="9"/>
      <c r="F1356" s="3"/>
      <c r="G1356" s="3"/>
      <c r="H1356" s="13"/>
      <c r="I1356" s="3"/>
      <c r="J1356" s="13"/>
      <c r="K1356" s="3"/>
      <c r="L1356" s="49"/>
      <c r="M1356" s="49"/>
      <c r="N1356" s="6"/>
      <c r="BF1356" s="56"/>
      <c r="BG1356" s="56"/>
      <c r="BH1356" s="2">
        <f t="shared" si="351"/>
        <v>0</v>
      </c>
      <c r="BI1356" s="2">
        <f t="shared" si="352"/>
        <v>0</v>
      </c>
    </row>
    <row r="1357" spans="1:61" s="2" customFormat="1" ht="61.5" thickTop="1" thickBot="1" x14ac:dyDescent="0.3">
      <c r="A1357" s="17" t="s">
        <v>278</v>
      </c>
      <c r="E1357" s="8"/>
      <c r="F1357" s="16" t="str">
        <f>Master!A$746</f>
        <v>Forecast Overall Zika Risk Code - "1" (Blue) = low risk, "4" (Red) = high risk</v>
      </c>
      <c r="G1357" s="16" t="str">
        <f>Master!B$745</f>
        <v>Was temp. suitable during period for Aedes aegypti/albopictus? (Red Yes, Green No)</v>
      </c>
      <c r="H1357" s="16" t="str">
        <f>Master!C$745</f>
        <v>If suitable temp.  what is annual % suitability for Aedes aegypti or albopictus? (More red more suitable)</v>
      </c>
      <c r="I1357" s="16" t="str">
        <f>Master!B$744</f>
        <v>Was temp. suitable during period for Zika replication in mosquito? (Red Yes, Green No)</v>
      </c>
      <c r="J1357" s="16" t="str">
        <f>Master!C$744</f>
        <v>If suitable temp. what is annual % suitability for Zika? (More red more suitable)</v>
      </c>
      <c r="K1357" s="47" t="str">
        <f>Master!A$749</f>
        <v># people within 5km with Code 4 Zika level</v>
      </c>
      <c r="L1357" s="47" t="str">
        <f>Master!A$748</f>
        <v>Description of conditions</v>
      </c>
      <c r="M1357" s="47" t="str">
        <f>Master!B$748</f>
        <v>What it means for transmission</v>
      </c>
      <c r="N1357" s="47" t="str">
        <f>Master!C$748</f>
        <v>What it means for entomologists</v>
      </c>
      <c r="BF1357" s="47" t="s">
        <v>949</v>
      </c>
      <c r="BG1357" s="47" t="s">
        <v>949</v>
      </c>
      <c r="BH1357" s="2">
        <f t="shared" si="351"/>
        <v>0</v>
      </c>
      <c r="BI1357" s="2" t="e">
        <f t="shared" si="352"/>
        <v>#VALUE!</v>
      </c>
    </row>
    <row r="1358" spans="1:61" s="2" customFormat="1" ht="16.5" thickTop="1" thickBot="1" x14ac:dyDescent="0.3">
      <c r="A1358" s="6"/>
      <c r="E1358" s="8" t="s">
        <v>277</v>
      </c>
      <c r="F1358" s="3">
        <f t="shared" ref="F1358:F1365" si="364">BA1358</f>
        <v>2</v>
      </c>
      <c r="G1358" s="3">
        <f>IF((Master!CL561&gt;=13)-(Master!CL561&gt;38),1,0)</f>
        <v>1</v>
      </c>
      <c r="H1358" s="11">
        <f>IF($G1358=1,ROUND(Master!AL561,2),0)</f>
        <v>0.45</v>
      </c>
      <c r="I1358" s="3">
        <f>IF((Master!CL561&gt;=18)-(Master!CL561&gt;42),1,0)</f>
        <v>1</v>
      </c>
      <c r="J1358" s="11">
        <f>IF($I1358=1,ROUND(Master!DF561,2),0)</f>
        <v>0</v>
      </c>
      <c r="K1358" s="3">
        <f t="shared" ref="K1358:K1365" si="365">BF1358*BH1358</f>
        <v>0</v>
      </c>
      <c r="L1358" s="49" t="str">
        <f t="shared" ref="L1358:M1365" si="366">BB1358</f>
        <v>Temp. suitable for Pathogen and Vector. Model says not very suitable for Pathogen and Vector.</v>
      </c>
      <c r="M1358" s="49" t="str">
        <f t="shared" si="366"/>
        <v>Preconditions unsuitable for Transmission</v>
      </c>
      <c r="N1358" s="6" t="str">
        <f>Master!DM561</f>
        <v>Temp. suitable for vectors - surveillance may be needed. When temp. suitable, model suggests vectors unlikely or low numbers.</v>
      </c>
      <c r="AW1358" s="2">
        <f t="shared" ref="AW1358:AW1365" si="367">SUM(G1358,I1358)</f>
        <v>2</v>
      </c>
      <c r="AX1358" s="2">
        <f t="shared" ref="AX1358:AX1365" si="368">IF(H1358&lt;0.5,2,IF(H1358&gt;=0.5,3))</f>
        <v>2</v>
      </c>
      <c r="AY1358" s="2">
        <f t="shared" ref="AY1358:AY1365" si="369">IF(J1358&lt;0.5,5,IF(J1358&gt;=0.5,7))</f>
        <v>5</v>
      </c>
      <c r="AZ1358" s="2">
        <f t="shared" si="360"/>
        <v>20</v>
      </c>
      <c r="BA1358" s="2">
        <f t="shared" ref="BA1358:BA1365" si="370">IF(AZ1358=0,BB$3,IF(AZ1358=10,BB$4,IF(AZ1358=14,BB$4,IF(AZ1358=15,BB$5,IF(AZ1358=20,BB$6,IF(AZ1358=21,BB$5,IF(AZ1358=28,BB$7,IF(AZ1358=30,BB$7,IF(AZ1358=42,BB$8,"")))))))))</f>
        <v>2</v>
      </c>
      <c r="BB1358" s="2" t="str">
        <f t="shared" ref="BB1358:BB1365" si="371">IF(AZ1358=0,AW$3,IF(AZ1358=10,AW$4,IF(AZ1358=14,AW$4,IF(AZ1358=15,AW$5,IF(AZ1358=20,AW$6,IF(AZ1358=21,AW$5,IF(AZ1358=28,AW$7,IF(AZ1358=30,AW$7,IF(AZ1358=42,AW$8,"")))))))))</f>
        <v>Temp. suitable for Pathogen and Vector. Model says not very suitable for Pathogen and Vector.</v>
      </c>
      <c r="BC1358" s="2" t="str">
        <f t="shared" ref="BC1358:BC1365" si="372">IF(AZ1358=0,AY$3,IF(AZ1358=10,AY$4,IF(AZ1358=14,AY$4,IF(AZ1358=15,AY$5,IF(AZ1358=20,AY$6,IF(AZ1358=21,AY$5,IF(AZ1358=28,AY$7,IF(AZ1358=30,AY$7,IF(AZ1358=42,AY$8,"")))))))))</f>
        <v>Preconditions unsuitable for Transmission</v>
      </c>
      <c r="BF1358" s="56">
        <f>Master!EN561</f>
        <v>36947</v>
      </c>
      <c r="BG1358" s="56" t="s">
        <v>1511</v>
      </c>
      <c r="BH1358" s="2">
        <f t="shared" si="351"/>
        <v>0</v>
      </c>
      <c r="BI1358" s="2">
        <f t="shared" si="352"/>
        <v>0</v>
      </c>
    </row>
    <row r="1359" spans="1:61" s="2" customFormat="1" ht="16.5" thickTop="1" thickBot="1" x14ac:dyDescent="0.3">
      <c r="A1359" s="6"/>
      <c r="E1359" s="8" t="s">
        <v>296</v>
      </c>
      <c r="F1359" s="3">
        <f t="shared" si="364"/>
        <v>2</v>
      </c>
      <c r="G1359" s="3">
        <f>IF((Master!CL562&gt;=13)-(Master!CL562&gt;38),1,0)</f>
        <v>1</v>
      </c>
      <c r="H1359" s="11">
        <f>IF($G1359=1,ROUND(Master!AL562,2),0)</f>
        <v>0.38</v>
      </c>
      <c r="I1359" s="3">
        <f>IF((Master!CL562&gt;=18)-(Master!CL562&gt;42),1,0)</f>
        <v>1</v>
      </c>
      <c r="J1359" s="11">
        <f>IF($I1359=1,ROUND(Master!DF562,2),0)</f>
        <v>0</v>
      </c>
      <c r="K1359" s="3">
        <f t="shared" si="365"/>
        <v>0</v>
      </c>
      <c r="L1359" s="49" t="str">
        <f t="shared" si="366"/>
        <v>Temp. suitable for Pathogen and Vector. Model says not very suitable for Pathogen and Vector.</v>
      </c>
      <c r="M1359" s="49" t="str">
        <f t="shared" si="366"/>
        <v>Preconditions unsuitable for Transmission</v>
      </c>
      <c r="N1359" s="6" t="str">
        <f>Master!DM562</f>
        <v>Temp. suitable for vectors - surveillance may be needed. When temp. suitable, model suggests vectors unlikely or low numbers.</v>
      </c>
      <c r="AW1359" s="2">
        <f t="shared" si="367"/>
        <v>2</v>
      </c>
      <c r="AX1359" s="2">
        <f t="shared" si="368"/>
        <v>2</v>
      </c>
      <c r="AY1359" s="2">
        <f t="shared" si="369"/>
        <v>5</v>
      </c>
      <c r="AZ1359" s="2">
        <f t="shared" si="360"/>
        <v>20</v>
      </c>
      <c r="BA1359" s="2">
        <f t="shared" si="370"/>
        <v>2</v>
      </c>
      <c r="BB1359" s="2" t="str">
        <f t="shared" si="371"/>
        <v>Temp. suitable for Pathogen and Vector. Model says not very suitable for Pathogen and Vector.</v>
      </c>
      <c r="BC1359" s="2" t="str">
        <f t="shared" si="372"/>
        <v>Preconditions unsuitable for Transmission</v>
      </c>
      <c r="BF1359" s="56">
        <f>Master!EN562</f>
        <v>27916</v>
      </c>
      <c r="BG1359" s="56" t="s">
        <v>1512</v>
      </c>
      <c r="BH1359" s="2">
        <f t="shared" si="351"/>
        <v>0</v>
      </c>
      <c r="BI1359" s="2">
        <f t="shared" si="352"/>
        <v>0</v>
      </c>
    </row>
    <row r="1360" spans="1:61" s="2" customFormat="1" ht="16.5" thickTop="1" thickBot="1" x14ac:dyDescent="0.3">
      <c r="A1360" s="6"/>
      <c r="E1360" s="8" t="s">
        <v>330</v>
      </c>
      <c r="F1360" s="3">
        <f t="shared" si="364"/>
        <v>2</v>
      </c>
      <c r="G1360" s="3">
        <f>IF((Master!CL563&gt;=13)-(Master!CL563&gt;38),1,0)</f>
        <v>1</v>
      </c>
      <c r="H1360" s="11">
        <f>IF($G1360=1,ROUND(Master!AL563,2),0)</f>
        <v>0.47</v>
      </c>
      <c r="I1360" s="3">
        <f>IF((Master!CL563&gt;=18)-(Master!CL563&gt;42),1,0)</f>
        <v>1</v>
      </c>
      <c r="J1360" s="11">
        <f>IF($I1360=1,ROUND(Master!DF563,2),0)</f>
        <v>0</v>
      </c>
      <c r="K1360" s="3">
        <f t="shared" si="365"/>
        <v>0</v>
      </c>
      <c r="L1360" s="49" t="str">
        <f t="shared" si="366"/>
        <v>Temp. suitable for Pathogen and Vector. Model says not very suitable for Pathogen and Vector.</v>
      </c>
      <c r="M1360" s="49" t="str">
        <f t="shared" si="366"/>
        <v>Preconditions unsuitable for Transmission</v>
      </c>
      <c r="N1360" s="6" t="str">
        <f>Master!DM563</f>
        <v>Temp. suitable for vectors - surveillance may be needed. When temp. suitable, model suggests vectors unlikely or low numbers.</v>
      </c>
      <c r="AW1360" s="2">
        <f t="shared" si="367"/>
        <v>2</v>
      </c>
      <c r="AX1360" s="2">
        <f t="shared" si="368"/>
        <v>2</v>
      </c>
      <c r="AY1360" s="2">
        <f t="shared" si="369"/>
        <v>5</v>
      </c>
      <c r="AZ1360" s="2">
        <f t="shared" si="360"/>
        <v>20</v>
      </c>
      <c r="BA1360" s="2">
        <f t="shared" si="370"/>
        <v>2</v>
      </c>
      <c r="BB1360" s="2" t="str">
        <f t="shared" si="371"/>
        <v>Temp. suitable for Pathogen and Vector. Model says not very suitable for Pathogen and Vector.</v>
      </c>
      <c r="BC1360" s="2" t="str">
        <f t="shared" si="372"/>
        <v>Preconditions unsuitable for Transmission</v>
      </c>
      <c r="BF1360" s="56">
        <f>Master!EN563</f>
        <v>10340</v>
      </c>
      <c r="BG1360" s="56" t="s">
        <v>1513</v>
      </c>
      <c r="BH1360" s="2">
        <f t="shared" si="351"/>
        <v>0</v>
      </c>
      <c r="BI1360" s="2">
        <f t="shared" si="352"/>
        <v>0</v>
      </c>
    </row>
    <row r="1361" spans="1:61" s="2" customFormat="1" ht="16.5" thickTop="1" thickBot="1" x14ac:dyDescent="0.3">
      <c r="A1361" s="6"/>
      <c r="E1361" s="8" t="s">
        <v>331</v>
      </c>
      <c r="F1361" s="3">
        <f t="shared" si="364"/>
        <v>2</v>
      </c>
      <c r="G1361" s="3">
        <f>IF((Master!CL564&gt;=13)-(Master!CL564&gt;38),1,0)</f>
        <v>1</v>
      </c>
      <c r="H1361" s="11">
        <f>IF($G1361=1,ROUND(Master!AL564,2),0)</f>
        <v>0.08</v>
      </c>
      <c r="I1361" s="3">
        <f>IF((Master!CL564&gt;=18)-(Master!CL564&gt;42),1,0)</f>
        <v>1</v>
      </c>
      <c r="J1361" s="11">
        <f>IF($I1361=1,ROUND(Master!DF564,2),0)</f>
        <v>0</v>
      </c>
      <c r="K1361" s="3">
        <f t="shared" si="365"/>
        <v>0</v>
      </c>
      <c r="L1361" s="49" t="str">
        <f t="shared" si="366"/>
        <v>Temp. suitable for Pathogen and Vector. Model says not very suitable for Pathogen and Vector.</v>
      </c>
      <c r="M1361" s="49" t="str">
        <f t="shared" si="366"/>
        <v>Preconditions unsuitable for Transmission</v>
      </c>
      <c r="N1361" s="6" t="str">
        <f>Master!DM564</f>
        <v>Temp. suitable for vectors - surveillance may be needed. When temp. suitable, model suggests vectors unlikely or low numbers.</v>
      </c>
      <c r="AW1361" s="2">
        <f t="shared" si="367"/>
        <v>2</v>
      </c>
      <c r="AX1361" s="2">
        <f t="shared" si="368"/>
        <v>2</v>
      </c>
      <c r="AY1361" s="2">
        <f t="shared" si="369"/>
        <v>5</v>
      </c>
      <c r="AZ1361" s="2">
        <f t="shared" si="360"/>
        <v>20</v>
      </c>
      <c r="BA1361" s="2">
        <f t="shared" si="370"/>
        <v>2</v>
      </c>
      <c r="BB1361" s="2" t="str">
        <f t="shared" si="371"/>
        <v>Temp. suitable for Pathogen and Vector. Model says not very suitable for Pathogen and Vector.</v>
      </c>
      <c r="BC1361" s="2" t="str">
        <f t="shared" si="372"/>
        <v>Preconditions unsuitable for Transmission</v>
      </c>
      <c r="BF1361" s="56">
        <f>Master!EN564</f>
        <v>2</v>
      </c>
      <c r="BG1361" s="56" t="s">
        <v>1514</v>
      </c>
      <c r="BH1361" s="2">
        <f t="shared" si="351"/>
        <v>0</v>
      </c>
      <c r="BI1361" s="2">
        <f t="shared" si="352"/>
        <v>0</v>
      </c>
    </row>
    <row r="1362" spans="1:61" s="2" customFormat="1" ht="16.5" thickTop="1" thickBot="1" x14ac:dyDescent="0.3">
      <c r="A1362" s="6"/>
      <c r="E1362" s="8" t="s">
        <v>332</v>
      </c>
      <c r="F1362" s="3">
        <f t="shared" si="364"/>
        <v>2</v>
      </c>
      <c r="G1362" s="3">
        <f>IF((Master!CL565&gt;=13)-(Master!CL565&gt;38),1,0)</f>
        <v>1</v>
      </c>
      <c r="H1362" s="11">
        <f>IF($G1362=1,ROUND(Master!AL565,2),0)</f>
        <v>0.15</v>
      </c>
      <c r="I1362" s="3">
        <f>IF((Master!CL565&gt;=18)-(Master!CL565&gt;42),1,0)</f>
        <v>1</v>
      </c>
      <c r="J1362" s="11">
        <f>IF($I1362=1,ROUND(Master!DF565,2),0)</f>
        <v>0</v>
      </c>
      <c r="K1362" s="3">
        <f t="shared" si="365"/>
        <v>0</v>
      </c>
      <c r="L1362" s="49" t="str">
        <f t="shared" si="366"/>
        <v>Temp. suitable for Pathogen and Vector. Model says not very suitable for Pathogen and Vector.</v>
      </c>
      <c r="M1362" s="49" t="str">
        <f t="shared" si="366"/>
        <v>Preconditions unsuitable for Transmission</v>
      </c>
      <c r="N1362" s="6" t="str">
        <f>Master!DM565</f>
        <v>Temp. suitable for vectors - surveillance may be needed. When temp. suitable, model suggests vectors unlikely or low numbers.</v>
      </c>
      <c r="AW1362" s="2">
        <f t="shared" si="367"/>
        <v>2</v>
      </c>
      <c r="AX1362" s="2">
        <f t="shared" si="368"/>
        <v>2</v>
      </c>
      <c r="AY1362" s="2">
        <f t="shared" si="369"/>
        <v>5</v>
      </c>
      <c r="AZ1362" s="2">
        <f t="shared" si="360"/>
        <v>20</v>
      </c>
      <c r="BA1362" s="2">
        <f t="shared" si="370"/>
        <v>2</v>
      </c>
      <c r="BB1362" s="2" t="str">
        <f t="shared" si="371"/>
        <v>Temp. suitable for Pathogen and Vector. Model says not very suitable for Pathogen and Vector.</v>
      </c>
      <c r="BC1362" s="2" t="str">
        <f t="shared" si="372"/>
        <v>Preconditions unsuitable for Transmission</v>
      </c>
      <c r="BF1362" s="56">
        <f>Master!EN565</f>
        <v>0</v>
      </c>
      <c r="BG1362" s="56" t="s">
        <v>1515</v>
      </c>
      <c r="BH1362" s="2">
        <f t="shared" si="351"/>
        <v>0</v>
      </c>
      <c r="BI1362" s="2">
        <f t="shared" si="352"/>
        <v>0</v>
      </c>
    </row>
    <row r="1363" spans="1:61" s="2" customFormat="1" ht="16.5" thickTop="1" thickBot="1" x14ac:dyDescent="0.3">
      <c r="A1363" s="6"/>
      <c r="E1363" s="8" t="s">
        <v>333</v>
      </c>
      <c r="F1363" s="3">
        <f t="shared" si="364"/>
        <v>2</v>
      </c>
      <c r="G1363" s="3">
        <f>IF((Master!CL566&gt;=13)-(Master!CL566&gt;38),1,0)</f>
        <v>1</v>
      </c>
      <c r="H1363" s="11">
        <f>IF($G1363=1,ROUND(Master!AL566,2),0)</f>
        <v>0.1</v>
      </c>
      <c r="I1363" s="3">
        <f>IF((Master!CL566&gt;=18)-(Master!CL566&gt;42),1,0)</f>
        <v>1</v>
      </c>
      <c r="J1363" s="11">
        <f>IF($I1363=1,ROUND(Master!DF566,2),0)</f>
        <v>0</v>
      </c>
      <c r="K1363" s="3">
        <f t="shared" si="365"/>
        <v>0</v>
      </c>
      <c r="L1363" s="49" t="str">
        <f t="shared" si="366"/>
        <v>Temp. suitable for Pathogen and Vector. Model says not very suitable for Pathogen and Vector.</v>
      </c>
      <c r="M1363" s="49" t="str">
        <f t="shared" si="366"/>
        <v>Preconditions unsuitable for Transmission</v>
      </c>
      <c r="N1363" s="6" t="str">
        <f>Master!DM566</f>
        <v>Temp. suitable for vectors - surveillance may be needed. When temp. suitable, model suggests vectors unlikely or low numbers.</v>
      </c>
      <c r="AW1363" s="2">
        <f t="shared" si="367"/>
        <v>2</v>
      </c>
      <c r="AX1363" s="2">
        <f t="shared" si="368"/>
        <v>2</v>
      </c>
      <c r="AY1363" s="2">
        <f t="shared" si="369"/>
        <v>5</v>
      </c>
      <c r="AZ1363" s="2">
        <f t="shared" si="360"/>
        <v>20</v>
      </c>
      <c r="BA1363" s="2">
        <f t="shared" si="370"/>
        <v>2</v>
      </c>
      <c r="BB1363" s="2" t="str">
        <f t="shared" si="371"/>
        <v>Temp. suitable for Pathogen and Vector. Model says not very suitable for Pathogen and Vector.</v>
      </c>
      <c r="BC1363" s="2" t="str">
        <f t="shared" si="372"/>
        <v>Preconditions unsuitable for Transmission</v>
      </c>
      <c r="BF1363" s="56">
        <f>Master!EN566</f>
        <v>3</v>
      </c>
      <c r="BG1363" s="56" t="s">
        <v>1516</v>
      </c>
      <c r="BH1363" s="2">
        <f t="shared" si="351"/>
        <v>0</v>
      </c>
      <c r="BI1363" s="2">
        <f t="shared" si="352"/>
        <v>0</v>
      </c>
    </row>
    <row r="1364" spans="1:61" s="2" customFormat="1" ht="16.5" thickTop="1" thickBot="1" x14ac:dyDescent="0.3">
      <c r="A1364" s="6"/>
      <c r="E1364" s="8" t="s">
        <v>334</v>
      </c>
      <c r="F1364" s="3">
        <f t="shared" si="364"/>
        <v>2</v>
      </c>
      <c r="G1364" s="3">
        <f>IF((Master!CL567&gt;=13)-(Master!CL567&gt;38),1,0)</f>
        <v>1</v>
      </c>
      <c r="H1364" s="11">
        <f>IF($G1364=1,ROUND(Master!AL567,2),0)</f>
        <v>0.12</v>
      </c>
      <c r="I1364" s="3">
        <f>IF((Master!CL567&gt;=18)-(Master!CL567&gt;42),1,0)</f>
        <v>1</v>
      </c>
      <c r="J1364" s="11">
        <f>IF($I1364=1,ROUND(Master!DF567,2),0)</f>
        <v>0</v>
      </c>
      <c r="K1364" s="3">
        <f t="shared" si="365"/>
        <v>0</v>
      </c>
      <c r="L1364" s="49" t="str">
        <f t="shared" si="366"/>
        <v>Temp. suitable for Pathogen and Vector. Model says not very suitable for Pathogen and Vector.</v>
      </c>
      <c r="M1364" s="49" t="str">
        <f t="shared" si="366"/>
        <v>Preconditions unsuitable for Transmission</v>
      </c>
      <c r="N1364" s="6" t="str">
        <f>Master!DM567</f>
        <v>Temp. suitable for vectors - surveillance may be needed. When temp. suitable, model suggests vectors unlikely or low numbers.</v>
      </c>
      <c r="AW1364" s="2">
        <f t="shared" si="367"/>
        <v>2</v>
      </c>
      <c r="AX1364" s="2">
        <f t="shared" si="368"/>
        <v>2</v>
      </c>
      <c r="AY1364" s="2">
        <f t="shared" si="369"/>
        <v>5</v>
      </c>
      <c r="AZ1364" s="2">
        <f t="shared" si="360"/>
        <v>20</v>
      </c>
      <c r="BA1364" s="2">
        <f t="shared" si="370"/>
        <v>2</v>
      </c>
      <c r="BB1364" s="2" t="str">
        <f t="shared" si="371"/>
        <v>Temp. suitable for Pathogen and Vector. Model says not very suitable for Pathogen and Vector.</v>
      </c>
      <c r="BC1364" s="2" t="str">
        <f t="shared" si="372"/>
        <v>Preconditions unsuitable for Transmission</v>
      </c>
      <c r="BF1364" s="56">
        <f>Master!EN567</f>
        <v>6</v>
      </c>
      <c r="BG1364" s="56" t="s">
        <v>1517</v>
      </c>
      <c r="BH1364" s="2">
        <f t="shared" si="351"/>
        <v>0</v>
      </c>
      <c r="BI1364" s="2">
        <f t="shared" si="352"/>
        <v>0</v>
      </c>
    </row>
    <row r="1365" spans="1:61" s="2" customFormat="1" ht="16.5" thickTop="1" thickBot="1" x14ac:dyDescent="0.3">
      <c r="A1365" s="6"/>
      <c r="E1365" s="8" t="s">
        <v>430</v>
      </c>
      <c r="F1365" s="3">
        <f t="shared" si="364"/>
        <v>3</v>
      </c>
      <c r="G1365" s="3">
        <f>IF((Master!CL568&gt;=13)-(Master!CL568&gt;38),1,0)</f>
        <v>1</v>
      </c>
      <c r="H1365" s="11">
        <f>IF($G1365=1,ROUND(Master!AL568,2),0)</f>
        <v>0.61</v>
      </c>
      <c r="I1365" s="3">
        <f>IF((Master!CL568&gt;=18)-(Master!CL568&gt;42),1,0)</f>
        <v>1</v>
      </c>
      <c r="J1365" s="11">
        <f>IF($I1365=1,ROUND(Master!DF568,2),0)</f>
        <v>0</v>
      </c>
      <c r="K1365" s="3">
        <f t="shared" si="365"/>
        <v>0</v>
      </c>
      <c r="L1365" s="49" t="str">
        <f t="shared" si="366"/>
        <v>Temp. suitable for Pathogen and Vector. Model says suitable for Pathogen or Vector but not both.</v>
      </c>
      <c r="M1365" s="49" t="str">
        <f t="shared" si="366"/>
        <v>Preconditions somewhat suitable for Transmission</v>
      </c>
      <c r="N1365" s="6" t="str">
        <f>Master!DM568</f>
        <v>Temp. suitable for vectors - surveillance may be needed. When temp. suitable, model suggests vectors likely - may need control, education, and policies minimizing exposure.</v>
      </c>
      <c r="AW1365" s="2">
        <f t="shared" si="367"/>
        <v>2</v>
      </c>
      <c r="AX1365" s="2">
        <f t="shared" si="368"/>
        <v>3</v>
      </c>
      <c r="AY1365" s="2">
        <f t="shared" si="369"/>
        <v>5</v>
      </c>
      <c r="AZ1365" s="2">
        <f t="shared" si="360"/>
        <v>30</v>
      </c>
      <c r="BA1365" s="2">
        <f t="shared" si="370"/>
        <v>3</v>
      </c>
      <c r="BB1365" s="2" t="str">
        <f t="shared" si="371"/>
        <v>Temp. suitable for Pathogen and Vector. Model says suitable for Pathogen or Vector but not both.</v>
      </c>
      <c r="BC1365" s="2" t="str">
        <f t="shared" si="372"/>
        <v>Preconditions somewhat suitable for Transmission</v>
      </c>
      <c r="BF1365" s="56">
        <f>Master!EN568</f>
        <v>13470</v>
      </c>
      <c r="BG1365" s="56" t="s">
        <v>1518</v>
      </c>
      <c r="BH1365" s="2">
        <f t="shared" si="351"/>
        <v>0</v>
      </c>
      <c r="BI1365" s="2">
        <f t="shared" si="352"/>
        <v>0</v>
      </c>
    </row>
    <row r="1366" spans="1:61" s="2" customFormat="1" ht="15.75" thickTop="1" x14ac:dyDescent="0.25">
      <c r="A1366" s="6"/>
      <c r="E1366" s="9" t="s">
        <v>867</v>
      </c>
      <c r="F1366" s="3"/>
      <c r="G1366" s="3"/>
      <c r="H1366" s="14"/>
      <c r="I1366" s="3"/>
      <c r="J1366" s="14"/>
      <c r="K1366" s="3"/>
      <c r="L1366" s="49"/>
      <c r="M1366" s="49"/>
      <c r="N1366" s="6"/>
      <c r="BF1366" s="56"/>
      <c r="BG1366" s="56"/>
      <c r="BH1366" s="2">
        <f t="shared" si="351"/>
        <v>0</v>
      </c>
      <c r="BI1366" s="2">
        <f t="shared" si="352"/>
        <v>0</v>
      </c>
    </row>
    <row r="1367" spans="1:61" s="2" customFormat="1" x14ac:dyDescent="0.25">
      <c r="A1367" s="6"/>
      <c r="E1367" s="9"/>
      <c r="F1367" s="3"/>
      <c r="G1367" s="3"/>
      <c r="H1367" s="14"/>
      <c r="I1367" s="3"/>
      <c r="J1367" s="14"/>
      <c r="K1367" s="3"/>
      <c r="L1367" s="49"/>
      <c r="M1367" s="49"/>
      <c r="N1367" s="6"/>
      <c r="BF1367" s="56"/>
      <c r="BG1367" s="56"/>
      <c r="BH1367" s="2">
        <f t="shared" si="351"/>
        <v>0</v>
      </c>
      <c r="BI1367" s="2">
        <f t="shared" si="352"/>
        <v>0</v>
      </c>
    </row>
    <row r="1368" spans="1:61" s="2" customFormat="1" x14ac:dyDescent="0.25">
      <c r="A1368" s="6"/>
      <c r="E1368" s="9"/>
      <c r="F1368" s="3"/>
      <c r="G1368" s="3"/>
      <c r="H1368" s="14"/>
      <c r="I1368" s="3"/>
      <c r="J1368" s="14"/>
      <c r="K1368" s="3"/>
      <c r="L1368" s="49"/>
      <c r="M1368" s="49"/>
      <c r="N1368" s="6"/>
      <c r="BF1368" s="56"/>
      <c r="BG1368" s="56"/>
      <c r="BH1368" s="2">
        <f t="shared" si="351"/>
        <v>0</v>
      </c>
      <c r="BI1368" s="2">
        <f t="shared" si="352"/>
        <v>0</v>
      </c>
    </row>
    <row r="1369" spans="1:61" s="2" customFormat="1" x14ac:dyDescent="0.25">
      <c r="A1369" s="6"/>
      <c r="E1369" s="9"/>
      <c r="F1369" s="3"/>
      <c r="G1369" s="3"/>
      <c r="H1369" s="14"/>
      <c r="I1369" s="3"/>
      <c r="J1369" s="14"/>
      <c r="K1369" s="3"/>
      <c r="L1369" s="49"/>
      <c r="M1369" s="49"/>
      <c r="N1369" s="6"/>
      <c r="BF1369" s="56"/>
      <c r="BG1369" s="56"/>
      <c r="BH1369" s="2">
        <f t="shared" si="351"/>
        <v>0</v>
      </c>
      <c r="BI1369" s="2">
        <f t="shared" si="352"/>
        <v>0</v>
      </c>
    </row>
    <row r="1370" spans="1:61" s="2" customFormat="1" x14ac:dyDescent="0.25">
      <c r="A1370" s="6"/>
      <c r="E1370" s="9"/>
      <c r="F1370" s="3"/>
      <c r="G1370" s="3"/>
      <c r="H1370" s="14"/>
      <c r="I1370" s="3"/>
      <c r="J1370" s="14"/>
      <c r="K1370" s="3"/>
      <c r="L1370" s="49"/>
      <c r="M1370" s="49"/>
      <c r="N1370" s="6"/>
      <c r="BF1370" s="56"/>
      <c r="BG1370" s="56"/>
      <c r="BH1370" s="2">
        <f t="shared" si="351"/>
        <v>0</v>
      </c>
      <c r="BI1370" s="2">
        <f t="shared" si="352"/>
        <v>0</v>
      </c>
    </row>
    <row r="1371" spans="1:61" s="2" customFormat="1" x14ac:dyDescent="0.25">
      <c r="A1371" s="6"/>
      <c r="E1371" s="9"/>
      <c r="F1371" s="3"/>
      <c r="G1371" s="3"/>
      <c r="H1371" s="14"/>
      <c r="I1371" s="3"/>
      <c r="J1371" s="14"/>
      <c r="K1371" s="3"/>
      <c r="L1371" s="49"/>
      <c r="M1371" s="49"/>
      <c r="N1371" s="6"/>
      <c r="BF1371" s="56"/>
      <c r="BG1371" s="56"/>
      <c r="BH1371" s="2">
        <f t="shared" si="351"/>
        <v>0</v>
      </c>
      <c r="BI1371" s="2">
        <f t="shared" si="352"/>
        <v>0</v>
      </c>
    </row>
    <row r="1372" spans="1:61" s="2" customFormat="1" x14ac:dyDescent="0.25">
      <c r="A1372" s="6"/>
      <c r="E1372" s="9"/>
      <c r="F1372" s="3"/>
      <c r="G1372" s="3"/>
      <c r="H1372" s="14"/>
      <c r="I1372" s="3"/>
      <c r="J1372" s="14"/>
      <c r="K1372" s="3"/>
      <c r="L1372" s="49"/>
      <c r="M1372" s="49"/>
      <c r="N1372" s="6"/>
      <c r="BF1372" s="56"/>
      <c r="BG1372" s="56"/>
      <c r="BH1372" s="2">
        <f t="shared" si="351"/>
        <v>0</v>
      </c>
      <c r="BI1372" s="2">
        <f t="shared" si="352"/>
        <v>0</v>
      </c>
    </row>
    <row r="1373" spans="1:61" s="2" customFormat="1" x14ac:dyDescent="0.25">
      <c r="A1373" s="6"/>
      <c r="E1373" s="9"/>
      <c r="F1373" s="3"/>
      <c r="G1373" s="3"/>
      <c r="H1373" s="14"/>
      <c r="I1373" s="3"/>
      <c r="J1373" s="14"/>
      <c r="K1373" s="3"/>
      <c r="L1373" s="49"/>
      <c r="M1373" s="49"/>
      <c r="N1373" s="6"/>
      <c r="BF1373" s="56"/>
      <c r="BG1373" s="56"/>
      <c r="BH1373" s="2">
        <f t="shared" si="351"/>
        <v>0</v>
      </c>
      <c r="BI1373" s="2">
        <f t="shared" si="352"/>
        <v>0</v>
      </c>
    </row>
    <row r="1374" spans="1:61" s="2" customFormat="1" x14ac:dyDescent="0.25">
      <c r="A1374" s="6"/>
      <c r="E1374" s="9"/>
      <c r="F1374" s="3"/>
      <c r="G1374" s="3"/>
      <c r="H1374" s="14"/>
      <c r="I1374" s="3"/>
      <c r="J1374" s="14"/>
      <c r="K1374" s="3"/>
      <c r="L1374" s="49"/>
      <c r="M1374" s="49"/>
      <c r="N1374" s="6"/>
      <c r="BF1374" s="56"/>
      <c r="BG1374" s="56"/>
      <c r="BH1374" s="2">
        <f t="shared" si="351"/>
        <v>0</v>
      </c>
      <c r="BI1374" s="2">
        <f t="shared" si="352"/>
        <v>0</v>
      </c>
    </row>
    <row r="1375" spans="1:61" s="2" customFormat="1" x14ac:dyDescent="0.25">
      <c r="A1375" s="6"/>
      <c r="E1375" s="9"/>
      <c r="F1375" s="3"/>
      <c r="G1375" s="3"/>
      <c r="H1375" s="14"/>
      <c r="I1375" s="3"/>
      <c r="J1375" s="14"/>
      <c r="K1375" s="3"/>
      <c r="L1375" s="49"/>
      <c r="M1375" s="49"/>
      <c r="N1375" s="6"/>
      <c r="BF1375" s="56"/>
      <c r="BG1375" s="56"/>
      <c r="BH1375" s="2">
        <f t="shared" si="351"/>
        <v>0</v>
      </c>
      <c r="BI1375" s="2">
        <f t="shared" si="352"/>
        <v>0</v>
      </c>
    </row>
    <row r="1376" spans="1:61" s="2" customFormat="1" x14ac:dyDescent="0.25">
      <c r="A1376" s="6"/>
      <c r="E1376" s="9"/>
      <c r="F1376" s="3"/>
      <c r="G1376" s="3"/>
      <c r="H1376" s="14"/>
      <c r="I1376" s="3"/>
      <c r="J1376" s="14"/>
      <c r="K1376" s="3"/>
      <c r="L1376" s="49"/>
      <c r="M1376" s="49"/>
      <c r="N1376" s="6"/>
      <c r="BF1376" s="56"/>
      <c r="BG1376" s="56"/>
      <c r="BH1376" s="2">
        <f t="shared" si="351"/>
        <v>0</v>
      </c>
      <c r="BI1376" s="2">
        <f t="shared" si="352"/>
        <v>0</v>
      </c>
    </row>
    <row r="1377" spans="1:61" s="2" customFormat="1" x14ac:dyDescent="0.25">
      <c r="A1377" s="6"/>
      <c r="E1377" s="9"/>
      <c r="F1377" s="3"/>
      <c r="G1377" s="3"/>
      <c r="H1377" s="14"/>
      <c r="I1377" s="3"/>
      <c r="J1377" s="14"/>
      <c r="K1377" s="3"/>
      <c r="L1377" s="49"/>
      <c r="M1377" s="49"/>
      <c r="N1377" s="6"/>
      <c r="BF1377" s="56"/>
      <c r="BG1377" s="56"/>
      <c r="BH1377" s="2">
        <f t="shared" ref="BH1377:BH1440" si="373">IF(BA1377=4,1,0)</f>
        <v>0</v>
      </c>
      <c r="BI1377" s="2">
        <f t="shared" ref="BI1377:BI1440" si="374">BF1377*BH1377</f>
        <v>0</v>
      </c>
    </row>
    <row r="1378" spans="1:61" s="2" customFormat="1" x14ac:dyDescent="0.25">
      <c r="A1378" s="6"/>
      <c r="E1378" s="9"/>
      <c r="F1378" s="3"/>
      <c r="G1378" s="3"/>
      <c r="H1378" s="14"/>
      <c r="I1378" s="3"/>
      <c r="J1378" s="14"/>
      <c r="K1378" s="3"/>
      <c r="L1378" s="49"/>
      <c r="M1378" s="49"/>
      <c r="N1378" s="6"/>
      <c r="BF1378" s="56"/>
      <c r="BG1378" s="56"/>
      <c r="BH1378" s="2">
        <f t="shared" si="373"/>
        <v>0</v>
      </c>
      <c r="BI1378" s="2">
        <f t="shared" si="374"/>
        <v>0</v>
      </c>
    </row>
    <row r="1379" spans="1:61" s="2" customFormat="1" x14ac:dyDescent="0.25">
      <c r="A1379" s="6"/>
      <c r="E1379" s="9"/>
      <c r="F1379" s="3"/>
      <c r="G1379" s="3"/>
      <c r="H1379" s="14"/>
      <c r="I1379" s="3"/>
      <c r="J1379" s="14"/>
      <c r="K1379" s="3"/>
      <c r="L1379" s="49"/>
      <c r="M1379" s="49"/>
      <c r="N1379" s="6"/>
      <c r="BF1379" s="56"/>
      <c r="BG1379" s="56"/>
      <c r="BH1379" s="2">
        <f t="shared" si="373"/>
        <v>0</v>
      </c>
      <c r="BI1379" s="2">
        <f t="shared" si="374"/>
        <v>0</v>
      </c>
    </row>
    <row r="1380" spans="1:61" s="2" customFormat="1" x14ac:dyDescent="0.25">
      <c r="A1380" s="6"/>
      <c r="E1380" s="9"/>
      <c r="F1380" s="3"/>
      <c r="G1380" s="3"/>
      <c r="H1380" s="14"/>
      <c r="I1380" s="3"/>
      <c r="J1380" s="14"/>
      <c r="K1380" s="3"/>
      <c r="L1380" s="49"/>
      <c r="M1380" s="49"/>
      <c r="N1380" s="6"/>
      <c r="BF1380" s="56"/>
      <c r="BG1380" s="56"/>
      <c r="BH1380" s="2">
        <f t="shared" si="373"/>
        <v>0</v>
      </c>
      <c r="BI1380" s="2">
        <f t="shared" si="374"/>
        <v>0</v>
      </c>
    </row>
    <row r="1381" spans="1:61" s="2" customFormat="1" x14ac:dyDescent="0.25">
      <c r="A1381" s="6"/>
      <c r="E1381" s="9"/>
      <c r="F1381" s="3"/>
      <c r="G1381" s="3"/>
      <c r="H1381" s="14"/>
      <c r="I1381" s="3"/>
      <c r="J1381" s="14"/>
      <c r="K1381" s="3"/>
      <c r="L1381" s="49"/>
      <c r="M1381" s="49"/>
      <c r="N1381" s="6"/>
      <c r="BF1381" s="56"/>
      <c r="BG1381" s="56"/>
      <c r="BH1381" s="2">
        <f t="shared" si="373"/>
        <v>0</v>
      </c>
      <c r="BI1381" s="2">
        <f t="shared" si="374"/>
        <v>0</v>
      </c>
    </row>
    <row r="1382" spans="1:61" s="2" customFormat="1" x14ac:dyDescent="0.25">
      <c r="A1382" s="6"/>
      <c r="E1382" s="9"/>
      <c r="F1382" s="3"/>
      <c r="G1382" s="3"/>
      <c r="H1382" s="14"/>
      <c r="I1382" s="3"/>
      <c r="J1382" s="14"/>
      <c r="K1382" s="3"/>
      <c r="L1382" s="49"/>
      <c r="M1382" s="49"/>
      <c r="N1382" s="6"/>
      <c r="BF1382" s="56"/>
      <c r="BG1382" s="56"/>
      <c r="BH1382" s="2">
        <f t="shared" si="373"/>
        <v>0</v>
      </c>
      <c r="BI1382" s="2">
        <f t="shared" si="374"/>
        <v>0</v>
      </c>
    </row>
    <row r="1383" spans="1:61" s="2" customFormat="1" x14ac:dyDescent="0.25">
      <c r="A1383" s="6"/>
      <c r="E1383" s="9"/>
      <c r="F1383" s="3"/>
      <c r="G1383" s="3"/>
      <c r="H1383" s="14"/>
      <c r="I1383" s="3"/>
      <c r="J1383" s="14"/>
      <c r="K1383" s="3"/>
      <c r="L1383" s="49"/>
      <c r="M1383" s="49"/>
      <c r="N1383" s="6"/>
      <c r="BF1383" s="56"/>
      <c r="BG1383" s="56"/>
      <c r="BH1383" s="2">
        <f t="shared" si="373"/>
        <v>0</v>
      </c>
      <c r="BI1383" s="2">
        <f t="shared" si="374"/>
        <v>0</v>
      </c>
    </row>
    <row r="1384" spans="1:61" s="2" customFormat="1" ht="15.75" thickBot="1" x14ac:dyDescent="0.3">
      <c r="A1384" s="6"/>
      <c r="E1384" s="9"/>
      <c r="F1384" s="3"/>
      <c r="G1384" s="3"/>
      <c r="H1384" s="13"/>
      <c r="I1384" s="3"/>
      <c r="J1384" s="13"/>
      <c r="K1384" s="3"/>
      <c r="L1384" s="49"/>
      <c r="M1384" s="49"/>
      <c r="N1384" s="6"/>
      <c r="BF1384" s="56"/>
      <c r="BG1384" s="56"/>
      <c r="BH1384" s="2">
        <f t="shared" si="373"/>
        <v>0</v>
      </c>
      <c r="BI1384" s="2">
        <f t="shared" si="374"/>
        <v>0</v>
      </c>
    </row>
    <row r="1385" spans="1:61" s="2" customFormat="1" ht="61.5" thickTop="1" thickBot="1" x14ac:dyDescent="0.3">
      <c r="A1385" s="17" t="s">
        <v>50</v>
      </c>
      <c r="E1385" s="8"/>
      <c r="F1385" s="16" t="str">
        <f>Master!A$746</f>
        <v>Forecast Overall Zika Risk Code - "1" (Blue) = low risk, "4" (Red) = high risk</v>
      </c>
      <c r="G1385" s="16" t="str">
        <f>Master!B$745</f>
        <v>Was temp. suitable during period for Aedes aegypti/albopictus? (Red Yes, Green No)</v>
      </c>
      <c r="H1385" s="16" t="str">
        <f>Master!C$745</f>
        <v>If suitable temp.  what is annual % suitability for Aedes aegypti or albopictus? (More red more suitable)</v>
      </c>
      <c r="I1385" s="16" t="str">
        <f>Master!B$744</f>
        <v>Was temp. suitable during period for Zika replication in mosquito? (Red Yes, Green No)</v>
      </c>
      <c r="J1385" s="16" t="str">
        <f>Master!C$744</f>
        <v>If suitable temp. what is annual % suitability for Zika? (More red more suitable)</v>
      </c>
      <c r="K1385" s="47" t="str">
        <f>Master!A$749</f>
        <v># people within 5km with Code 4 Zika level</v>
      </c>
      <c r="L1385" s="47" t="str">
        <f>Master!A$748</f>
        <v>Description of conditions</v>
      </c>
      <c r="M1385" s="47" t="str">
        <f>Master!B$748</f>
        <v>What it means for transmission</v>
      </c>
      <c r="N1385" s="47" t="str">
        <f>Master!C$748</f>
        <v>What it means for entomologists</v>
      </c>
      <c r="BF1385" s="47" t="s">
        <v>949</v>
      </c>
      <c r="BG1385" s="47" t="s">
        <v>949</v>
      </c>
      <c r="BH1385" s="2">
        <f t="shared" si="373"/>
        <v>0</v>
      </c>
      <c r="BI1385" s="2" t="e">
        <f t="shared" si="374"/>
        <v>#VALUE!</v>
      </c>
    </row>
    <row r="1386" spans="1:61" s="2" customFormat="1" ht="16.5" thickTop="1" thickBot="1" x14ac:dyDescent="0.3">
      <c r="A1386" s="6"/>
      <c r="E1386" s="8" t="s">
        <v>49</v>
      </c>
      <c r="F1386" s="3">
        <f>BA1386</f>
        <v>3</v>
      </c>
      <c r="G1386" s="3">
        <f>IF((Master!CL569&gt;=13)-(Master!CL569&gt;38),1,0)</f>
        <v>1</v>
      </c>
      <c r="H1386" s="11">
        <f>IF($G1386=1,ROUND(Master!AL569,2),0)</f>
        <v>0.98</v>
      </c>
      <c r="I1386" s="3">
        <f>IF((Master!CL569&gt;=18)-(Master!CL569&gt;42),1,0)</f>
        <v>1</v>
      </c>
      <c r="J1386" s="11">
        <f>IF($I1386=1,ROUND(Master!DF569,2),0)</f>
        <v>0</v>
      </c>
      <c r="K1386" s="3">
        <f>BF1386*BH1386</f>
        <v>0</v>
      </c>
      <c r="L1386" s="49" t="str">
        <f t="shared" ref="L1386:M1390" si="375">BB1386</f>
        <v>Temp. suitable for Pathogen and Vector. Model says suitable for Pathogen or Vector but not both.</v>
      </c>
      <c r="M1386" s="49" t="str">
        <f t="shared" si="375"/>
        <v>Preconditions somewhat suitable for Transmission</v>
      </c>
      <c r="N1386" s="6" t="str">
        <f>Master!DM569</f>
        <v>Temp. suitable for vectors - surveillance may be needed. When temp. suitable, model suggests vectors likely - may need control, education, and policies minimizing exposure.</v>
      </c>
      <c r="AW1386" s="2">
        <f>SUM(G1386,I1386)</f>
        <v>2</v>
      </c>
      <c r="AX1386" s="2">
        <f>IF(H1386&lt;0.5,2,IF(H1386&gt;=0.5,3))</f>
        <v>3</v>
      </c>
      <c r="AY1386" s="2">
        <f>IF(J1386&lt;0.5,5,IF(J1386&gt;=0.5,7))</f>
        <v>5</v>
      </c>
      <c r="AZ1386" s="2">
        <f t="shared" ref="AZ1386:AZ1440" si="376">AW1386*AX1386*AY1386</f>
        <v>30</v>
      </c>
      <c r="BA1386" s="2">
        <f>IF(AZ1386=0,BB$3,IF(AZ1386=10,BB$4,IF(AZ1386=14,BB$4,IF(AZ1386=15,BB$5,IF(AZ1386=20,BB$6,IF(AZ1386=21,BB$5,IF(AZ1386=28,BB$7,IF(AZ1386=30,BB$7,IF(AZ1386=42,BB$8,"")))))))))</f>
        <v>3</v>
      </c>
      <c r="BB1386" s="2" t="str">
        <f>IF(AZ1386=0,AW$3,IF(AZ1386=10,AW$4,IF(AZ1386=14,AW$4,IF(AZ1386=15,AW$5,IF(AZ1386=20,AW$6,IF(AZ1386=21,AW$5,IF(AZ1386=28,AW$7,IF(AZ1386=30,AW$7,IF(AZ1386=42,AW$8,"")))))))))</f>
        <v>Temp. suitable for Pathogen and Vector. Model says suitable for Pathogen or Vector but not both.</v>
      </c>
      <c r="BC1386" s="2" t="str">
        <f>IF(AZ1386=0,AY$3,IF(AZ1386=10,AY$4,IF(AZ1386=14,AY$4,IF(AZ1386=15,AY$5,IF(AZ1386=20,AY$6,IF(AZ1386=21,AY$5,IF(AZ1386=28,AY$7,IF(AZ1386=30,AY$7,IF(AZ1386=42,AY$8,"")))))))))</f>
        <v>Preconditions somewhat suitable for Transmission</v>
      </c>
      <c r="BF1386" s="56">
        <f>Master!EN569</f>
        <v>41164</v>
      </c>
      <c r="BG1386" s="56" t="s">
        <v>1519</v>
      </c>
      <c r="BH1386" s="2">
        <f t="shared" si="373"/>
        <v>0</v>
      </c>
      <c r="BI1386" s="2">
        <f t="shared" si="374"/>
        <v>0</v>
      </c>
    </row>
    <row r="1387" spans="1:61" s="2" customFormat="1" ht="16.5" thickTop="1" thickBot="1" x14ac:dyDescent="0.3">
      <c r="A1387" s="6"/>
      <c r="E1387" s="8" t="s">
        <v>350</v>
      </c>
      <c r="F1387" s="3">
        <f>BA1387</f>
        <v>3</v>
      </c>
      <c r="G1387" s="3">
        <f>IF((Master!CL570&gt;=13)-(Master!CL570&gt;38),1,0)</f>
        <v>1</v>
      </c>
      <c r="H1387" s="11">
        <f>IF($G1387=1,ROUND(Master!AL570,2),0)</f>
        <v>0.98</v>
      </c>
      <c r="I1387" s="3">
        <f>IF((Master!CL570&gt;=18)-(Master!CL570&gt;42),1,0)</f>
        <v>1</v>
      </c>
      <c r="J1387" s="11">
        <f>IF($I1387=1,ROUND(Master!DF570,2),0)</f>
        <v>0</v>
      </c>
      <c r="K1387" s="3">
        <f>BF1387*BH1387</f>
        <v>0</v>
      </c>
      <c r="L1387" s="49" t="str">
        <f t="shared" si="375"/>
        <v>Temp. suitable for Pathogen and Vector. Model says suitable for Pathogen or Vector but not both.</v>
      </c>
      <c r="M1387" s="49" t="str">
        <f t="shared" si="375"/>
        <v>Preconditions somewhat suitable for Transmission</v>
      </c>
      <c r="N1387" s="6" t="str">
        <f>Master!DM570</f>
        <v>Temp. suitable for vectors - surveillance may be needed. When temp. suitable, model suggests vectors likely - may need control, education, and policies minimizing exposure.</v>
      </c>
      <c r="AW1387" s="2">
        <f>SUM(G1387,I1387)</f>
        <v>2</v>
      </c>
      <c r="AX1387" s="2">
        <f>IF(H1387&lt;0.5,2,IF(H1387&gt;=0.5,3))</f>
        <v>3</v>
      </c>
      <c r="AY1387" s="2">
        <f>IF(J1387&lt;0.5,5,IF(J1387&gt;=0.5,7))</f>
        <v>5</v>
      </c>
      <c r="AZ1387" s="2">
        <f t="shared" si="376"/>
        <v>30</v>
      </c>
      <c r="BA1387" s="2">
        <f>IF(AZ1387=0,BB$3,IF(AZ1387=10,BB$4,IF(AZ1387=14,BB$4,IF(AZ1387=15,BB$5,IF(AZ1387=20,BB$6,IF(AZ1387=21,BB$5,IF(AZ1387=28,BB$7,IF(AZ1387=30,BB$7,IF(AZ1387=42,BB$8,"")))))))))</f>
        <v>3</v>
      </c>
      <c r="BB1387" s="2" t="str">
        <f>IF(AZ1387=0,AW$3,IF(AZ1387=10,AW$4,IF(AZ1387=14,AW$4,IF(AZ1387=15,AW$5,IF(AZ1387=20,AW$6,IF(AZ1387=21,AW$5,IF(AZ1387=28,AW$7,IF(AZ1387=30,AW$7,IF(AZ1387=42,AW$8,"")))))))))</f>
        <v>Temp. suitable for Pathogen and Vector. Model says suitable for Pathogen or Vector but not both.</v>
      </c>
      <c r="BC1387" s="2" t="str">
        <f>IF(AZ1387=0,AY$3,IF(AZ1387=10,AY$4,IF(AZ1387=14,AY$4,IF(AZ1387=15,AY$5,IF(AZ1387=20,AY$6,IF(AZ1387=21,AY$5,IF(AZ1387=28,AY$7,IF(AZ1387=30,AY$7,IF(AZ1387=42,AY$8,"")))))))))</f>
        <v>Preconditions somewhat suitable for Transmission</v>
      </c>
      <c r="BF1387" s="56">
        <f>Master!EN570</f>
        <v>82206</v>
      </c>
      <c r="BG1387" s="56" t="s">
        <v>1520</v>
      </c>
      <c r="BH1387" s="2">
        <f t="shared" si="373"/>
        <v>0</v>
      </c>
      <c r="BI1387" s="2">
        <f t="shared" si="374"/>
        <v>0</v>
      </c>
    </row>
    <row r="1388" spans="1:61" s="2" customFormat="1" ht="16.5" thickTop="1" thickBot="1" x14ac:dyDescent="0.3">
      <c r="A1388" s="6"/>
      <c r="E1388" s="8" t="s">
        <v>424</v>
      </c>
      <c r="F1388" s="3">
        <f>BA1388</f>
        <v>3</v>
      </c>
      <c r="G1388" s="3">
        <f>IF((Master!CL571&gt;=13)-(Master!CL571&gt;38),1,0)</f>
        <v>1</v>
      </c>
      <c r="H1388" s="11">
        <f>IF($G1388=1,ROUND(Master!AL571,2),0)</f>
        <v>0.95</v>
      </c>
      <c r="I1388" s="3">
        <f>IF((Master!CL571&gt;=18)-(Master!CL571&gt;42),1,0)</f>
        <v>1</v>
      </c>
      <c r="J1388" s="11">
        <f>IF($I1388=1,ROUND(Master!DF571,2),0)</f>
        <v>0</v>
      </c>
      <c r="K1388" s="3">
        <f>BF1388*BH1388</f>
        <v>0</v>
      </c>
      <c r="L1388" s="49" t="str">
        <f t="shared" si="375"/>
        <v>Temp. suitable for Pathogen and Vector. Model says suitable for Pathogen or Vector but not both.</v>
      </c>
      <c r="M1388" s="49" t="str">
        <f t="shared" si="375"/>
        <v>Preconditions somewhat suitable for Transmission</v>
      </c>
      <c r="N1388" s="6" t="str">
        <f>Master!DM571</f>
        <v>Temp. suitable for vectors - surveillance may be needed. When temp. suitable, model suggests vectors likely - may need control, education, and policies minimizing exposure.</v>
      </c>
      <c r="AW1388" s="2">
        <f>SUM(G1388,I1388)</f>
        <v>2</v>
      </c>
      <c r="AX1388" s="2">
        <f>IF(H1388&lt;0.5,2,IF(H1388&gt;=0.5,3))</f>
        <v>3</v>
      </c>
      <c r="AY1388" s="2">
        <f>IF(J1388&lt;0.5,5,IF(J1388&gt;=0.5,7))</f>
        <v>5</v>
      </c>
      <c r="AZ1388" s="2">
        <f t="shared" si="376"/>
        <v>30</v>
      </c>
      <c r="BA1388" s="2">
        <f>IF(AZ1388=0,BB$3,IF(AZ1388=10,BB$4,IF(AZ1388=14,BB$4,IF(AZ1388=15,BB$5,IF(AZ1388=20,BB$6,IF(AZ1388=21,BB$5,IF(AZ1388=28,BB$7,IF(AZ1388=30,BB$7,IF(AZ1388=42,BB$8,"")))))))))</f>
        <v>3</v>
      </c>
      <c r="BB1388" s="2" t="str">
        <f>IF(AZ1388=0,AW$3,IF(AZ1388=10,AW$4,IF(AZ1388=14,AW$4,IF(AZ1388=15,AW$5,IF(AZ1388=20,AW$6,IF(AZ1388=21,AW$5,IF(AZ1388=28,AW$7,IF(AZ1388=30,AW$7,IF(AZ1388=42,AW$8,"")))))))))</f>
        <v>Temp. suitable for Pathogen and Vector. Model says suitable for Pathogen or Vector but not both.</v>
      </c>
      <c r="BC1388" s="2" t="str">
        <f>IF(AZ1388=0,AY$3,IF(AZ1388=10,AY$4,IF(AZ1388=14,AY$4,IF(AZ1388=15,AY$5,IF(AZ1388=20,AY$6,IF(AZ1388=21,AY$5,IF(AZ1388=28,AY$7,IF(AZ1388=30,AY$7,IF(AZ1388=42,AY$8,"")))))))))</f>
        <v>Preconditions somewhat suitable for Transmission</v>
      </c>
      <c r="BF1388" s="56">
        <f>Master!EN571</f>
        <v>69744</v>
      </c>
      <c r="BG1388" s="56" t="s">
        <v>1521</v>
      </c>
      <c r="BH1388" s="2">
        <f t="shared" si="373"/>
        <v>0</v>
      </c>
      <c r="BI1388" s="2">
        <f t="shared" si="374"/>
        <v>0</v>
      </c>
    </row>
    <row r="1389" spans="1:61" s="2" customFormat="1" ht="16.5" thickTop="1" thickBot="1" x14ac:dyDescent="0.3">
      <c r="A1389" s="6"/>
      <c r="E1389" s="8" t="s">
        <v>519</v>
      </c>
      <c r="F1389" s="3">
        <f>BA1389</f>
        <v>3</v>
      </c>
      <c r="G1389" s="3">
        <f>IF((Master!CL572&gt;=13)-(Master!CL572&gt;38),1,0)</f>
        <v>1</v>
      </c>
      <c r="H1389" s="11">
        <f>IF($G1389=1,ROUND(Master!AL572,2),0)</f>
        <v>0.98</v>
      </c>
      <c r="I1389" s="3">
        <f>IF((Master!CL572&gt;=18)-(Master!CL572&gt;42),1,0)</f>
        <v>1</v>
      </c>
      <c r="J1389" s="11">
        <f>IF($I1389=1,ROUND(Master!DF572,2),0)</f>
        <v>0</v>
      </c>
      <c r="K1389" s="3">
        <f>BF1389*BH1389</f>
        <v>0</v>
      </c>
      <c r="L1389" s="49" t="str">
        <f t="shared" si="375"/>
        <v>Temp. suitable for Pathogen and Vector. Model says suitable for Pathogen or Vector but not both.</v>
      </c>
      <c r="M1389" s="49" t="str">
        <f t="shared" si="375"/>
        <v>Preconditions somewhat suitable for Transmission</v>
      </c>
      <c r="N1389" s="6" t="str">
        <f>Master!DM572</f>
        <v>Temp. suitable for vectors - surveillance may be needed. When temp. suitable, model suggests vectors likely - may need control, education, and policies minimizing exposure.</v>
      </c>
      <c r="AW1389" s="2">
        <f>SUM(G1389,I1389)</f>
        <v>2</v>
      </c>
      <c r="AX1389" s="2">
        <f>IF(H1389&lt;0.5,2,IF(H1389&gt;=0.5,3))</f>
        <v>3</v>
      </c>
      <c r="AY1389" s="2">
        <f>IF(J1389&lt;0.5,5,IF(J1389&gt;=0.5,7))</f>
        <v>5</v>
      </c>
      <c r="AZ1389" s="2">
        <f t="shared" si="376"/>
        <v>30</v>
      </c>
      <c r="BA1389" s="2">
        <f>IF(AZ1389=0,BB$3,IF(AZ1389=10,BB$4,IF(AZ1389=14,BB$4,IF(AZ1389=15,BB$5,IF(AZ1389=20,BB$6,IF(AZ1389=21,BB$5,IF(AZ1389=28,BB$7,IF(AZ1389=30,BB$7,IF(AZ1389=42,BB$8,"")))))))))</f>
        <v>3</v>
      </c>
      <c r="BB1389" s="2" t="str">
        <f>IF(AZ1389=0,AW$3,IF(AZ1389=10,AW$4,IF(AZ1389=14,AW$4,IF(AZ1389=15,AW$5,IF(AZ1389=20,AW$6,IF(AZ1389=21,AW$5,IF(AZ1389=28,AW$7,IF(AZ1389=30,AW$7,IF(AZ1389=42,AW$8,"")))))))))</f>
        <v>Temp. suitable for Pathogen and Vector. Model says suitable for Pathogen or Vector but not both.</v>
      </c>
      <c r="BC1389" s="2" t="str">
        <f>IF(AZ1389=0,AY$3,IF(AZ1389=10,AY$4,IF(AZ1389=14,AY$4,IF(AZ1389=15,AY$5,IF(AZ1389=20,AY$6,IF(AZ1389=21,AY$5,IF(AZ1389=28,AY$7,IF(AZ1389=30,AY$7,IF(AZ1389=42,AY$8,"")))))))))</f>
        <v>Preconditions somewhat suitable for Transmission</v>
      </c>
      <c r="BF1389" s="56">
        <f>Master!EN572</f>
        <v>17142</v>
      </c>
      <c r="BG1389" s="56" t="s">
        <v>1522</v>
      </c>
      <c r="BH1389" s="2">
        <f t="shared" si="373"/>
        <v>0</v>
      </c>
      <c r="BI1389" s="2">
        <f t="shared" si="374"/>
        <v>0</v>
      </c>
    </row>
    <row r="1390" spans="1:61" s="2" customFormat="1" ht="16.5" thickTop="1" thickBot="1" x14ac:dyDescent="0.3">
      <c r="A1390" s="6"/>
      <c r="E1390" s="8" t="s">
        <v>666</v>
      </c>
      <c r="F1390" s="3">
        <f>BA1390</f>
        <v>3</v>
      </c>
      <c r="G1390" s="3">
        <f>IF((Master!CL573&gt;=13)-(Master!CL573&gt;38),1,0)</f>
        <v>1</v>
      </c>
      <c r="H1390" s="11">
        <f>IF($G1390=1,ROUND(Master!AL573,2),0)</f>
        <v>0.98</v>
      </c>
      <c r="I1390" s="3">
        <f>IF((Master!CL573&gt;=18)-(Master!CL573&gt;42),1,0)</f>
        <v>1</v>
      </c>
      <c r="J1390" s="11">
        <f>IF($I1390=1,ROUND(Master!DF573,2),0)</f>
        <v>0</v>
      </c>
      <c r="K1390" s="3">
        <f>BF1390*BH1390</f>
        <v>0</v>
      </c>
      <c r="L1390" s="49" t="str">
        <f t="shared" si="375"/>
        <v>Temp. suitable for Pathogen and Vector. Model says suitable for Pathogen or Vector but not both.</v>
      </c>
      <c r="M1390" s="49" t="str">
        <f t="shared" si="375"/>
        <v>Preconditions somewhat suitable for Transmission</v>
      </c>
      <c r="N1390" s="6" t="str">
        <f>Master!DM573</f>
        <v>Temp. suitable for vectors - surveillance may be needed. When temp. suitable, model suggests vectors likely - may need control, education, and policies minimizing exposure.</v>
      </c>
      <c r="AW1390" s="2">
        <f>SUM(G1390,I1390)</f>
        <v>2</v>
      </c>
      <c r="AX1390" s="2">
        <f>IF(H1390&lt;0.5,2,IF(H1390&gt;=0.5,3))</f>
        <v>3</v>
      </c>
      <c r="AY1390" s="2">
        <f>IF(J1390&lt;0.5,5,IF(J1390&gt;=0.5,7))</f>
        <v>5</v>
      </c>
      <c r="AZ1390" s="2">
        <f t="shared" si="376"/>
        <v>30</v>
      </c>
      <c r="BA1390" s="2">
        <f>IF(AZ1390=0,BB$3,IF(AZ1390=10,BB$4,IF(AZ1390=14,BB$4,IF(AZ1390=15,BB$5,IF(AZ1390=20,BB$6,IF(AZ1390=21,BB$5,IF(AZ1390=28,BB$7,IF(AZ1390=30,BB$7,IF(AZ1390=42,BB$8,"")))))))))</f>
        <v>3</v>
      </c>
      <c r="BB1390" s="2" t="str">
        <f>IF(AZ1390=0,AW$3,IF(AZ1390=10,AW$4,IF(AZ1390=14,AW$4,IF(AZ1390=15,AW$5,IF(AZ1390=20,AW$6,IF(AZ1390=21,AW$5,IF(AZ1390=28,AW$7,IF(AZ1390=30,AW$7,IF(AZ1390=42,AW$8,"")))))))))</f>
        <v>Temp. suitable for Pathogen and Vector. Model says suitable for Pathogen or Vector but not both.</v>
      </c>
      <c r="BC1390" s="2" t="str">
        <f>IF(AZ1390=0,AY$3,IF(AZ1390=10,AY$4,IF(AZ1390=14,AY$4,IF(AZ1390=15,AY$5,IF(AZ1390=20,AY$6,IF(AZ1390=21,AY$5,IF(AZ1390=28,AY$7,IF(AZ1390=30,AY$7,IF(AZ1390=42,AY$8,"")))))))))</f>
        <v>Preconditions somewhat suitable for Transmission</v>
      </c>
      <c r="BF1390" s="56">
        <f>Master!EN573</f>
        <v>16187</v>
      </c>
      <c r="BG1390" s="56" t="s">
        <v>1523</v>
      </c>
      <c r="BH1390" s="2">
        <f t="shared" si="373"/>
        <v>0</v>
      </c>
      <c r="BI1390" s="2">
        <f t="shared" si="374"/>
        <v>0</v>
      </c>
    </row>
    <row r="1391" spans="1:61" s="2" customFormat="1" ht="15.75" thickTop="1" x14ac:dyDescent="0.25">
      <c r="A1391" s="6"/>
      <c r="E1391" s="9" t="s">
        <v>867</v>
      </c>
      <c r="F1391" s="3"/>
      <c r="G1391" s="3"/>
      <c r="H1391" s="14"/>
      <c r="I1391" s="3"/>
      <c r="J1391" s="14"/>
      <c r="K1391" s="3"/>
      <c r="L1391" s="49"/>
      <c r="M1391" s="49"/>
      <c r="N1391" s="6"/>
      <c r="BF1391" s="56"/>
      <c r="BG1391" s="56"/>
      <c r="BH1391" s="2">
        <f t="shared" si="373"/>
        <v>0</v>
      </c>
      <c r="BI1391" s="2">
        <f t="shared" si="374"/>
        <v>0</v>
      </c>
    </row>
    <row r="1392" spans="1:61" s="2" customFormat="1" x14ac:dyDescent="0.25">
      <c r="A1392" s="6"/>
      <c r="E1392" s="9"/>
      <c r="F1392" s="3"/>
      <c r="G1392" s="3"/>
      <c r="H1392" s="14"/>
      <c r="I1392" s="3"/>
      <c r="J1392" s="14"/>
      <c r="K1392" s="3"/>
      <c r="L1392" s="49"/>
      <c r="M1392" s="49"/>
      <c r="N1392" s="6"/>
      <c r="BF1392" s="56"/>
      <c r="BG1392" s="56"/>
      <c r="BH1392" s="2">
        <f t="shared" si="373"/>
        <v>0</v>
      </c>
      <c r="BI1392" s="2">
        <f t="shared" si="374"/>
        <v>0</v>
      </c>
    </row>
    <row r="1393" spans="1:61" s="2" customFormat="1" x14ac:dyDescent="0.25">
      <c r="A1393" s="6"/>
      <c r="E1393" s="9"/>
      <c r="F1393" s="3"/>
      <c r="G1393" s="3"/>
      <c r="H1393" s="14"/>
      <c r="I1393" s="3"/>
      <c r="J1393" s="14"/>
      <c r="K1393" s="3"/>
      <c r="L1393" s="49"/>
      <c r="M1393" s="49"/>
      <c r="N1393" s="6"/>
      <c r="BF1393" s="56"/>
      <c r="BG1393" s="56"/>
      <c r="BH1393" s="2">
        <f t="shared" si="373"/>
        <v>0</v>
      </c>
      <c r="BI1393" s="2">
        <f t="shared" si="374"/>
        <v>0</v>
      </c>
    </row>
    <row r="1394" spans="1:61" s="2" customFormat="1" x14ac:dyDescent="0.25">
      <c r="A1394" s="6"/>
      <c r="E1394" s="9"/>
      <c r="F1394" s="3"/>
      <c r="G1394" s="3"/>
      <c r="H1394" s="14"/>
      <c r="I1394" s="3"/>
      <c r="J1394" s="14"/>
      <c r="K1394" s="3"/>
      <c r="L1394" s="49"/>
      <c r="M1394" s="49"/>
      <c r="N1394" s="6"/>
      <c r="BF1394" s="56"/>
      <c r="BG1394" s="56"/>
      <c r="BH1394" s="2">
        <f t="shared" si="373"/>
        <v>0</v>
      </c>
      <c r="BI1394" s="2">
        <f t="shared" si="374"/>
        <v>0</v>
      </c>
    </row>
    <row r="1395" spans="1:61" s="2" customFormat="1" x14ac:dyDescent="0.25">
      <c r="A1395" s="6"/>
      <c r="E1395" s="9"/>
      <c r="F1395" s="3"/>
      <c r="G1395" s="3"/>
      <c r="H1395" s="14"/>
      <c r="I1395" s="3"/>
      <c r="J1395" s="14"/>
      <c r="K1395" s="3"/>
      <c r="L1395" s="49"/>
      <c r="M1395" s="49"/>
      <c r="N1395" s="6"/>
      <c r="BF1395" s="56"/>
      <c r="BG1395" s="56"/>
      <c r="BH1395" s="2">
        <f t="shared" si="373"/>
        <v>0</v>
      </c>
      <c r="BI1395" s="2">
        <f t="shared" si="374"/>
        <v>0</v>
      </c>
    </row>
    <row r="1396" spans="1:61" s="2" customFormat="1" x14ac:dyDescent="0.25">
      <c r="A1396" s="6"/>
      <c r="E1396" s="9"/>
      <c r="F1396" s="3"/>
      <c r="G1396" s="3"/>
      <c r="H1396" s="14"/>
      <c r="I1396" s="3"/>
      <c r="J1396" s="14"/>
      <c r="K1396" s="3"/>
      <c r="L1396" s="49"/>
      <c r="M1396" s="49"/>
      <c r="N1396" s="6"/>
      <c r="BF1396" s="56"/>
      <c r="BG1396" s="56"/>
      <c r="BH1396" s="2">
        <f t="shared" si="373"/>
        <v>0</v>
      </c>
      <c r="BI1396" s="2">
        <f t="shared" si="374"/>
        <v>0</v>
      </c>
    </row>
    <row r="1397" spans="1:61" s="2" customFormat="1" x14ac:dyDescent="0.25">
      <c r="A1397" s="6"/>
      <c r="E1397" s="9"/>
      <c r="F1397" s="3"/>
      <c r="G1397" s="3"/>
      <c r="H1397" s="14"/>
      <c r="I1397" s="3"/>
      <c r="J1397" s="14"/>
      <c r="K1397" s="3"/>
      <c r="L1397" s="49"/>
      <c r="M1397" s="49"/>
      <c r="N1397" s="6"/>
      <c r="BF1397" s="56"/>
      <c r="BG1397" s="56"/>
      <c r="BH1397" s="2">
        <f t="shared" si="373"/>
        <v>0</v>
      </c>
      <c r="BI1397" s="2">
        <f t="shared" si="374"/>
        <v>0</v>
      </c>
    </row>
    <row r="1398" spans="1:61" s="2" customFormat="1" x14ac:dyDescent="0.25">
      <c r="A1398" s="6"/>
      <c r="E1398" s="9"/>
      <c r="F1398" s="3"/>
      <c r="G1398" s="3"/>
      <c r="H1398" s="14"/>
      <c r="I1398" s="3"/>
      <c r="J1398" s="14"/>
      <c r="K1398" s="3"/>
      <c r="L1398" s="49"/>
      <c r="M1398" s="49"/>
      <c r="N1398" s="6"/>
      <c r="BF1398" s="56"/>
      <c r="BG1398" s="56"/>
      <c r="BH1398" s="2">
        <f t="shared" si="373"/>
        <v>0</v>
      </c>
      <c r="BI1398" s="2">
        <f t="shared" si="374"/>
        <v>0</v>
      </c>
    </row>
    <row r="1399" spans="1:61" s="2" customFormat="1" x14ac:dyDescent="0.25">
      <c r="A1399" s="6"/>
      <c r="E1399" s="9"/>
      <c r="F1399" s="3"/>
      <c r="G1399" s="3"/>
      <c r="H1399" s="14"/>
      <c r="I1399" s="3"/>
      <c r="J1399" s="14"/>
      <c r="K1399" s="3"/>
      <c r="L1399" s="49"/>
      <c r="M1399" s="49"/>
      <c r="N1399" s="6"/>
      <c r="BF1399" s="56"/>
      <c r="BG1399" s="56"/>
      <c r="BH1399" s="2">
        <f t="shared" si="373"/>
        <v>0</v>
      </c>
      <c r="BI1399" s="2">
        <f t="shared" si="374"/>
        <v>0</v>
      </c>
    </row>
    <row r="1400" spans="1:61" s="2" customFormat="1" x14ac:dyDescent="0.25">
      <c r="A1400" s="6"/>
      <c r="E1400" s="9"/>
      <c r="F1400" s="3"/>
      <c r="G1400" s="3"/>
      <c r="H1400" s="14"/>
      <c r="I1400" s="3"/>
      <c r="J1400" s="14"/>
      <c r="K1400" s="3"/>
      <c r="L1400" s="49"/>
      <c r="M1400" s="49"/>
      <c r="N1400" s="6"/>
      <c r="BF1400" s="56"/>
      <c r="BG1400" s="56"/>
      <c r="BH1400" s="2">
        <f t="shared" si="373"/>
        <v>0</v>
      </c>
      <c r="BI1400" s="2">
        <f t="shared" si="374"/>
        <v>0</v>
      </c>
    </row>
    <row r="1401" spans="1:61" s="2" customFormat="1" x14ac:dyDescent="0.25">
      <c r="A1401" s="6"/>
      <c r="E1401" s="9"/>
      <c r="F1401" s="3"/>
      <c r="G1401" s="3"/>
      <c r="H1401" s="14"/>
      <c r="I1401" s="3"/>
      <c r="J1401" s="14"/>
      <c r="K1401" s="3"/>
      <c r="L1401" s="49"/>
      <c r="M1401" s="49"/>
      <c r="N1401" s="6"/>
      <c r="BF1401" s="56"/>
      <c r="BG1401" s="56"/>
      <c r="BH1401" s="2">
        <f t="shared" si="373"/>
        <v>0</v>
      </c>
      <c r="BI1401" s="2">
        <f t="shared" si="374"/>
        <v>0</v>
      </c>
    </row>
    <row r="1402" spans="1:61" s="2" customFormat="1" x14ac:dyDescent="0.25">
      <c r="A1402" s="6"/>
      <c r="E1402" s="9"/>
      <c r="F1402" s="3"/>
      <c r="G1402" s="3"/>
      <c r="H1402" s="14"/>
      <c r="I1402" s="3"/>
      <c r="J1402" s="14"/>
      <c r="K1402" s="3"/>
      <c r="L1402" s="49"/>
      <c r="M1402" s="49"/>
      <c r="N1402" s="6"/>
      <c r="BF1402" s="56"/>
      <c r="BG1402" s="56"/>
      <c r="BH1402" s="2">
        <f t="shared" si="373"/>
        <v>0</v>
      </c>
      <c r="BI1402" s="2">
        <f t="shared" si="374"/>
        <v>0</v>
      </c>
    </row>
    <row r="1403" spans="1:61" s="2" customFormat="1" x14ac:dyDescent="0.25">
      <c r="A1403" s="6"/>
      <c r="E1403" s="9"/>
      <c r="F1403" s="3"/>
      <c r="G1403" s="3"/>
      <c r="H1403" s="14"/>
      <c r="I1403" s="3"/>
      <c r="J1403" s="14"/>
      <c r="K1403" s="3"/>
      <c r="L1403" s="49"/>
      <c r="M1403" s="49"/>
      <c r="N1403" s="6"/>
      <c r="BF1403" s="56"/>
      <c r="BG1403" s="56"/>
      <c r="BH1403" s="2">
        <f t="shared" si="373"/>
        <v>0</v>
      </c>
      <c r="BI1403" s="2">
        <f t="shared" si="374"/>
        <v>0</v>
      </c>
    </row>
    <row r="1404" spans="1:61" s="2" customFormat="1" x14ac:dyDescent="0.25">
      <c r="A1404" s="6"/>
      <c r="E1404" s="9"/>
      <c r="F1404" s="3"/>
      <c r="G1404" s="3"/>
      <c r="H1404" s="14"/>
      <c r="I1404" s="3"/>
      <c r="J1404" s="14"/>
      <c r="K1404" s="3"/>
      <c r="L1404" s="49"/>
      <c r="M1404" s="49"/>
      <c r="N1404" s="6"/>
      <c r="BF1404" s="56"/>
      <c r="BG1404" s="56"/>
      <c r="BH1404" s="2">
        <f t="shared" si="373"/>
        <v>0</v>
      </c>
      <c r="BI1404" s="2">
        <f t="shared" si="374"/>
        <v>0</v>
      </c>
    </row>
    <row r="1405" spans="1:61" s="2" customFormat="1" x14ac:dyDescent="0.25">
      <c r="A1405" s="6"/>
      <c r="E1405" s="9"/>
      <c r="F1405" s="3"/>
      <c r="G1405" s="3"/>
      <c r="H1405" s="14"/>
      <c r="I1405" s="3"/>
      <c r="J1405" s="14"/>
      <c r="K1405" s="3"/>
      <c r="L1405" s="49"/>
      <c r="M1405" s="49"/>
      <c r="N1405" s="6"/>
      <c r="BF1405" s="56"/>
      <c r="BG1405" s="56"/>
      <c r="BH1405" s="2">
        <f t="shared" si="373"/>
        <v>0</v>
      </c>
      <c r="BI1405" s="2">
        <f t="shared" si="374"/>
        <v>0</v>
      </c>
    </row>
    <row r="1406" spans="1:61" s="2" customFormat="1" x14ac:dyDescent="0.25">
      <c r="A1406" s="6"/>
      <c r="E1406" s="9"/>
      <c r="F1406" s="3"/>
      <c r="G1406" s="3"/>
      <c r="H1406" s="14"/>
      <c r="I1406" s="3"/>
      <c r="J1406" s="14"/>
      <c r="K1406" s="3"/>
      <c r="L1406" s="49"/>
      <c r="M1406" s="49"/>
      <c r="N1406" s="6"/>
      <c r="BF1406" s="56"/>
      <c r="BG1406" s="56"/>
      <c r="BH1406" s="2">
        <f t="shared" si="373"/>
        <v>0</v>
      </c>
      <c r="BI1406" s="2">
        <f t="shared" si="374"/>
        <v>0</v>
      </c>
    </row>
    <row r="1407" spans="1:61" s="2" customFormat="1" x14ac:dyDescent="0.25">
      <c r="A1407" s="6"/>
      <c r="E1407" s="9"/>
      <c r="F1407" s="3"/>
      <c r="G1407" s="3"/>
      <c r="H1407" s="14"/>
      <c r="I1407" s="3"/>
      <c r="J1407" s="14"/>
      <c r="K1407" s="3"/>
      <c r="L1407" s="49"/>
      <c r="M1407" s="49"/>
      <c r="N1407" s="6"/>
      <c r="BF1407" s="56"/>
      <c r="BG1407" s="56"/>
      <c r="BH1407" s="2">
        <f t="shared" si="373"/>
        <v>0</v>
      </c>
      <c r="BI1407" s="2">
        <f t="shared" si="374"/>
        <v>0</v>
      </c>
    </row>
    <row r="1408" spans="1:61" s="2" customFormat="1" ht="15.75" thickBot="1" x14ac:dyDescent="0.3">
      <c r="A1408" s="6"/>
      <c r="E1408" s="9"/>
      <c r="F1408" s="3"/>
      <c r="G1408" s="3"/>
      <c r="H1408" s="13"/>
      <c r="I1408" s="3"/>
      <c r="J1408" s="13"/>
      <c r="K1408" s="3"/>
      <c r="L1408" s="49"/>
      <c r="M1408" s="49"/>
      <c r="N1408" s="6"/>
      <c r="BF1408" s="56"/>
      <c r="BG1408" s="56"/>
      <c r="BH1408" s="2">
        <f t="shared" si="373"/>
        <v>0</v>
      </c>
      <c r="BI1408" s="2">
        <f t="shared" si="374"/>
        <v>0</v>
      </c>
    </row>
    <row r="1409" spans="1:61" s="2" customFormat="1" ht="61.5" thickTop="1" thickBot="1" x14ac:dyDescent="0.3">
      <c r="A1409" s="17" t="s">
        <v>14</v>
      </c>
      <c r="E1409" s="8"/>
      <c r="F1409" s="16" t="str">
        <f>Master!A$746</f>
        <v>Forecast Overall Zika Risk Code - "1" (Blue) = low risk, "4" (Red) = high risk</v>
      </c>
      <c r="G1409" s="16" t="str">
        <f>Master!B$745</f>
        <v>Was temp. suitable during period for Aedes aegypti/albopictus? (Red Yes, Green No)</v>
      </c>
      <c r="H1409" s="16" t="str">
        <f>Master!C$745</f>
        <v>If suitable temp.  what is annual % suitability for Aedes aegypti or albopictus? (More red more suitable)</v>
      </c>
      <c r="I1409" s="16" t="str">
        <f>Master!B$744</f>
        <v>Was temp. suitable during period for Zika replication in mosquito? (Red Yes, Green No)</v>
      </c>
      <c r="J1409" s="16" t="str">
        <f>Master!C$744</f>
        <v>If suitable temp. what is annual % suitability for Zika? (More red more suitable)</v>
      </c>
      <c r="K1409" s="47" t="str">
        <f>Master!A$749</f>
        <v># people within 5km with Code 4 Zika level</v>
      </c>
      <c r="L1409" s="47" t="str">
        <f>Master!A$748</f>
        <v>Description of conditions</v>
      </c>
      <c r="M1409" s="47" t="str">
        <f>Master!B$748</f>
        <v>What it means for transmission</v>
      </c>
      <c r="N1409" s="47" t="str">
        <f>Master!C$748</f>
        <v>What it means for entomologists</v>
      </c>
      <c r="BF1409" s="47" t="s">
        <v>949</v>
      </c>
      <c r="BG1409" s="47" t="s">
        <v>949</v>
      </c>
      <c r="BH1409" s="2">
        <f t="shared" si="373"/>
        <v>0</v>
      </c>
      <c r="BI1409" s="2" t="e">
        <f t="shared" si="374"/>
        <v>#VALUE!</v>
      </c>
    </row>
    <row r="1410" spans="1:61" s="2" customFormat="1" ht="16.5" thickTop="1" thickBot="1" x14ac:dyDescent="0.3">
      <c r="A1410" s="6"/>
      <c r="E1410" s="8" t="s">
        <v>13</v>
      </c>
      <c r="F1410" s="3">
        <f t="shared" ref="F1410:F1450" si="377">BA1410</f>
        <v>3</v>
      </c>
      <c r="G1410" s="3">
        <f>IF((Master!CL574&gt;=13)-(Master!CL574&gt;38),1,0)</f>
        <v>1</v>
      </c>
      <c r="H1410" s="11">
        <f>IF($G1410=1,ROUND(Master!AL574,2),0)</f>
        <v>0.87</v>
      </c>
      <c r="I1410" s="3">
        <f>IF((Master!CL574&gt;=18)-(Master!CL574&gt;42),1,0)</f>
        <v>1</v>
      </c>
      <c r="J1410" s="11">
        <f>IF($I1410=1,ROUND(Master!DF574,2),0)</f>
        <v>0.14000000000000001</v>
      </c>
      <c r="K1410" s="3">
        <f t="shared" ref="K1410:K1450" si="378">BF1410*BH1410</f>
        <v>0</v>
      </c>
      <c r="L1410" s="49" t="str">
        <f t="shared" ref="L1410:L1450" si="379">BB1410</f>
        <v>Temp. suitable for Pathogen and Vector. Model says suitable for Pathogen or Vector but not both.</v>
      </c>
      <c r="M1410" s="49" t="str">
        <f t="shared" ref="M1410:M1450" si="380">BC1410</f>
        <v>Preconditions somewhat suitable for Transmission</v>
      </c>
      <c r="N1410" s="6" t="str">
        <f>Master!DM574</f>
        <v>Temp. suitable for vectors - surveillance may be needed. When temp. suitable, model suggests vectors likely - may need control, education, and policies minimizing exposure.</v>
      </c>
      <c r="AW1410" s="2">
        <f t="shared" ref="AW1410:AW1450" si="381">SUM(G1410,I1410)</f>
        <v>2</v>
      </c>
      <c r="AX1410" s="2">
        <f t="shared" ref="AX1410:AX1450" si="382">IF(H1410&lt;0.5,2,IF(H1410&gt;=0.5,3))</f>
        <v>3</v>
      </c>
      <c r="AY1410" s="2">
        <f t="shared" ref="AY1410:AY1450" si="383">IF(J1410&lt;0.5,5,IF(J1410&gt;=0.5,7))</f>
        <v>5</v>
      </c>
      <c r="AZ1410" s="2">
        <f t="shared" si="376"/>
        <v>30</v>
      </c>
      <c r="BA1410" s="2">
        <f t="shared" ref="BA1410:BA1450" si="384">IF(AZ1410=0,BB$3,IF(AZ1410=10,BB$4,IF(AZ1410=14,BB$4,IF(AZ1410=15,BB$5,IF(AZ1410=20,BB$6,IF(AZ1410=21,BB$5,IF(AZ1410=28,BB$7,IF(AZ1410=30,BB$7,IF(AZ1410=42,BB$8,"")))))))))</f>
        <v>3</v>
      </c>
      <c r="BB1410" s="2" t="str">
        <f t="shared" ref="BB1410:BB1450" si="385">IF(AZ1410=0,AW$3,IF(AZ1410=10,AW$4,IF(AZ1410=14,AW$4,IF(AZ1410=15,AW$5,IF(AZ1410=20,AW$6,IF(AZ1410=21,AW$5,IF(AZ1410=28,AW$7,IF(AZ1410=30,AW$7,IF(AZ1410=42,AW$8,"")))))))))</f>
        <v>Temp. suitable for Pathogen and Vector. Model says suitable for Pathogen or Vector but not both.</v>
      </c>
      <c r="BC1410" s="2" t="str">
        <f t="shared" ref="BC1410:BC1450" si="386">IF(AZ1410=0,AY$3,IF(AZ1410=10,AY$4,IF(AZ1410=14,AY$4,IF(AZ1410=15,AY$5,IF(AZ1410=20,AY$6,IF(AZ1410=21,AY$5,IF(AZ1410=28,AY$7,IF(AZ1410=30,AY$7,IF(AZ1410=42,AY$8,"")))))))))</f>
        <v>Preconditions somewhat suitable for Transmission</v>
      </c>
      <c r="BF1410" s="56">
        <f>Master!EN574</f>
        <v>1012</v>
      </c>
      <c r="BG1410" s="56" t="s">
        <v>1524</v>
      </c>
      <c r="BH1410" s="2">
        <f t="shared" si="373"/>
        <v>0</v>
      </c>
      <c r="BI1410" s="2">
        <f t="shared" si="374"/>
        <v>0</v>
      </c>
    </row>
    <row r="1411" spans="1:61" s="2" customFormat="1" ht="16.5" thickTop="1" thickBot="1" x14ac:dyDescent="0.3">
      <c r="A1411" s="6"/>
      <c r="E1411" s="8" t="s">
        <v>55</v>
      </c>
      <c r="F1411" s="3">
        <f t="shared" si="377"/>
        <v>2</v>
      </c>
      <c r="G1411" s="3">
        <f>IF((Master!CL575&gt;=13)-(Master!CL575&gt;38),1,0)</f>
        <v>1</v>
      </c>
      <c r="H1411" s="11">
        <f>IF($G1411=1,ROUND(Master!AL575,2),0)</f>
        <v>0.18</v>
      </c>
      <c r="I1411" s="3">
        <f>IF((Master!CL575&gt;=18)-(Master!CL575&gt;42),1,0)</f>
        <v>1</v>
      </c>
      <c r="J1411" s="11">
        <f>IF($I1411=1,ROUND(Master!DF575,2),0)</f>
        <v>0</v>
      </c>
      <c r="K1411" s="3">
        <f t="shared" si="378"/>
        <v>0</v>
      </c>
      <c r="L1411" s="49" t="str">
        <f t="shared" si="379"/>
        <v>Temp. suitable for Pathogen and Vector. Model says not very suitable for Pathogen and Vector.</v>
      </c>
      <c r="M1411" s="49" t="str">
        <f t="shared" si="380"/>
        <v>Preconditions unsuitable for Transmission</v>
      </c>
      <c r="N1411" s="6" t="str">
        <f>Master!DM575</f>
        <v>Temp. suitable for vectors - surveillance may be needed. When temp. suitable, model suggests vectors unlikely or low numbers.</v>
      </c>
      <c r="AW1411" s="2">
        <f t="shared" si="381"/>
        <v>2</v>
      </c>
      <c r="AX1411" s="2">
        <f t="shared" si="382"/>
        <v>2</v>
      </c>
      <c r="AY1411" s="2">
        <f t="shared" si="383"/>
        <v>5</v>
      </c>
      <c r="AZ1411" s="2">
        <f t="shared" si="376"/>
        <v>20</v>
      </c>
      <c r="BA1411" s="2">
        <f t="shared" si="384"/>
        <v>2</v>
      </c>
      <c r="BB1411" s="2" t="str">
        <f t="shared" si="385"/>
        <v>Temp. suitable for Pathogen and Vector. Model says not very suitable for Pathogen and Vector.</v>
      </c>
      <c r="BC1411" s="2" t="str">
        <f t="shared" si="386"/>
        <v>Preconditions unsuitable for Transmission</v>
      </c>
      <c r="BF1411" s="56">
        <f>Master!EN575</f>
        <v>1</v>
      </c>
      <c r="BG1411" s="56" t="s">
        <v>1525</v>
      </c>
      <c r="BH1411" s="2">
        <f t="shared" si="373"/>
        <v>0</v>
      </c>
      <c r="BI1411" s="2">
        <f t="shared" si="374"/>
        <v>0</v>
      </c>
    </row>
    <row r="1412" spans="1:61" s="2" customFormat="1" ht="16.5" thickTop="1" thickBot="1" x14ac:dyDescent="0.3">
      <c r="A1412" s="6"/>
      <c r="E1412" s="8" t="s">
        <v>91</v>
      </c>
      <c r="F1412" s="3">
        <f t="shared" si="377"/>
        <v>4</v>
      </c>
      <c r="G1412" s="3">
        <f>IF((Master!CL576&gt;=13)-(Master!CL576&gt;38),1,0)</f>
        <v>1</v>
      </c>
      <c r="H1412" s="11">
        <f>IF($G1412=1,ROUND(Master!AL576,2),0)</f>
        <v>0.93</v>
      </c>
      <c r="I1412" s="3">
        <f>IF((Master!CL576&gt;=18)-(Master!CL576&gt;42),1,0)</f>
        <v>1</v>
      </c>
      <c r="J1412" s="11">
        <f>IF($I1412=1,ROUND(Master!DF576,2),0)</f>
        <v>0.78</v>
      </c>
      <c r="K1412" s="3">
        <f t="shared" si="378"/>
        <v>86188</v>
      </c>
      <c r="L1412" s="49" t="str">
        <f t="shared" si="379"/>
        <v>Temp. suitable for Pathogen and Vector. Model says suitable for Pathogen and Vector.</v>
      </c>
      <c r="M1412" s="49" t="str">
        <f t="shared" si="380"/>
        <v>Preconditions suitable for Transmission</v>
      </c>
      <c r="N1412" s="6" t="str">
        <f>Master!DM576</f>
        <v>Temp. suitable for vectors - surveillance may be needed. When temp. suitable, model suggests vectors likely - may need control, education, and policies minimizing exposure.</v>
      </c>
      <c r="AW1412" s="2">
        <f t="shared" si="381"/>
        <v>2</v>
      </c>
      <c r="AX1412" s="2">
        <f t="shared" si="382"/>
        <v>3</v>
      </c>
      <c r="AY1412" s="2">
        <f t="shared" si="383"/>
        <v>7</v>
      </c>
      <c r="AZ1412" s="2">
        <f t="shared" si="376"/>
        <v>42</v>
      </c>
      <c r="BA1412" s="2">
        <f t="shared" si="384"/>
        <v>4</v>
      </c>
      <c r="BB1412" s="2" t="str">
        <f t="shared" si="385"/>
        <v>Temp. suitable for Pathogen and Vector. Model says suitable for Pathogen and Vector.</v>
      </c>
      <c r="BC1412" s="2" t="str">
        <f t="shared" si="386"/>
        <v>Preconditions suitable for Transmission</v>
      </c>
      <c r="BF1412" s="56">
        <f>Master!EN576</f>
        <v>86188</v>
      </c>
      <c r="BG1412" s="56" t="s">
        <v>1526</v>
      </c>
      <c r="BH1412" s="2">
        <f t="shared" si="373"/>
        <v>1</v>
      </c>
      <c r="BI1412" s="2">
        <f t="shared" si="374"/>
        <v>86188</v>
      </c>
    </row>
    <row r="1413" spans="1:61" s="2" customFormat="1" ht="16.5" thickTop="1" thickBot="1" x14ac:dyDescent="0.3">
      <c r="A1413" s="6"/>
      <c r="E1413" s="8" t="s">
        <v>164</v>
      </c>
      <c r="F1413" s="3">
        <f t="shared" si="377"/>
        <v>2</v>
      </c>
      <c r="G1413" s="3">
        <f>IF((Master!CL577&gt;=13)-(Master!CL577&gt;38),1,0)</f>
        <v>1</v>
      </c>
      <c r="H1413" s="11">
        <f>IF($G1413=1,ROUND(Master!AL577,2),0)</f>
        <v>0</v>
      </c>
      <c r="I1413" s="3">
        <f>IF((Master!CL577&gt;=18)-(Master!CL577&gt;42),1,0)</f>
        <v>1</v>
      </c>
      <c r="J1413" s="11">
        <f>IF($I1413=1,ROUND(Master!DF577,2),0)</f>
        <v>0</v>
      </c>
      <c r="K1413" s="3">
        <f t="shared" si="378"/>
        <v>0</v>
      </c>
      <c r="L1413" s="49" t="str">
        <f t="shared" si="379"/>
        <v>Temp. suitable for Pathogen and Vector. Model says not very suitable for Pathogen and Vector.</v>
      </c>
      <c r="M1413" s="49" t="str">
        <f t="shared" si="380"/>
        <v>Preconditions unsuitable for Transmission</v>
      </c>
      <c r="N1413" s="6" t="str">
        <f>Master!DM577</f>
        <v>Temp. suitable for vectors - surveillance may be needed. When temp. suitable, model suggests vectors unlikely or low numbers.</v>
      </c>
      <c r="AW1413" s="2">
        <f t="shared" si="381"/>
        <v>2</v>
      </c>
      <c r="AX1413" s="2">
        <f t="shared" si="382"/>
        <v>2</v>
      </c>
      <c r="AY1413" s="2">
        <f t="shared" si="383"/>
        <v>5</v>
      </c>
      <c r="AZ1413" s="2">
        <f t="shared" si="376"/>
        <v>20</v>
      </c>
      <c r="BA1413" s="2">
        <f t="shared" si="384"/>
        <v>2</v>
      </c>
      <c r="BB1413" s="2" t="str">
        <f t="shared" si="385"/>
        <v>Temp. suitable for Pathogen and Vector. Model says not very suitable for Pathogen and Vector.</v>
      </c>
      <c r="BC1413" s="2" t="str">
        <f t="shared" si="386"/>
        <v>Preconditions unsuitable for Transmission</v>
      </c>
      <c r="BF1413" s="56">
        <f>Master!EN577</f>
        <v>28654</v>
      </c>
      <c r="BG1413" s="56" t="s">
        <v>1527</v>
      </c>
      <c r="BH1413" s="2">
        <f t="shared" si="373"/>
        <v>0</v>
      </c>
      <c r="BI1413" s="2">
        <f t="shared" si="374"/>
        <v>0</v>
      </c>
    </row>
    <row r="1414" spans="1:61" s="2" customFormat="1" ht="16.5" thickTop="1" thickBot="1" x14ac:dyDescent="0.3">
      <c r="A1414" s="6"/>
      <c r="E1414" s="8" t="s">
        <v>210</v>
      </c>
      <c r="F1414" s="3">
        <f t="shared" si="377"/>
        <v>3</v>
      </c>
      <c r="G1414" s="3">
        <f>IF((Master!CL578&gt;=13)-(Master!CL578&gt;38),1,0)</f>
        <v>1</v>
      </c>
      <c r="H1414" s="11">
        <f>IF($G1414=1,ROUND(Master!AL578,2),0)</f>
        <v>0.9</v>
      </c>
      <c r="I1414" s="3">
        <f>IF((Master!CL578&gt;=18)-(Master!CL578&gt;42),1,0)</f>
        <v>1</v>
      </c>
      <c r="J1414" s="11">
        <f>IF($I1414=1,ROUND(Master!DF578,2),0)</f>
        <v>0</v>
      </c>
      <c r="K1414" s="3">
        <f t="shared" si="378"/>
        <v>0</v>
      </c>
      <c r="L1414" s="49" t="str">
        <f t="shared" si="379"/>
        <v>Temp. suitable for Pathogen and Vector. Model says suitable for Pathogen or Vector but not both.</v>
      </c>
      <c r="M1414" s="49" t="str">
        <f t="shared" si="380"/>
        <v>Preconditions somewhat suitable for Transmission</v>
      </c>
      <c r="N1414" s="6" t="str">
        <f>Master!DM578</f>
        <v>Temp. suitable for vectors - surveillance may be needed. When temp. suitable, model suggests vectors likely - may need control, education, and policies minimizing exposure.</v>
      </c>
      <c r="AW1414" s="2">
        <f t="shared" si="381"/>
        <v>2</v>
      </c>
      <c r="AX1414" s="2">
        <f t="shared" si="382"/>
        <v>3</v>
      </c>
      <c r="AY1414" s="2">
        <f t="shared" si="383"/>
        <v>5</v>
      </c>
      <c r="AZ1414" s="2">
        <f t="shared" si="376"/>
        <v>30</v>
      </c>
      <c r="BA1414" s="2">
        <f t="shared" si="384"/>
        <v>3</v>
      </c>
      <c r="BB1414" s="2" t="str">
        <f t="shared" si="385"/>
        <v>Temp. suitable for Pathogen and Vector. Model says suitable for Pathogen or Vector but not both.</v>
      </c>
      <c r="BC1414" s="2" t="str">
        <f t="shared" si="386"/>
        <v>Preconditions somewhat suitable for Transmission</v>
      </c>
      <c r="BF1414" s="56">
        <f>Master!EN578</f>
        <v>415</v>
      </c>
      <c r="BG1414" s="56" t="s">
        <v>1528</v>
      </c>
      <c r="BH1414" s="2">
        <f t="shared" si="373"/>
        <v>0</v>
      </c>
      <c r="BI1414" s="2">
        <f t="shared" si="374"/>
        <v>0</v>
      </c>
    </row>
    <row r="1415" spans="1:61" s="2" customFormat="1" ht="16.5" thickTop="1" thickBot="1" x14ac:dyDescent="0.3">
      <c r="A1415" s="6"/>
      <c r="E1415" s="8" t="s">
        <v>238</v>
      </c>
      <c r="F1415" s="3">
        <f t="shared" si="377"/>
        <v>3</v>
      </c>
      <c r="G1415" s="3">
        <f>IF((Master!CL579&gt;=13)-(Master!CL579&gt;38),1,0)</f>
        <v>1</v>
      </c>
      <c r="H1415" s="11">
        <f>IF($G1415=1,ROUND(Master!AL579,2),0)</f>
        <v>0.92</v>
      </c>
      <c r="I1415" s="3">
        <f>IF((Master!CL579&gt;=18)-(Master!CL579&gt;42),1,0)</f>
        <v>1</v>
      </c>
      <c r="J1415" s="11">
        <f>IF($I1415=1,ROUND(Master!DF579,2),0)</f>
        <v>0.27</v>
      </c>
      <c r="K1415" s="3">
        <f t="shared" si="378"/>
        <v>0</v>
      </c>
      <c r="L1415" s="49" t="str">
        <f t="shared" si="379"/>
        <v>Temp. suitable for Pathogen and Vector. Model says suitable for Pathogen or Vector but not both.</v>
      </c>
      <c r="M1415" s="49" t="str">
        <f t="shared" si="380"/>
        <v>Preconditions somewhat suitable for Transmission</v>
      </c>
      <c r="N1415" s="6" t="str">
        <f>Master!DM579</f>
        <v>Temp. suitable for vectors - surveillance may be needed. When temp. suitable, model suggests vectors likely - may need control, education, and policies minimizing exposure.</v>
      </c>
      <c r="AW1415" s="2">
        <f t="shared" si="381"/>
        <v>2</v>
      </c>
      <c r="AX1415" s="2">
        <f t="shared" si="382"/>
        <v>3</v>
      </c>
      <c r="AY1415" s="2">
        <f t="shared" si="383"/>
        <v>5</v>
      </c>
      <c r="AZ1415" s="2">
        <f t="shared" si="376"/>
        <v>30</v>
      </c>
      <c r="BA1415" s="2">
        <f t="shared" si="384"/>
        <v>3</v>
      </c>
      <c r="BB1415" s="2" t="str">
        <f t="shared" si="385"/>
        <v>Temp. suitable for Pathogen and Vector. Model says suitable for Pathogen or Vector but not both.</v>
      </c>
      <c r="BC1415" s="2" t="str">
        <f t="shared" si="386"/>
        <v>Preconditions somewhat suitable for Transmission</v>
      </c>
      <c r="BF1415" s="56">
        <f>Master!EN579</f>
        <v>110608</v>
      </c>
      <c r="BG1415" s="56" t="s">
        <v>1529</v>
      </c>
      <c r="BH1415" s="2">
        <f t="shared" si="373"/>
        <v>0</v>
      </c>
      <c r="BI1415" s="2">
        <f t="shared" si="374"/>
        <v>0</v>
      </c>
    </row>
    <row r="1416" spans="1:61" s="2" customFormat="1" ht="16.5" thickTop="1" thickBot="1" x14ac:dyDescent="0.3">
      <c r="A1416" s="6"/>
      <c r="E1416" s="8" t="s">
        <v>265</v>
      </c>
      <c r="F1416" s="3">
        <f t="shared" si="377"/>
        <v>4</v>
      </c>
      <c r="G1416" s="3">
        <f>IF((Master!CL580&gt;=13)-(Master!CL580&gt;38),1,0)</f>
        <v>1</v>
      </c>
      <c r="H1416" s="11">
        <f>IF($G1416=1,ROUND(Master!AL580,2),0)</f>
        <v>0.87</v>
      </c>
      <c r="I1416" s="3">
        <f>IF((Master!CL580&gt;=18)-(Master!CL580&gt;42),1,0)</f>
        <v>1</v>
      </c>
      <c r="J1416" s="11">
        <f>IF($I1416=1,ROUND(Master!DF580,2),0)</f>
        <v>0.91</v>
      </c>
      <c r="K1416" s="3">
        <f t="shared" si="378"/>
        <v>242939</v>
      </c>
      <c r="L1416" s="49" t="str">
        <f t="shared" si="379"/>
        <v>Temp. suitable for Pathogen and Vector. Model says suitable for Pathogen and Vector.</v>
      </c>
      <c r="M1416" s="49" t="str">
        <f t="shared" si="380"/>
        <v>Preconditions suitable for Transmission</v>
      </c>
      <c r="N1416" s="6" t="str">
        <f>Master!DM580</f>
        <v>Temp. suitable for vectors - surveillance may be needed. When temp. suitable, model suggests vectors likely - may need control, education, and policies minimizing exposure.</v>
      </c>
      <c r="AW1416" s="2">
        <f t="shared" si="381"/>
        <v>2</v>
      </c>
      <c r="AX1416" s="2">
        <f t="shared" si="382"/>
        <v>3</v>
      </c>
      <c r="AY1416" s="2">
        <f t="shared" si="383"/>
        <v>7</v>
      </c>
      <c r="AZ1416" s="2">
        <f t="shared" si="376"/>
        <v>42</v>
      </c>
      <c r="BA1416" s="2">
        <f t="shared" si="384"/>
        <v>4</v>
      </c>
      <c r="BB1416" s="2" t="str">
        <f t="shared" si="385"/>
        <v>Temp. suitable for Pathogen and Vector. Model says suitable for Pathogen and Vector.</v>
      </c>
      <c r="BC1416" s="2" t="str">
        <f t="shared" si="386"/>
        <v>Preconditions suitable for Transmission</v>
      </c>
      <c r="BF1416" s="56">
        <f>Master!EN580</f>
        <v>242939</v>
      </c>
      <c r="BG1416" s="56" t="s">
        <v>1530</v>
      </c>
      <c r="BH1416" s="2">
        <f t="shared" si="373"/>
        <v>1</v>
      </c>
      <c r="BI1416" s="2">
        <f t="shared" si="374"/>
        <v>242939</v>
      </c>
    </row>
    <row r="1417" spans="1:61" s="2" customFormat="1" ht="16.5" thickTop="1" thickBot="1" x14ac:dyDescent="0.3">
      <c r="A1417" s="6"/>
      <c r="E1417" s="8" t="s">
        <v>267</v>
      </c>
      <c r="F1417" s="3">
        <f t="shared" si="377"/>
        <v>3</v>
      </c>
      <c r="G1417" s="3">
        <f>IF((Master!CL581&gt;=13)-(Master!CL581&gt;38),1,0)</f>
        <v>1</v>
      </c>
      <c r="H1417" s="11">
        <f>IF($G1417=1,ROUND(Master!AL581,2),0)</f>
        <v>0.81</v>
      </c>
      <c r="I1417" s="3">
        <f>IF((Master!CL581&gt;=18)-(Master!CL581&gt;42),1,0)</f>
        <v>1</v>
      </c>
      <c r="J1417" s="11">
        <f>IF($I1417=1,ROUND(Master!DF581,2),0)</f>
        <v>0</v>
      </c>
      <c r="K1417" s="3">
        <f t="shared" si="378"/>
        <v>0</v>
      </c>
      <c r="L1417" s="49" t="str">
        <f t="shared" si="379"/>
        <v>Temp. suitable for Pathogen and Vector. Model says suitable for Pathogen or Vector but not both.</v>
      </c>
      <c r="M1417" s="49" t="str">
        <f t="shared" si="380"/>
        <v>Preconditions somewhat suitable for Transmission</v>
      </c>
      <c r="N1417" s="6" t="str">
        <f>Master!DM581</f>
        <v>Temp. suitable for vectors - surveillance may be needed. When temp. suitable, model suggests vectors likely - may need control, education, and policies minimizing exposure.</v>
      </c>
      <c r="AW1417" s="2">
        <f t="shared" si="381"/>
        <v>2</v>
      </c>
      <c r="AX1417" s="2">
        <f t="shared" si="382"/>
        <v>3</v>
      </c>
      <c r="AY1417" s="2">
        <f t="shared" si="383"/>
        <v>5</v>
      </c>
      <c r="AZ1417" s="2">
        <f t="shared" si="376"/>
        <v>30</v>
      </c>
      <c r="BA1417" s="2">
        <f t="shared" si="384"/>
        <v>3</v>
      </c>
      <c r="BB1417" s="2" t="str">
        <f t="shared" si="385"/>
        <v>Temp. suitable for Pathogen and Vector. Model says suitable for Pathogen or Vector but not both.</v>
      </c>
      <c r="BC1417" s="2" t="str">
        <f t="shared" si="386"/>
        <v>Preconditions somewhat suitable for Transmission</v>
      </c>
      <c r="BF1417" s="56">
        <f>Master!EN581</f>
        <v>3416</v>
      </c>
      <c r="BG1417" s="56" t="s">
        <v>1531</v>
      </c>
      <c r="BH1417" s="2">
        <f t="shared" si="373"/>
        <v>0</v>
      </c>
      <c r="BI1417" s="2">
        <f t="shared" si="374"/>
        <v>0</v>
      </c>
    </row>
    <row r="1418" spans="1:61" s="2" customFormat="1" ht="16.5" thickTop="1" thickBot="1" x14ac:dyDescent="0.3">
      <c r="A1418" s="6"/>
      <c r="E1418" s="8" t="s">
        <v>287</v>
      </c>
      <c r="F1418" s="3">
        <f t="shared" si="377"/>
        <v>3</v>
      </c>
      <c r="G1418" s="3">
        <f>IF((Master!CL582&gt;=13)-(Master!CL582&gt;38),1,0)</f>
        <v>1</v>
      </c>
      <c r="H1418" s="11">
        <f>IF($G1418=1,ROUND(Master!AL582,2),0)</f>
        <v>0.75</v>
      </c>
      <c r="I1418" s="3">
        <f>IF((Master!CL582&gt;=18)-(Master!CL582&gt;42),1,0)</f>
        <v>1</v>
      </c>
      <c r="J1418" s="11">
        <f>IF($I1418=1,ROUND(Master!DF582,2),0)</f>
        <v>0.39</v>
      </c>
      <c r="K1418" s="3">
        <f t="shared" si="378"/>
        <v>0</v>
      </c>
      <c r="L1418" s="49" t="str">
        <f t="shared" si="379"/>
        <v>Temp. suitable for Pathogen and Vector. Model says suitable for Pathogen or Vector but not both.</v>
      </c>
      <c r="M1418" s="49" t="str">
        <f t="shared" si="380"/>
        <v>Preconditions somewhat suitable for Transmission</v>
      </c>
      <c r="N1418" s="6" t="str">
        <f>Master!DM582</f>
        <v>Temp. suitable for vectors - surveillance may be needed. When temp. suitable, model suggests vectors likely - may need control, education, and policies minimizing exposure.</v>
      </c>
      <c r="AW1418" s="2">
        <f t="shared" si="381"/>
        <v>2</v>
      </c>
      <c r="AX1418" s="2">
        <f t="shared" si="382"/>
        <v>3</v>
      </c>
      <c r="AY1418" s="2">
        <f t="shared" si="383"/>
        <v>5</v>
      </c>
      <c r="AZ1418" s="2">
        <f t="shared" si="376"/>
        <v>30</v>
      </c>
      <c r="BA1418" s="2">
        <f t="shared" si="384"/>
        <v>3</v>
      </c>
      <c r="BB1418" s="2" t="str">
        <f t="shared" si="385"/>
        <v>Temp. suitable for Pathogen and Vector. Model says suitable for Pathogen or Vector but not both.</v>
      </c>
      <c r="BC1418" s="2" t="str">
        <f t="shared" si="386"/>
        <v>Preconditions somewhat suitable for Transmission</v>
      </c>
      <c r="BF1418" s="56">
        <f>Master!EN582</f>
        <v>8674</v>
      </c>
      <c r="BG1418" s="56" t="s">
        <v>1532</v>
      </c>
      <c r="BH1418" s="2">
        <f t="shared" si="373"/>
        <v>0</v>
      </c>
      <c r="BI1418" s="2">
        <f t="shared" si="374"/>
        <v>0</v>
      </c>
    </row>
    <row r="1419" spans="1:61" s="2" customFormat="1" ht="16.5" thickTop="1" thickBot="1" x14ac:dyDescent="0.3">
      <c r="A1419" s="6"/>
      <c r="E1419" s="8" t="s">
        <v>311</v>
      </c>
      <c r="F1419" s="3">
        <f t="shared" si="377"/>
        <v>3</v>
      </c>
      <c r="G1419" s="3">
        <f>IF((Master!CL583&gt;=13)-(Master!CL583&gt;38),1,0)</f>
        <v>1</v>
      </c>
      <c r="H1419" s="11">
        <f>IF($G1419=1,ROUND(Master!AL583,2),0)</f>
        <v>0.77</v>
      </c>
      <c r="I1419" s="3">
        <f>IF((Master!CL583&gt;=18)-(Master!CL583&gt;42),1,0)</f>
        <v>1</v>
      </c>
      <c r="J1419" s="11">
        <f>IF($I1419=1,ROUND(Master!DF583,2),0)</f>
        <v>0</v>
      </c>
      <c r="K1419" s="3">
        <f t="shared" si="378"/>
        <v>0</v>
      </c>
      <c r="L1419" s="49" t="str">
        <f t="shared" si="379"/>
        <v>Temp. suitable for Pathogen and Vector. Model says suitable for Pathogen or Vector but not both.</v>
      </c>
      <c r="M1419" s="49" t="str">
        <f t="shared" si="380"/>
        <v>Preconditions somewhat suitable for Transmission</v>
      </c>
      <c r="N1419" s="6" t="str">
        <f>Master!DM583</f>
        <v>Temp. suitable for vectors - surveillance may be needed. When temp. suitable, model suggests vectors likely - may need control, education, and policies minimizing exposure.</v>
      </c>
      <c r="AW1419" s="2">
        <f t="shared" si="381"/>
        <v>2</v>
      </c>
      <c r="AX1419" s="2">
        <f t="shared" si="382"/>
        <v>3</v>
      </c>
      <c r="AY1419" s="2">
        <f t="shared" si="383"/>
        <v>5</v>
      </c>
      <c r="AZ1419" s="2">
        <f t="shared" si="376"/>
        <v>30</v>
      </c>
      <c r="BA1419" s="2">
        <f t="shared" si="384"/>
        <v>3</v>
      </c>
      <c r="BB1419" s="2" t="str">
        <f t="shared" si="385"/>
        <v>Temp. suitable for Pathogen and Vector. Model says suitable for Pathogen or Vector but not both.</v>
      </c>
      <c r="BC1419" s="2" t="str">
        <f t="shared" si="386"/>
        <v>Preconditions somewhat suitable for Transmission</v>
      </c>
      <c r="BF1419" s="56">
        <f>Master!EN583</f>
        <v>35</v>
      </c>
      <c r="BG1419" s="56" t="s">
        <v>1533</v>
      </c>
      <c r="BH1419" s="2">
        <f t="shared" si="373"/>
        <v>0</v>
      </c>
      <c r="BI1419" s="2">
        <f t="shared" si="374"/>
        <v>0</v>
      </c>
    </row>
    <row r="1420" spans="1:61" s="2" customFormat="1" ht="16.5" thickTop="1" thickBot="1" x14ac:dyDescent="0.3">
      <c r="A1420" s="6"/>
      <c r="E1420" s="8" t="s">
        <v>315</v>
      </c>
      <c r="F1420" s="3">
        <f t="shared" si="377"/>
        <v>2</v>
      </c>
      <c r="G1420" s="3">
        <f>IF((Master!CL584&gt;=13)-(Master!CL584&gt;38),1,0)</f>
        <v>1</v>
      </c>
      <c r="H1420" s="11">
        <f>IF($G1420=1,ROUND(Master!AL584,2),0)</f>
        <v>0.27</v>
      </c>
      <c r="I1420" s="3">
        <f>IF((Master!CL584&gt;=18)-(Master!CL584&gt;42),1,0)</f>
        <v>1</v>
      </c>
      <c r="J1420" s="11">
        <f>IF($I1420=1,ROUND(Master!DF584,2),0)</f>
        <v>0</v>
      </c>
      <c r="K1420" s="3">
        <f t="shared" si="378"/>
        <v>0</v>
      </c>
      <c r="L1420" s="49" t="str">
        <f t="shared" si="379"/>
        <v>Temp. suitable for Pathogen and Vector. Model says not very suitable for Pathogen and Vector.</v>
      </c>
      <c r="M1420" s="49" t="str">
        <f t="shared" si="380"/>
        <v>Preconditions unsuitable for Transmission</v>
      </c>
      <c r="N1420" s="6" t="str">
        <f>Master!DM584</f>
        <v>Temp. suitable for vectors - surveillance may be needed. When temp. suitable, model suggests vectors unlikely or low numbers.</v>
      </c>
      <c r="AW1420" s="2">
        <f t="shared" si="381"/>
        <v>2</v>
      </c>
      <c r="AX1420" s="2">
        <f t="shared" si="382"/>
        <v>2</v>
      </c>
      <c r="AY1420" s="2">
        <f t="shared" si="383"/>
        <v>5</v>
      </c>
      <c r="AZ1420" s="2">
        <f t="shared" si="376"/>
        <v>20</v>
      </c>
      <c r="BA1420" s="2">
        <f t="shared" si="384"/>
        <v>2</v>
      </c>
      <c r="BB1420" s="2" t="str">
        <f t="shared" si="385"/>
        <v>Temp. suitable for Pathogen and Vector. Model says not very suitable for Pathogen and Vector.</v>
      </c>
      <c r="BC1420" s="2" t="str">
        <f t="shared" si="386"/>
        <v>Preconditions unsuitable for Transmission</v>
      </c>
      <c r="BF1420" s="56">
        <f>Master!EN584</f>
        <v>8</v>
      </c>
      <c r="BG1420" s="56" t="s">
        <v>1534</v>
      </c>
      <c r="BH1420" s="2">
        <f t="shared" si="373"/>
        <v>0</v>
      </c>
      <c r="BI1420" s="2">
        <f t="shared" si="374"/>
        <v>0</v>
      </c>
    </row>
    <row r="1421" spans="1:61" s="2" customFormat="1" ht="16.5" thickTop="1" thickBot="1" x14ac:dyDescent="0.3">
      <c r="A1421" s="6"/>
      <c r="E1421" s="8" t="s">
        <v>317</v>
      </c>
      <c r="F1421" s="3">
        <f t="shared" si="377"/>
        <v>3</v>
      </c>
      <c r="G1421" s="3">
        <f>IF((Master!CL585&gt;=13)-(Master!CL585&gt;38),1,0)</f>
        <v>1</v>
      </c>
      <c r="H1421" s="11">
        <f>IF($G1421=1,ROUND(Master!AL585,2),0)</f>
        <v>0.85</v>
      </c>
      <c r="I1421" s="3">
        <f>IF((Master!CL585&gt;=18)-(Master!CL585&gt;42),1,0)</f>
        <v>1</v>
      </c>
      <c r="J1421" s="11">
        <f>IF($I1421=1,ROUND(Master!DF585,2),0)</f>
        <v>0</v>
      </c>
      <c r="K1421" s="3">
        <f t="shared" si="378"/>
        <v>0</v>
      </c>
      <c r="L1421" s="49" t="str">
        <f t="shared" si="379"/>
        <v>Temp. suitable for Pathogen and Vector. Model says suitable for Pathogen or Vector but not both.</v>
      </c>
      <c r="M1421" s="49" t="str">
        <f t="shared" si="380"/>
        <v>Preconditions somewhat suitable for Transmission</v>
      </c>
      <c r="N1421" s="6" t="str">
        <f>Master!DM585</f>
        <v>Temp. suitable for vectors - surveillance may be needed. When temp. suitable, model suggests vectors likely - may need control, education, and policies minimizing exposure.</v>
      </c>
      <c r="AW1421" s="2">
        <f t="shared" si="381"/>
        <v>2</v>
      </c>
      <c r="AX1421" s="2">
        <f t="shared" si="382"/>
        <v>3</v>
      </c>
      <c r="AY1421" s="2">
        <f t="shared" si="383"/>
        <v>5</v>
      </c>
      <c r="AZ1421" s="2">
        <f t="shared" si="376"/>
        <v>30</v>
      </c>
      <c r="BA1421" s="2">
        <f t="shared" si="384"/>
        <v>3</v>
      </c>
      <c r="BB1421" s="2" t="str">
        <f t="shared" si="385"/>
        <v>Temp. suitable for Pathogen and Vector. Model says suitable for Pathogen or Vector but not both.</v>
      </c>
      <c r="BC1421" s="2" t="str">
        <f t="shared" si="386"/>
        <v>Preconditions somewhat suitable for Transmission</v>
      </c>
      <c r="BF1421" s="56">
        <f>Master!EN585</f>
        <v>50477</v>
      </c>
      <c r="BG1421" s="56" t="s">
        <v>1535</v>
      </c>
      <c r="BH1421" s="2">
        <f t="shared" si="373"/>
        <v>0</v>
      </c>
      <c r="BI1421" s="2">
        <f t="shared" si="374"/>
        <v>0</v>
      </c>
    </row>
    <row r="1422" spans="1:61" s="2" customFormat="1" ht="16.5" thickTop="1" thickBot="1" x14ac:dyDescent="0.3">
      <c r="A1422" s="6"/>
      <c r="E1422" s="8" t="s">
        <v>318</v>
      </c>
      <c r="F1422" s="3">
        <f t="shared" si="377"/>
        <v>3</v>
      </c>
      <c r="G1422" s="3">
        <f>IF((Master!CL586&gt;=13)-(Master!CL586&gt;38),1,0)</f>
        <v>1</v>
      </c>
      <c r="H1422" s="11">
        <f>IF($G1422=1,ROUND(Master!AL586,2),0)</f>
        <v>0.57999999999999996</v>
      </c>
      <c r="I1422" s="3">
        <f>IF((Master!CL586&gt;=18)-(Master!CL586&gt;42),1,0)</f>
        <v>1</v>
      </c>
      <c r="J1422" s="11">
        <f>IF($I1422=1,ROUND(Master!DF586,2),0)</f>
        <v>0</v>
      </c>
      <c r="K1422" s="3">
        <f t="shared" si="378"/>
        <v>0</v>
      </c>
      <c r="L1422" s="49" t="str">
        <f t="shared" si="379"/>
        <v>Temp. suitable for Pathogen and Vector. Model says suitable for Pathogen or Vector but not both.</v>
      </c>
      <c r="M1422" s="49" t="str">
        <f t="shared" si="380"/>
        <v>Preconditions somewhat suitable for Transmission</v>
      </c>
      <c r="N1422" s="6" t="str">
        <f>Master!DM586</f>
        <v>Temp. suitable for vectors - surveillance may be needed. When temp. suitable, model suggests vectors likely - may need control, education, and policies minimizing exposure.</v>
      </c>
      <c r="AW1422" s="2">
        <f t="shared" si="381"/>
        <v>2</v>
      </c>
      <c r="AX1422" s="2">
        <f t="shared" si="382"/>
        <v>3</v>
      </c>
      <c r="AY1422" s="2">
        <f t="shared" si="383"/>
        <v>5</v>
      </c>
      <c r="AZ1422" s="2">
        <f t="shared" si="376"/>
        <v>30</v>
      </c>
      <c r="BA1422" s="2">
        <f t="shared" si="384"/>
        <v>3</v>
      </c>
      <c r="BB1422" s="2" t="str">
        <f t="shared" si="385"/>
        <v>Temp. suitable for Pathogen and Vector. Model says suitable for Pathogen or Vector but not both.</v>
      </c>
      <c r="BC1422" s="2" t="str">
        <f t="shared" si="386"/>
        <v>Preconditions somewhat suitable for Transmission</v>
      </c>
      <c r="BF1422" s="56">
        <f>Master!EN586</f>
        <v>27</v>
      </c>
      <c r="BG1422" s="56" t="s">
        <v>1536</v>
      </c>
      <c r="BH1422" s="2">
        <f t="shared" si="373"/>
        <v>0</v>
      </c>
      <c r="BI1422" s="2">
        <f t="shared" si="374"/>
        <v>0</v>
      </c>
    </row>
    <row r="1423" spans="1:61" s="2" customFormat="1" ht="16.5" thickTop="1" thickBot="1" x14ac:dyDescent="0.3">
      <c r="A1423" s="6"/>
      <c r="E1423" s="8" t="s">
        <v>319</v>
      </c>
      <c r="F1423" s="3">
        <f t="shared" si="377"/>
        <v>2</v>
      </c>
      <c r="G1423" s="3">
        <f>IF((Master!CL587&gt;=13)-(Master!CL587&gt;38),1,0)</f>
        <v>1</v>
      </c>
      <c r="H1423" s="11">
        <f>IF($G1423=1,ROUND(Master!AL587,2),0)</f>
        <v>0.38</v>
      </c>
      <c r="I1423" s="3">
        <f>IF((Master!CL587&gt;=18)-(Master!CL587&gt;42),1,0)</f>
        <v>1</v>
      </c>
      <c r="J1423" s="11">
        <f>IF($I1423=1,ROUND(Master!DF587,2),0)</f>
        <v>0</v>
      </c>
      <c r="K1423" s="3">
        <f t="shared" si="378"/>
        <v>0</v>
      </c>
      <c r="L1423" s="49" t="str">
        <f t="shared" si="379"/>
        <v>Temp. suitable for Pathogen and Vector. Model says not very suitable for Pathogen and Vector.</v>
      </c>
      <c r="M1423" s="49" t="str">
        <f t="shared" si="380"/>
        <v>Preconditions unsuitable for Transmission</v>
      </c>
      <c r="N1423" s="6" t="str">
        <f>Master!DM587</f>
        <v>Temp. suitable for vectors - surveillance may be needed. When temp. suitable, model suggests vectors unlikely or low numbers.</v>
      </c>
      <c r="AW1423" s="2">
        <f t="shared" si="381"/>
        <v>2</v>
      </c>
      <c r="AX1423" s="2">
        <f t="shared" si="382"/>
        <v>2</v>
      </c>
      <c r="AY1423" s="2">
        <f t="shared" si="383"/>
        <v>5</v>
      </c>
      <c r="AZ1423" s="2">
        <f t="shared" si="376"/>
        <v>20</v>
      </c>
      <c r="BA1423" s="2">
        <f t="shared" si="384"/>
        <v>2</v>
      </c>
      <c r="BB1423" s="2" t="str">
        <f t="shared" si="385"/>
        <v>Temp. suitable for Pathogen and Vector. Model says not very suitable for Pathogen and Vector.</v>
      </c>
      <c r="BC1423" s="2" t="str">
        <f t="shared" si="386"/>
        <v>Preconditions unsuitable for Transmission</v>
      </c>
      <c r="BF1423" s="56">
        <f>Master!EN587</f>
        <v>59</v>
      </c>
      <c r="BG1423" s="56" t="s">
        <v>1537</v>
      </c>
      <c r="BH1423" s="2">
        <f t="shared" si="373"/>
        <v>0</v>
      </c>
      <c r="BI1423" s="2">
        <f t="shared" si="374"/>
        <v>0</v>
      </c>
    </row>
    <row r="1424" spans="1:61" s="2" customFormat="1" ht="16.5" thickTop="1" thickBot="1" x14ac:dyDescent="0.3">
      <c r="A1424" s="6"/>
      <c r="E1424" s="8" t="s">
        <v>320</v>
      </c>
      <c r="F1424" s="3">
        <f t="shared" si="377"/>
        <v>2</v>
      </c>
      <c r="G1424" s="3">
        <f>IF((Master!CL588&gt;=13)-(Master!CL588&gt;38),1,0)</f>
        <v>1</v>
      </c>
      <c r="H1424" s="11">
        <f>IF($G1424=1,ROUND(Master!AL588,2),0)</f>
        <v>0.22</v>
      </c>
      <c r="I1424" s="3">
        <f>IF((Master!CL588&gt;=18)-(Master!CL588&gt;42),1,0)</f>
        <v>1</v>
      </c>
      <c r="J1424" s="11">
        <f>IF($I1424=1,ROUND(Master!DF588,2),0)</f>
        <v>0</v>
      </c>
      <c r="K1424" s="3">
        <f t="shared" si="378"/>
        <v>0</v>
      </c>
      <c r="L1424" s="49" t="str">
        <f t="shared" si="379"/>
        <v>Temp. suitable for Pathogen and Vector. Model says not very suitable for Pathogen and Vector.</v>
      </c>
      <c r="M1424" s="49" t="str">
        <f t="shared" si="380"/>
        <v>Preconditions unsuitable for Transmission</v>
      </c>
      <c r="N1424" s="6" t="str">
        <f>Master!DM588</f>
        <v>Temp. suitable for vectors - surveillance may be needed. When temp. suitable, model suggests vectors unlikely or low numbers.</v>
      </c>
      <c r="AW1424" s="2">
        <f t="shared" si="381"/>
        <v>2</v>
      </c>
      <c r="AX1424" s="2">
        <f t="shared" si="382"/>
        <v>2</v>
      </c>
      <c r="AY1424" s="2">
        <f t="shared" si="383"/>
        <v>5</v>
      </c>
      <c r="AZ1424" s="2">
        <f t="shared" si="376"/>
        <v>20</v>
      </c>
      <c r="BA1424" s="2">
        <f t="shared" si="384"/>
        <v>2</v>
      </c>
      <c r="BB1424" s="2" t="str">
        <f t="shared" si="385"/>
        <v>Temp. suitable for Pathogen and Vector. Model says not very suitable for Pathogen and Vector.</v>
      </c>
      <c r="BC1424" s="2" t="str">
        <f t="shared" si="386"/>
        <v>Preconditions unsuitable for Transmission</v>
      </c>
      <c r="BF1424" s="56">
        <f>Master!EN588</f>
        <v>35</v>
      </c>
      <c r="BG1424" s="56" t="s">
        <v>1538</v>
      </c>
      <c r="BH1424" s="2">
        <f t="shared" si="373"/>
        <v>0</v>
      </c>
      <c r="BI1424" s="2">
        <f t="shared" si="374"/>
        <v>0</v>
      </c>
    </row>
    <row r="1425" spans="1:61" s="2" customFormat="1" ht="16.5" thickTop="1" thickBot="1" x14ac:dyDescent="0.3">
      <c r="A1425" s="6"/>
      <c r="E1425" s="8" t="s">
        <v>321</v>
      </c>
      <c r="F1425" s="3">
        <f t="shared" si="377"/>
        <v>3</v>
      </c>
      <c r="G1425" s="3">
        <f>IF((Master!CL589&gt;=13)-(Master!CL589&gt;38),1,0)</f>
        <v>1</v>
      </c>
      <c r="H1425" s="11">
        <f>IF($G1425=1,ROUND(Master!AL589,2),0)</f>
        <v>0.71</v>
      </c>
      <c r="I1425" s="3">
        <f>IF((Master!CL589&gt;=18)-(Master!CL589&gt;42),1,0)</f>
        <v>1</v>
      </c>
      <c r="J1425" s="11">
        <f>IF($I1425=1,ROUND(Master!DF589,2),0)</f>
        <v>0</v>
      </c>
      <c r="K1425" s="3">
        <f t="shared" si="378"/>
        <v>0</v>
      </c>
      <c r="L1425" s="49" t="str">
        <f t="shared" si="379"/>
        <v>Temp. suitable for Pathogen and Vector. Model says suitable for Pathogen or Vector but not both.</v>
      </c>
      <c r="M1425" s="49" t="str">
        <f t="shared" si="380"/>
        <v>Preconditions somewhat suitable for Transmission</v>
      </c>
      <c r="N1425" s="6" t="str">
        <f>Master!DM589</f>
        <v>Temp. suitable for vectors - surveillance may be needed. When temp. suitable, model suggests vectors likely - may need control, education, and policies minimizing exposure.</v>
      </c>
      <c r="AW1425" s="2">
        <f t="shared" si="381"/>
        <v>2</v>
      </c>
      <c r="AX1425" s="2">
        <f t="shared" si="382"/>
        <v>3</v>
      </c>
      <c r="AY1425" s="2">
        <f t="shared" si="383"/>
        <v>5</v>
      </c>
      <c r="AZ1425" s="2">
        <f t="shared" si="376"/>
        <v>30</v>
      </c>
      <c r="BA1425" s="2">
        <f t="shared" si="384"/>
        <v>3</v>
      </c>
      <c r="BB1425" s="2" t="str">
        <f t="shared" si="385"/>
        <v>Temp. suitable for Pathogen and Vector. Model says suitable for Pathogen or Vector but not both.</v>
      </c>
      <c r="BC1425" s="2" t="str">
        <f t="shared" si="386"/>
        <v>Preconditions somewhat suitable for Transmission</v>
      </c>
      <c r="BF1425" s="56">
        <f>Master!EN589</f>
        <v>10508</v>
      </c>
      <c r="BG1425" s="56" t="s">
        <v>1539</v>
      </c>
      <c r="BH1425" s="2">
        <f t="shared" si="373"/>
        <v>0</v>
      </c>
      <c r="BI1425" s="2">
        <f t="shared" si="374"/>
        <v>0</v>
      </c>
    </row>
    <row r="1426" spans="1:61" s="2" customFormat="1" ht="16.5" thickTop="1" thickBot="1" x14ac:dyDescent="0.3">
      <c r="A1426" s="6"/>
      <c r="E1426" s="8" t="s">
        <v>322</v>
      </c>
      <c r="F1426" s="3">
        <f t="shared" si="377"/>
        <v>3</v>
      </c>
      <c r="G1426" s="3">
        <f>IF((Master!CL590&gt;=13)-(Master!CL590&gt;38),1,0)</f>
        <v>1</v>
      </c>
      <c r="H1426" s="11">
        <f>IF($G1426=1,ROUND(Master!AL590,2),0)</f>
        <v>0.63</v>
      </c>
      <c r="I1426" s="3">
        <f>IF((Master!CL590&gt;=18)-(Master!CL590&gt;42),1,0)</f>
        <v>1</v>
      </c>
      <c r="J1426" s="11">
        <f>IF($I1426=1,ROUND(Master!DF590,2),0)</f>
        <v>0</v>
      </c>
      <c r="K1426" s="3">
        <f t="shared" si="378"/>
        <v>0</v>
      </c>
      <c r="L1426" s="49" t="str">
        <f t="shared" si="379"/>
        <v>Temp. suitable for Pathogen and Vector. Model says suitable for Pathogen or Vector but not both.</v>
      </c>
      <c r="M1426" s="49" t="str">
        <f t="shared" si="380"/>
        <v>Preconditions somewhat suitable for Transmission</v>
      </c>
      <c r="N1426" s="6" t="str">
        <f>Master!DM590</f>
        <v>Temp. suitable for vectors - surveillance may be needed. When temp. suitable, model suggests vectors likely - may need control, education, and policies minimizing exposure.</v>
      </c>
      <c r="AW1426" s="2">
        <f t="shared" si="381"/>
        <v>2</v>
      </c>
      <c r="AX1426" s="2">
        <f t="shared" si="382"/>
        <v>3</v>
      </c>
      <c r="AY1426" s="2">
        <f t="shared" si="383"/>
        <v>5</v>
      </c>
      <c r="AZ1426" s="2">
        <f t="shared" si="376"/>
        <v>30</v>
      </c>
      <c r="BA1426" s="2">
        <f t="shared" si="384"/>
        <v>3</v>
      </c>
      <c r="BB1426" s="2" t="str">
        <f t="shared" si="385"/>
        <v>Temp. suitable for Pathogen and Vector. Model says suitable for Pathogen or Vector but not both.</v>
      </c>
      <c r="BC1426" s="2" t="str">
        <f t="shared" si="386"/>
        <v>Preconditions somewhat suitable for Transmission</v>
      </c>
      <c r="BF1426" s="56">
        <f>Master!EN590</f>
        <v>221</v>
      </c>
      <c r="BG1426" s="56" t="s">
        <v>1540</v>
      </c>
      <c r="BH1426" s="2">
        <f t="shared" si="373"/>
        <v>0</v>
      </c>
      <c r="BI1426" s="2">
        <f t="shared" si="374"/>
        <v>0</v>
      </c>
    </row>
    <row r="1427" spans="1:61" s="2" customFormat="1" ht="16.5" thickTop="1" thickBot="1" x14ac:dyDescent="0.3">
      <c r="A1427" s="6"/>
      <c r="E1427" s="8" t="s">
        <v>364</v>
      </c>
      <c r="F1427" s="3">
        <f t="shared" si="377"/>
        <v>4</v>
      </c>
      <c r="G1427" s="3">
        <f>IF((Master!CL591&gt;=13)-(Master!CL591&gt;38),1,0)</f>
        <v>1</v>
      </c>
      <c r="H1427" s="11">
        <f>IF($G1427=1,ROUND(Master!AL591,2),0)</f>
        <v>0.95</v>
      </c>
      <c r="I1427" s="3">
        <f>IF((Master!CL591&gt;=18)-(Master!CL591&gt;42),1,0)</f>
        <v>1</v>
      </c>
      <c r="J1427" s="11">
        <f>IF($I1427=1,ROUND(Master!DF591,2),0)</f>
        <v>0.87</v>
      </c>
      <c r="K1427" s="3">
        <f t="shared" si="378"/>
        <v>195510</v>
      </c>
      <c r="L1427" s="49" t="str">
        <f t="shared" si="379"/>
        <v>Temp. suitable for Pathogen and Vector. Model says suitable for Pathogen and Vector.</v>
      </c>
      <c r="M1427" s="49" t="str">
        <f t="shared" si="380"/>
        <v>Preconditions suitable for Transmission</v>
      </c>
      <c r="N1427" s="6" t="str">
        <f>Master!DM591</f>
        <v>Temp. suitable for vectors - surveillance may be needed. When temp. suitable, model suggests vectors likely - may need control, education, and policies minimizing exposure.</v>
      </c>
      <c r="AW1427" s="2">
        <f t="shared" si="381"/>
        <v>2</v>
      </c>
      <c r="AX1427" s="2">
        <f t="shared" si="382"/>
        <v>3</v>
      </c>
      <c r="AY1427" s="2">
        <f t="shared" si="383"/>
        <v>7</v>
      </c>
      <c r="AZ1427" s="2">
        <f t="shared" si="376"/>
        <v>42</v>
      </c>
      <c r="BA1427" s="2">
        <f t="shared" si="384"/>
        <v>4</v>
      </c>
      <c r="BB1427" s="2" t="str">
        <f t="shared" si="385"/>
        <v>Temp. suitable for Pathogen and Vector. Model says suitable for Pathogen and Vector.</v>
      </c>
      <c r="BC1427" s="2" t="str">
        <f t="shared" si="386"/>
        <v>Preconditions suitable for Transmission</v>
      </c>
      <c r="BF1427" s="56">
        <f>Master!EN591</f>
        <v>195510</v>
      </c>
      <c r="BG1427" s="56" t="s">
        <v>1541</v>
      </c>
      <c r="BH1427" s="2">
        <f t="shared" si="373"/>
        <v>1</v>
      </c>
      <c r="BI1427" s="2">
        <f t="shared" si="374"/>
        <v>195510</v>
      </c>
    </row>
    <row r="1428" spans="1:61" s="2" customFormat="1" ht="16.5" thickTop="1" thickBot="1" x14ac:dyDescent="0.3">
      <c r="A1428" s="6"/>
      <c r="E1428" s="8" t="s">
        <v>391</v>
      </c>
      <c r="F1428" s="3">
        <f t="shared" si="377"/>
        <v>4</v>
      </c>
      <c r="G1428" s="3">
        <f>IF((Master!CL592&gt;=13)-(Master!CL592&gt;38),1,0)</f>
        <v>1</v>
      </c>
      <c r="H1428" s="11">
        <f>IF($G1428=1,ROUND(Master!AL592,2),0)</f>
        <v>0.94</v>
      </c>
      <c r="I1428" s="3">
        <f>IF((Master!CL592&gt;=18)-(Master!CL592&gt;42),1,0)</f>
        <v>1</v>
      </c>
      <c r="J1428" s="11">
        <f>IF($I1428=1,ROUND(Master!DF592,2),0)</f>
        <v>0.86</v>
      </c>
      <c r="K1428" s="3">
        <f t="shared" si="378"/>
        <v>303420</v>
      </c>
      <c r="L1428" s="49" t="str">
        <f t="shared" si="379"/>
        <v>Temp. suitable for Pathogen and Vector. Model says suitable for Pathogen and Vector.</v>
      </c>
      <c r="M1428" s="49" t="str">
        <f t="shared" si="380"/>
        <v>Preconditions suitable for Transmission</v>
      </c>
      <c r="N1428" s="6" t="str">
        <f>Master!DM592</f>
        <v>Temp. suitable for vectors - surveillance may be needed. When temp. suitable, model suggests vectors likely - may need control, education, and policies minimizing exposure.</v>
      </c>
      <c r="AW1428" s="2">
        <f t="shared" si="381"/>
        <v>2</v>
      </c>
      <c r="AX1428" s="2">
        <f t="shared" si="382"/>
        <v>3</v>
      </c>
      <c r="AY1428" s="2">
        <f t="shared" si="383"/>
        <v>7</v>
      </c>
      <c r="AZ1428" s="2">
        <f t="shared" si="376"/>
        <v>42</v>
      </c>
      <c r="BA1428" s="2">
        <f t="shared" si="384"/>
        <v>4</v>
      </c>
      <c r="BB1428" s="2" t="str">
        <f t="shared" si="385"/>
        <v>Temp. suitable for Pathogen and Vector. Model says suitable for Pathogen and Vector.</v>
      </c>
      <c r="BC1428" s="2" t="str">
        <f t="shared" si="386"/>
        <v>Preconditions suitable for Transmission</v>
      </c>
      <c r="BF1428" s="56">
        <f>Master!EN592</f>
        <v>303420</v>
      </c>
      <c r="BG1428" s="56" t="s">
        <v>1542</v>
      </c>
      <c r="BH1428" s="2">
        <f t="shared" si="373"/>
        <v>1</v>
      </c>
      <c r="BI1428" s="2">
        <f t="shared" si="374"/>
        <v>303420</v>
      </c>
    </row>
    <row r="1429" spans="1:61" s="2" customFormat="1" ht="16.5" thickTop="1" thickBot="1" x14ac:dyDescent="0.3">
      <c r="A1429" s="6"/>
      <c r="E1429" s="8" t="s">
        <v>392</v>
      </c>
      <c r="F1429" s="3">
        <f t="shared" si="377"/>
        <v>3</v>
      </c>
      <c r="G1429" s="3">
        <f>IF((Master!CL593&gt;=13)-(Master!CL593&gt;38),1,0)</f>
        <v>1</v>
      </c>
      <c r="H1429" s="11">
        <f>IF($G1429=1,ROUND(Master!AL593,2),0)</f>
        <v>0.89</v>
      </c>
      <c r="I1429" s="3">
        <f>IF((Master!CL593&gt;=18)-(Master!CL593&gt;42),1,0)</f>
        <v>1</v>
      </c>
      <c r="J1429" s="11">
        <f>IF($I1429=1,ROUND(Master!DF593,2),0)</f>
        <v>0.16</v>
      </c>
      <c r="K1429" s="3">
        <f t="shared" si="378"/>
        <v>0</v>
      </c>
      <c r="L1429" s="49" t="str">
        <f t="shared" si="379"/>
        <v>Temp. suitable for Pathogen and Vector. Model says suitable for Pathogen or Vector but not both.</v>
      </c>
      <c r="M1429" s="49" t="str">
        <f t="shared" si="380"/>
        <v>Preconditions somewhat suitable for Transmission</v>
      </c>
      <c r="N1429" s="6" t="str">
        <f>Master!DM593</f>
        <v>Temp. suitable for vectors - surveillance may be needed. When temp. suitable, model suggests vectors likely - may need control, education, and policies minimizing exposure.</v>
      </c>
      <c r="AW1429" s="2">
        <f t="shared" si="381"/>
        <v>2</v>
      </c>
      <c r="AX1429" s="2">
        <f t="shared" si="382"/>
        <v>3</v>
      </c>
      <c r="AY1429" s="2">
        <f t="shared" si="383"/>
        <v>5</v>
      </c>
      <c r="AZ1429" s="2">
        <f t="shared" si="376"/>
        <v>30</v>
      </c>
      <c r="BA1429" s="2">
        <f t="shared" si="384"/>
        <v>3</v>
      </c>
      <c r="BB1429" s="2" t="str">
        <f t="shared" si="385"/>
        <v>Temp. suitable for Pathogen and Vector. Model says suitable for Pathogen or Vector but not both.</v>
      </c>
      <c r="BC1429" s="2" t="str">
        <f t="shared" si="386"/>
        <v>Preconditions somewhat suitable for Transmission</v>
      </c>
      <c r="BF1429" s="56">
        <f>Master!EN593</f>
        <v>5725</v>
      </c>
      <c r="BG1429" s="56" t="s">
        <v>1543</v>
      </c>
      <c r="BH1429" s="2">
        <f t="shared" si="373"/>
        <v>0</v>
      </c>
      <c r="BI1429" s="2">
        <f t="shared" si="374"/>
        <v>0</v>
      </c>
    </row>
    <row r="1430" spans="1:61" s="2" customFormat="1" ht="16.5" thickTop="1" thickBot="1" x14ac:dyDescent="0.3">
      <c r="A1430" s="6"/>
      <c r="E1430" s="8" t="s">
        <v>398</v>
      </c>
      <c r="F1430" s="3">
        <f t="shared" si="377"/>
        <v>3</v>
      </c>
      <c r="G1430" s="3">
        <f>IF((Master!CL594&gt;=13)-(Master!CL594&gt;38),1,0)</f>
        <v>1</v>
      </c>
      <c r="H1430" s="11">
        <f>IF($G1430=1,ROUND(Master!AL594,2),0)</f>
        <v>0.87</v>
      </c>
      <c r="I1430" s="3">
        <f>IF((Master!CL594&gt;=18)-(Master!CL594&gt;42),1,0)</f>
        <v>1</v>
      </c>
      <c r="J1430" s="11">
        <f>IF($I1430=1,ROUND(Master!DF594,2),0)</f>
        <v>0</v>
      </c>
      <c r="K1430" s="3">
        <f t="shared" si="378"/>
        <v>0</v>
      </c>
      <c r="L1430" s="49" t="str">
        <f t="shared" si="379"/>
        <v>Temp. suitable for Pathogen and Vector. Model says suitable for Pathogen or Vector but not both.</v>
      </c>
      <c r="M1430" s="49" t="str">
        <f t="shared" si="380"/>
        <v>Preconditions somewhat suitable for Transmission</v>
      </c>
      <c r="N1430" s="6" t="str">
        <f>Master!DM594</f>
        <v>Temp. suitable for vectors - surveillance may be needed. When temp. suitable, model suggests vectors likely - may need control, education, and policies minimizing exposure.</v>
      </c>
      <c r="AW1430" s="2">
        <f t="shared" si="381"/>
        <v>2</v>
      </c>
      <c r="AX1430" s="2">
        <f t="shared" si="382"/>
        <v>3</v>
      </c>
      <c r="AY1430" s="2">
        <f t="shared" si="383"/>
        <v>5</v>
      </c>
      <c r="AZ1430" s="2">
        <f t="shared" si="376"/>
        <v>30</v>
      </c>
      <c r="BA1430" s="2">
        <f t="shared" si="384"/>
        <v>3</v>
      </c>
      <c r="BB1430" s="2" t="str">
        <f t="shared" si="385"/>
        <v>Temp. suitable for Pathogen and Vector. Model says suitable for Pathogen or Vector but not both.</v>
      </c>
      <c r="BC1430" s="2" t="str">
        <f t="shared" si="386"/>
        <v>Preconditions somewhat suitable for Transmission</v>
      </c>
      <c r="BF1430" s="56">
        <f>Master!EN594</f>
        <v>9471</v>
      </c>
      <c r="BG1430" s="56" t="s">
        <v>1544</v>
      </c>
      <c r="BH1430" s="2">
        <f t="shared" si="373"/>
        <v>0</v>
      </c>
      <c r="BI1430" s="2">
        <f t="shared" si="374"/>
        <v>0</v>
      </c>
    </row>
    <row r="1431" spans="1:61" s="2" customFormat="1" ht="16.5" thickTop="1" thickBot="1" x14ac:dyDescent="0.3">
      <c r="A1431" s="6"/>
      <c r="E1431" s="8" t="s">
        <v>403</v>
      </c>
      <c r="F1431" s="3">
        <f t="shared" si="377"/>
        <v>3</v>
      </c>
      <c r="G1431" s="3">
        <f>IF((Master!CL595&gt;=13)-(Master!CL595&gt;38),1,0)</f>
        <v>1</v>
      </c>
      <c r="H1431" s="11">
        <f>IF($G1431=1,ROUND(Master!AL595,2),0)</f>
        <v>0.78</v>
      </c>
      <c r="I1431" s="3">
        <f>IF((Master!CL595&gt;=18)-(Master!CL595&gt;42),1,0)</f>
        <v>1</v>
      </c>
      <c r="J1431" s="11">
        <f>IF($I1431=1,ROUND(Master!DF595,2),0)</f>
        <v>0</v>
      </c>
      <c r="K1431" s="3">
        <f t="shared" si="378"/>
        <v>0</v>
      </c>
      <c r="L1431" s="49" t="str">
        <f t="shared" si="379"/>
        <v>Temp. suitable for Pathogen and Vector. Model says suitable for Pathogen or Vector but not both.</v>
      </c>
      <c r="M1431" s="49" t="str">
        <f t="shared" si="380"/>
        <v>Preconditions somewhat suitable for Transmission</v>
      </c>
      <c r="N1431" s="6" t="str">
        <f>Master!DM595</f>
        <v>Temp. suitable for vectors - surveillance may be needed. When temp. suitable, model suggests vectors likely - may need control, education, and policies minimizing exposure.</v>
      </c>
      <c r="AW1431" s="2">
        <f t="shared" si="381"/>
        <v>2</v>
      </c>
      <c r="AX1431" s="2">
        <f t="shared" si="382"/>
        <v>3</v>
      </c>
      <c r="AY1431" s="2">
        <f t="shared" si="383"/>
        <v>5</v>
      </c>
      <c r="AZ1431" s="2">
        <f t="shared" si="376"/>
        <v>30</v>
      </c>
      <c r="BA1431" s="2">
        <f t="shared" si="384"/>
        <v>3</v>
      </c>
      <c r="BB1431" s="2" t="str">
        <f t="shared" si="385"/>
        <v>Temp. suitable for Pathogen and Vector. Model says suitable for Pathogen or Vector but not both.</v>
      </c>
      <c r="BC1431" s="2" t="str">
        <f t="shared" si="386"/>
        <v>Preconditions somewhat suitable for Transmission</v>
      </c>
      <c r="BF1431" s="56">
        <f>Master!EN595</f>
        <v>47514</v>
      </c>
      <c r="BG1431" s="56" t="s">
        <v>1545</v>
      </c>
      <c r="BH1431" s="2">
        <f t="shared" si="373"/>
        <v>0</v>
      </c>
      <c r="BI1431" s="2">
        <f t="shared" si="374"/>
        <v>0</v>
      </c>
    </row>
    <row r="1432" spans="1:61" s="2" customFormat="1" ht="16.5" thickTop="1" thickBot="1" x14ac:dyDescent="0.3">
      <c r="A1432" s="6"/>
      <c r="E1432" s="8" t="s">
        <v>444</v>
      </c>
      <c r="F1432" s="3">
        <f t="shared" si="377"/>
        <v>4</v>
      </c>
      <c r="G1432" s="3">
        <f>IF((Master!CL596&gt;=13)-(Master!CL596&gt;38),1,0)</f>
        <v>1</v>
      </c>
      <c r="H1432" s="11">
        <f>IF($G1432=1,ROUND(Master!AL596,2),0)</f>
        <v>0.93</v>
      </c>
      <c r="I1432" s="3">
        <f>IF((Master!CL596&gt;=18)-(Master!CL596&gt;42),1,0)</f>
        <v>1</v>
      </c>
      <c r="J1432" s="11">
        <f>IF($I1432=1,ROUND(Master!DF596,2),0)</f>
        <v>0.77</v>
      </c>
      <c r="K1432" s="3">
        <f t="shared" si="378"/>
        <v>213434</v>
      </c>
      <c r="L1432" s="49" t="str">
        <f t="shared" si="379"/>
        <v>Temp. suitable for Pathogen and Vector. Model says suitable for Pathogen and Vector.</v>
      </c>
      <c r="M1432" s="49" t="str">
        <f t="shared" si="380"/>
        <v>Preconditions suitable for Transmission</v>
      </c>
      <c r="N1432" s="6" t="str">
        <f>Master!DM596</f>
        <v>Temp. suitable for vectors - surveillance may be needed. When temp. suitable, model suggests vectors likely - may need control, education, and policies minimizing exposure.</v>
      </c>
      <c r="AW1432" s="2">
        <f t="shared" si="381"/>
        <v>2</v>
      </c>
      <c r="AX1432" s="2">
        <f t="shared" si="382"/>
        <v>3</v>
      </c>
      <c r="AY1432" s="2">
        <f t="shared" si="383"/>
        <v>7</v>
      </c>
      <c r="AZ1432" s="2">
        <f t="shared" si="376"/>
        <v>42</v>
      </c>
      <c r="BA1432" s="2">
        <f t="shared" si="384"/>
        <v>4</v>
      </c>
      <c r="BB1432" s="2" t="str">
        <f t="shared" si="385"/>
        <v>Temp. suitable for Pathogen and Vector. Model says suitable for Pathogen and Vector.</v>
      </c>
      <c r="BC1432" s="2" t="str">
        <f t="shared" si="386"/>
        <v>Preconditions suitable for Transmission</v>
      </c>
      <c r="BF1432" s="56">
        <f>Master!EN596</f>
        <v>213434</v>
      </c>
      <c r="BG1432" s="56" t="s">
        <v>1546</v>
      </c>
      <c r="BH1432" s="2">
        <f t="shared" si="373"/>
        <v>1</v>
      </c>
      <c r="BI1432" s="2">
        <f t="shared" si="374"/>
        <v>213434</v>
      </c>
    </row>
    <row r="1433" spans="1:61" s="2" customFormat="1" ht="16.5" thickTop="1" thickBot="1" x14ac:dyDescent="0.3">
      <c r="A1433" s="6"/>
      <c r="E1433" s="8" t="s">
        <v>445</v>
      </c>
      <c r="F1433" s="3">
        <f t="shared" si="377"/>
        <v>4</v>
      </c>
      <c r="G1433" s="3">
        <f>IF((Master!CL597&gt;=13)-(Master!CL597&gt;38),1,0)</f>
        <v>1</v>
      </c>
      <c r="H1433" s="11">
        <f>IF($G1433=1,ROUND(Master!AL597,2),0)</f>
        <v>0.93</v>
      </c>
      <c r="I1433" s="3">
        <f>IF((Master!CL597&gt;=18)-(Master!CL597&gt;42),1,0)</f>
        <v>1</v>
      </c>
      <c r="J1433" s="11">
        <f>IF($I1433=1,ROUND(Master!DF597,2),0)</f>
        <v>0.77</v>
      </c>
      <c r="K1433" s="3">
        <f t="shared" si="378"/>
        <v>21975</v>
      </c>
      <c r="L1433" s="49" t="str">
        <f t="shared" si="379"/>
        <v>Temp. suitable for Pathogen and Vector. Model says suitable for Pathogen and Vector.</v>
      </c>
      <c r="M1433" s="49" t="str">
        <f t="shared" si="380"/>
        <v>Preconditions suitable for Transmission</v>
      </c>
      <c r="N1433" s="6" t="str">
        <f>Master!DM597</f>
        <v>Temp. suitable for vectors - surveillance may be needed. When temp. suitable, model suggests vectors likely - may need control, education, and policies minimizing exposure.</v>
      </c>
      <c r="AW1433" s="2">
        <f t="shared" si="381"/>
        <v>2</v>
      </c>
      <c r="AX1433" s="2">
        <f t="shared" si="382"/>
        <v>3</v>
      </c>
      <c r="AY1433" s="2">
        <f t="shared" si="383"/>
        <v>7</v>
      </c>
      <c r="AZ1433" s="2">
        <f t="shared" si="376"/>
        <v>42</v>
      </c>
      <c r="BA1433" s="2">
        <f t="shared" si="384"/>
        <v>4</v>
      </c>
      <c r="BB1433" s="2" t="str">
        <f t="shared" si="385"/>
        <v>Temp. suitable for Pathogen and Vector. Model says suitable for Pathogen and Vector.</v>
      </c>
      <c r="BC1433" s="2" t="str">
        <f t="shared" si="386"/>
        <v>Preconditions suitable for Transmission</v>
      </c>
      <c r="BF1433" s="56">
        <f>Master!EN597</f>
        <v>21975</v>
      </c>
      <c r="BG1433" s="56" t="s">
        <v>1547</v>
      </c>
      <c r="BH1433" s="2">
        <f t="shared" si="373"/>
        <v>1</v>
      </c>
      <c r="BI1433" s="2">
        <f t="shared" si="374"/>
        <v>21975</v>
      </c>
    </row>
    <row r="1434" spans="1:61" s="2" customFormat="1" ht="16.5" thickTop="1" thickBot="1" x14ac:dyDescent="0.3">
      <c r="A1434" s="6"/>
      <c r="E1434" s="8" t="s">
        <v>450</v>
      </c>
      <c r="F1434" s="3">
        <f t="shared" si="377"/>
        <v>3</v>
      </c>
      <c r="G1434" s="3">
        <f>IF((Master!CL598&gt;=13)-(Master!CL598&gt;38),1,0)</f>
        <v>1</v>
      </c>
      <c r="H1434" s="11">
        <f>IF($G1434=1,ROUND(Master!AL598,2),0)</f>
        <v>0.79</v>
      </c>
      <c r="I1434" s="3">
        <f>IF((Master!CL598&gt;=18)-(Master!CL598&gt;42),1,0)</f>
        <v>1</v>
      </c>
      <c r="J1434" s="11">
        <f>IF($I1434=1,ROUND(Master!DF598,2),0)</f>
        <v>0</v>
      </c>
      <c r="K1434" s="3">
        <f t="shared" si="378"/>
        <v>0</v>
      </c>
      <c r="L1434" s="49" t="str">
        <f t="shared" si="379"/>
        <v>Temp. suitable for Pathogen and Vector. Model says suitable for Pathogen or Vector but not both.</v>
      </c>
      <c r="M1434" s="49" t="str">
        <f t="shared" si="380"/>
        <v>Preconditions somewhat suitable for Transmission</v>
      </c>
      <c r="N1434" s="6" t="str">
        <f>Master!DM598</f>
        <v>Temp. suitable for vectors - surveillance may be needed. When temp. suitable, model suggests vectors likely - may need control, education, and policies minimizing exposure.</v>
      </c>
      <c r="AW1434" s="2">
        <f t="shared" si="381"/>
        <v>2</v>
      </c>
      <c r="AX1434" s="2">
        <f t="shared" si="382"/>
        <v>3</v>
      </c>
      <c r="AY1434" s="2">
        <f t="shared" si="383"/>
        <v>5</v>
      </c>
      <c r="AZ1434" s="2">
        <f t="shared" si="376"/>
        <v>30</v>
      </c>
      <c r="BA1434" s="2">
        <f t="shared" si="384"/>
        <v>3</v>
      </c>
      <c r="BB1434" s="2" t="str">
        <f t="shared" si="385"/>
        <v>Temp. suitable for Pathogen and Vector. Model says suitable for Pathogen or Vector but not both.</v>
      </c>
      <c r="BC1434" s="2" t="str">
        <f t="shared" si="386"/>
        <v>Preconditions somewhat suitable for Transmission</v>
      </c>
      <c r="BF1434" s="56">
        <f>Master!EN598</f>
        <v>6391</v>
      </c>
      <c r="BG1434" s="56" t="s">
        <v>1548</v>
      </c>
      <c r="BH1434" s="2">
        <f t="shared" si="373"/>
        <v>0</v>
      </c>
      <c r="BI1434" s="2">
        <f t="shared" si="374"/>
        <v>0</v>
      </c>
    </row>
    <row r="1435" spans="1:61" s="2" customFormat="1" ht="16.5" thickTop="1" thickBot="1" x14ac:dyDescent="0.3">
      <c r="A1435" s="6"/>
      <c r="E1435" s="8" t="s">
        <v>456</v>
      </c>
      <c r="F1435" s="3">
        <f t="shared" si="377"/>
        <v>4</v>
      </c>
      <c r="G1435" s="3">
        <f>IF((Master!CL599&gt;=13)-(Master!CL599&gt;38),1,0)</f>
        <v>1</v>
      </c>
      <c r="H1435" s="11">
        <f>IF($G1435=1,ROUND(Master!AL599,2),0)</f>
        <v>0.98</v>
      </c>
      <c r="I1435" s="3">
        <f>IF((Master!CL599&gt;=18)-(Master!CL599&gt;42),1,0)</f>
        <v>1</v>
      </c>
      <c r="J1435" s="11">
        <f>IF($I1435=1,ROUND(Master!DF599,2),0)</f>
        <v>0.59</v>
      </c>
      <c r="K1435" s="3">
        <f t="shared" si="378"/>
        <v>11750</v>
      </c>
      <c r="L1435" s="49" t="str">
        <f t="shared" si="379"/>
        <v>Temp. suitable for Pathogen and Vector. Model says suitable for Pathogen and Vector.</v>
      </c>
      <c r="M1435" s="49" t="str">
        <f t="shared" si="380"/>
        <v>Preconditions suitable for Transmission</v>
      </c>
      <c r="N1435" s="6" t="str">
        <f>Master!DM599</f>
        <v>Temp. suitable for vectors - surveillance may be needed. When temp. suitable, model suggests vectors likely - may need control, education, and policies minimizing exposure.</v>
      </c>
      <c r="AW1435" s="2">
        <f t="shared" si="381"/>
        <v>2</v>
      </c>
      <c r="AX1435" s="2">
        <f t="shared" si="382"/>
        <v>3</v>
      </c>
      <c r="AY1435" s="2">
        <f t="shared" si="383"/>
        <v>7</v>
      </c>
      <c r="AZ1435" s="2">
        <f t="shared" si="376"/>
        <v>42</v>
      </c>
      <c r="BA1435" s="2">
        <f t="shared" si="384"/>
        <v>4</v>
      </c>
      <c r="BB1435" s="2" t="str">
        <f t="shared" si="385"/>
        <v>Temp. suitable for Pathogen and Vector. Model says suitable for Pathogen and Vector.</v>
      </c>
      <c r="BC1435" s="2" t="str">
        <f t="shared" si="386"/>
        <v>Preconditions suitable for Transmission</v>
      </c>
      <c r="BF1435" s="56">
        <f>Master!EN599</f>
        <v>11750</v>
      </c>
      <c r="BG1435" s="56" t="s">
        <v>1549</v>
      </c>
      <c r="BH1435" s="2">
        <f t="shared" si="373"/>
        <v>1</v>
      </c>
      <c r="BI1435" s="2">
        <f t="shared" si="374"/>
        <v>11750</v>
      </c>
    </row>
    <row r="1436" spans="1:61" s="2" customFormat="1" ht="16.5" thickTop="1" thickBot="1" x14ac:dyDescent="0.3">
      <c r="A1436" s="6"/>
      <c r="E1436" s="8" t="s">
        <v>457</v>
      </c>
      <c r="F1436" s="3">
        <f t="shared" si="377"/>
        <v>4</v>
      </c>
      <c r="G1436" s="3">
        <f>IF((Master!CL600&gt;=13)-(Master!CL600&gt;38),1,0)</f>
        <v>1</v>
      </c>
      <c r="H1436" s="11">
        <f>IF($G1436=1,ROUND(Master!AL600,2),0)</f>
        <v>0.96</v>
      </c>
      <c r="I1436" s="3">
        <f>IF((Master!CL600&gt;=18)-(Master!CL600&gt;42),1,0)</f>
        <v>1</v>
      </c>
      <c r="J1436" s="11">
        <f>IF($I1436=1,ROUND(Master!DF600,2),0)</f>
        <v>0.82</v>
      </c>
      <c r="K1436" s="3">
        <f t="shared" si="378"/>
        <v>1369</v>
      </c>
      <c r="L1436" s="49" t="str">
        <f t="shared" si="379"/>
        <v>Temp. suitable for Pathogen and Vector. Model says suitable for Pathogen and Vector.</v>
      </c>
      <c r="M1436" s="49" t="str">
        <f t="shared" si="380"/>
        <v>Preconditions suitable for Transmission</v>
      </c>
      <c r="N1436" s="6" t="str">
        <f>Master!DM600</f>
        <v>Temp. suitable for vectors - surveillance may be needed. When temp. suitable, model suggests vectors likely - may need control, education, and policies minimizing exposure.</v>
      </c>
      <c r="AW1436" s="2">
        <f t="shared" si="381"/>
        <v>2</v>
      </c>
      <c r="AX1436" s="2">
        <f t="shared" si="382"/>
        <v>3</v>
      </c>
      <c r="AY1436" s="2">
        <f t="shared" si="383"/>
        <v>7</v>
      </c>
      <c r="AZ1436" s="2">
        <f t="shared" si="376"/>
        <v>42</v>
      </c>
      <c r="BA1436" s="2">
        <f t="shared" si="384"/>
        <v>4</v>
      </c>
      <c r="BB1436" s="2" t="str">
        <f t="shared" si="385"/>
        <v>Temp. suitable for Pathogen and Vector. Model says suitable for Pathogen and Vector.</v>
      </c>
      <c r="BC1436" s="2" t="str">
        <f t="shared" si="386"/>
        <v>Preconditions suitable for Transmission</v>
      </c>
      <c r="BF1436" s="56">
        <f>Master!EN600</f>
        <v>1369</v>
      </c>
      <c r="BG1436" s="56" t="s">
        <v>1550</v>
      </c>
      <c r="BH1436" s="2">
        <f t="shared" si="373"/>
        <v>1</v>
      </c>
      <c r="BI1436" s="2">
        <f t="shared" si="374"/>
        <v>1369</v>
      </c>
    </row>
    <row r="1437" spans="1:61" s="2" customFormat="1" ht="16.5" thickTop="1" thickBot="1" x14ac:dyDescent="0.3">
      <c r="A1437" s="6"/>
      <c r="E1437" s="8" t="s">
        <v>534</v>
      </c>
      <c r="F1437" s="3">
        <f t="shared" si="377"/>
        <v>3</v>
      </c>
      <c r="G1437" s="3">
        <f>IF((Master!CL601&gt;=13)-(Master!CL601&gt;38),1,0)</f>
        <v>1</v>
      </c>
      <c r="H1437" s="11">
        <f>IF($G1437=1,ROUND(Master!AL601,2),0)</f>
        <v>0.87</v>
      </c>
      <c r="I1437" s="3">
        <f>IF((Master!CL601&gt;=18)-(Master!CL601&gt;42),1,0)</f>
        <v>1</v>
      </c>
      <c r="J1437" s="11">
        <f>IF($I1437=1,ROUND(Master!DF601,2),0)</f>
        <v>0.16</v>
      </c>
      <c r="K1437" s="3">
        <f t="shared" si="378"/>
        <v>0</v>
      </c>
      <c r="L1437" s="49" t="str">
        <f t="shared" si="379"/>
        <v>Temp. suitable for Pathogen and Vector. Model says suitable for Pathogen or Vector but not both.</v>
      </c>
      <c r="M1437" s="49" t="str">
        <f t="shared" si="380"/>
        <v>Preconditions somewhat suitable for Transmission</v>
      </c>
      <c r="N1437" s="6" t="str">
        <f>Master!DM601</f>
        <v>Temp. suitable for vectors - surveillance may be needed. When temp. suitable, model suggests vectors likely - may need control, education, and policies minimizing exposure.</v>
      </c>
      <c r="AW1437" s="2">
        <f t="shared" si="381"/>
        <v>2</v>
      </c>
      <c r="AX1437" s="2">
        <f t="shared" si="382"/>
        <v>3</v>
      </c>
      <c r="AY1437" s="2">
        <f t="shared" si="383"/>
        <v>5</v>
      </c>
      <c r="AZ1437" s="2">
        <f t="shared" si="376"/>
        <v>30</v>
      </c>
      <c r="BA1437" s="2">
        <f t="shared" si="384"/>
        <v>3</v>
      </c>
      <c r="BB1437" s="2" t="str">
        <f t="shared" si="385"/>
        <v>Temp. suitable for Pathogen and Vector. Model says suitable for Pathogen or Vector but not both.</v>
      </c>
      <c r="BC1437" s="2" t="str">
        <f t="shared" si="386"/>
        <v>Preconditions somewhat suitable for Transmission</v>
      </c>
      <c r="BF1437" s="56">
        <f>Master!EN601</f>
        <v>150391</v>
      </c>
      <c r="BG1437" s="56" t="s">
        <v>1551</v>
      </c>
      <c r="BH1437" s="2">
        <f t="shared" si="373"/>
        <v>0</v>
      </c>
      <c r="BI1437" s="2">
        <f t="shared" si="374"/>
        <v>0</v>
      </c>
    </row>
    <row r="1438" spans="1:61" s="2" customFormat="1" ht="16.5" thickTop="1" thickBot="1" x14ac:dyDescent="0.3">
      <c r="A1438" s="6"/>
      <c r="E1438" s="8" t="s">
        <v>539</v>
      </c>
      <c r="F1438" s="3">
        <f t="shared" si="377"/>
        <v>3</v>
      </c>
      <c r="G1438" s="3">
        <f>IF((Master!CL602&gt;=13)-(Master!CL602&gt;38),1,0)</f>
        <v>1</v>
      </c>
      <c r="H1438" s="11">
        <f>IF($G1438=1,ROUND(Master!AL602,2),0)</f>
        <v>0.84</v>
      </c>
      <c r="I1438" s="3">
        <f>IF((Master!CL602&gt;=18)-(Master!CL602&gt;42),1,0)</f>
        <v>1</v>
      </c>
      <c r="J1438" s="11">
        <f>IF($I1438=1,ROUND(Master!DF602,2),0)</f>
        <v>0.25</v>
      </c>
      <c r="K1438" s="3">
        <f t="shared" si="378"/>
        <v>0</v>
      </c>
      <c r="L1438" s="49" t="str">
        <f t="shared" si="379"/>
        <v>Temp. suitable for Pathogen and Vector. Model says suitable for Pathogen or Vector but not both.</v>
      </c>
      <c r="M1438" s="49" t="str">
        <f t="shared" si="380"/>
        <v>Preconditions somewhat suitable for Transmission</v>
      </c>
      <c r="N1438" s="6" t="str">
        <f>Master!DM602</f>
        <v>Temp. suitable for vectors - surveillance may be needed. When temp. suitable, model suggests vectors likely - may need control, education, and policies minimizing exposure.</v>
      </c>
      <c r="AW1438" s="2">
        <f t="shared" si="381"/>
        <v>2</v>
      </c>
      <c r="AX1438" s="2">
        <f t="shared" si="382"/>
        <v>3</v>
      </c>
      <c r="AY1438" s="2">
        <f t="shared" si="383"/>
        <v>5</v>
      </c>
      <c r="AZ1438" s="2">
        <f t="shared" si="376"/>
        <v>30</v>
      </c>
      <c r="BA1438" s="2">
        <f t="shared" si="384"/>
        <v>3</v>
      </c>
      <c r="BB1438" s="2" t="str">
        <f t="shared" si="385"/>
        <v>Temp. suitable for Pathogen and Vector. Model says suitable for Pathogen or Vector but not both.</v>
      </c>
      <c r="BC1438" s="2" t="str">
        <f t="shared" si="386"/>
        <v>Preconditions somewhat suitable for Transmission</v>
      </c>
      <c r="BF1438" s="56">
        <f>Master!EN602</f>
        <v>34895</v>
      </c>
      <c r="BG1438" s="56" t="s">
        <v>1552</v>
      </c>
      <c r="BH1438" s="2">
        <f t="shared" si="373"/>
        <v>0</v>
      </c>
      <c r="BI1438" s="2">
        <f t="shared" si="374"/>
        <v>0</v>
      </c>
    </row>
    <row r="1439" spans="1:61" s="2" customFormat="1" ht="16.5" thickTop="1" thickBot="1" x14ac:dyDescent="0.3">
      <c r="A1439" s="6"/>
      <c r="E1439" s="8" t="s">
        <v>540</v>
      </c>
      <c r="F1439" s="3">
        <f t="shared" si="377"/>
        <v>4</v>
      </c>
      <c r="G1439" s="3">
        <f>IF((Master!CL603&gt;=13)-(Master!CL603&gt;38),1,0)</f>
        <v>1</v>
      </c>
      <c r="H1439" s="11">
        <f>IF($G1439=1,ROUND(Master!AL603,2),0)</f>
        <v>0.95</v>
      </c>
      <c r="I1439" s="3">
        <f>IF((Master!CL603&gt;=18)-(Master!CL603&gt;42),1,0)</f>
        <v>1</v>
      </c>
      <c r="J1439" s="11">
        <f>IF($I1439=1,ROUND(Master!DF603,2),0)</f>
        <v>0.95</v>
      </c>
      <c r="K1439" s="3">
        <f t="shared" si="378"/>
        <v>102098</v>
      </c>
      <c r="L1439" s="49" t="str">
        <f t="shared" si="379"/>
        <v>Temp. suitable for Pathogen and Vector. Model says suitable for Pathogen and Vector.</v>
      </c>
      <c r="M1439" s="49" t="str">
        <f t="shared" si="380"/>
        <v>Preconditions suitable for Transmission</v>
      </c>
      <c r="N1439" s="6" t="str">
        <f>Master!DM603</f>
        <v>Temp. suitable for vectors - surveillance may be needed. When temp. suitable, model suggests vectors likely - may need control, education, and policies minimizing exposure.</v>
      </c>
      <c r="AW1439" s="2">
        <f t="shared" si="381"/>
        <v>2</v>
      </c>
      <c r="AX1439" s="2">
        <f t="shared" si="382"/>
        <v>3</v>
      </c>
      <c r="AY1439" s="2">
        <f t="shared" si="383"/>
        <v>7</v>
      </c>
      <c r="AZ1439" s="2">
        <f t="shared" si="376"/>
        <v>42</v>
      </c>
      <c r="BA1439" s="2">
        <f t="shared" si="384"/>
        <v>4</v>
      </c>
      <c r="BB1439" s="2" t="str">
        <f t="shared" si="385"/>
        <v>Temp. suitable for Pathogen and Vector. Model says suitable for Pathogen and Vector.</v>
      </c>
      <c r="BC1439" s="2" t="str">
        <f t="shared" si="386"/>
        <v>Preconditions suitable for Transmission</v>
      </c>
      <c r="BF1439" s="56">
        <f>Master!EN603</f>
        <v>102098</v>
      </c>
      <c r="BG1439" s="56" t="s">
        <v>1553</v>
      </c>
      <c r="BH1439" s="2">
        <f t="shared" si="373"/>
        <v>1</v>
      </c>
      <c r="BI1439" s="2">
        <f t="shared" si="374"/>
        <v>102098</v>
      </c>
    </row>
    <row r="1440" spans="1:61" s="2" customFormat="1" ht="16.5" thickTop="1" thickBot="1" x14ac:dyDescent="0.3">
      <c r="A1440" s="6"/>
      <c r="E1440" s="8" t="s">
        <v>541</v>
      </c>
      <c r="F1440" s="3">
        <f t="shared" si="377"/>
        <v>3</v>
      </c>
      <c r="G1440" s="3">
        <f>IF((Master!CL604&gt;=13)-(Master!CL604&gt;38),1,0)</f>
        <v>1</v>
      </c>
      <c r="H1440" s="11">
        <f>IF($G1440=1,ROUND(Master!AL604,2),0)</f>
        <v>0.86</v>
      </c>
      <c r="I1440" s="3">
        <f>IF((Master!CL604&gt;=18)-(Master!CL604&gt;42),1,0)</f>
        <v>1</v>
      </c>
      <c r="J1440" s="11">
        <f>IF($I1440=1,ROUND(Master!DF604,2),0)</f>
        <v>0.3</v>
      </c>
      <c r="K1440" s="3">
        <f t="shared" si="378"/>
        <v>0</v>
      </c>
      <c r="L1440" s="49" t="str">
        <f t="shared" si="379"/>
        <v>Temp. suitable for Pathogen and Vector. Model says suitable for Pathogen or Vector but not both.</v>
      </c>
      <c r="M1440" s="49" t="str">
        <f t="shared" si="380"/>
        <v>Preconditions somewhat suitable for Transmission</v>
      </c>
      <c r="N1440" s="6" t="str">
        <f>Master!DM604</f>
        <v>Temp. suitable for vectors - surveillance may be needed. When temp. suitable, model suggests vectors likely - may need control, education, and policies minimizing exposure.</v>
      </c>
      <c r="AW1440" s="2">
        <f t="shared" si="381"/>
        <v>2</v>
      </c>
      <c r="AX1440" s="2">
        <f t="shared" si="382"/>
        <v>3</v>
      </c>
      <c r="AY1440" s="2">
        <f t="shared" si="383"/>
        <v>5</v>
      </c>
      <c r="AZ1440" s="2">
        <f t="shared" si="376"/>
        <v>30</v>
      </c>
      <c r="BA1440" s="2">
        <f t="shared" si="384"/>
        <v>3</v>
      </c>
      <c r="BB1440" s="2" t="str">
        <f t="shared" si="385"/>
        <v>Temp. suitable for Pathogen and Vector. Model says suitable for Pathogen or Vector but not both.</v>
      </c>
      <c r="BC1440" s="2" t="str">
        <f t="shared" si="386"/>
        <v>Preconditions somewhat suitable for Transmission</v>
      </c>
      <c r="BF1440" s="56">
        <f>Master!EN604</f>
        <v>4713</v>
      </c>
      <c r="BG1440" s="56" t="s">
        <v>1554</v>
      </c>
      <c r="BH1440" s="2">
        <f t="shared" si="373"/>
        <v>0</v>
      </c>
      <c r="BI1440" s="2">
        <f t="shared" si="374"/>
        <v>0</v>
      </c>
    </row>
    <row r="1441" spans="1:61" s="2" customFormat="1" ht="16.5" thickTop="1" thickBot="1" x14ac:dyDescent="0.3">
      <c r="A1441" s="6"/>
      <c r="E1441" s="8" t="s">
        <v>557</v>
      </c>
      <c r="F1441" s="3">
        <f t="shared" si="377"/>
        <v>3</v>
      </c>
      <c r="G1441" s="3">
        <f>IF((Master!CL605&gt;=13)-(Master!CL605&gt;38),1,0)</f>
        <v>1</v>
      </c>
      <c r="H1441" s="11">
        <f>IF($G1441=1,ROUND(Master!AL605,2),0)</f>
        <v>0.91</v>
      </c>
      <c r="I1441" s="3">
        <f>IF((Master!CL605&gt;=18)-(Master!CL605&gt;42),1,0)</f>
        <v>1</v>
      </c>
      <c r="J1441" s="11">
        <f>IF($I1441=1,ROUND(Master!DF605,2),0)</f>
        <v>0.19</v>
      </c>
      <c r="K1441" s="3">
        <f t="shared" si="378"/>
        <v>0</v>
      </c>
      <c r="L1441" s="49" t="str">
        <f t="shared" si="379"/>
        <v>Temp. suitable for Pathogen and Vector. Model says suitable for Pathogen or Vector but not both.</v>
      </c>
      <c r="M1441" s="49" t="str">
        <f t="shared" si="380"/>
        <v>Preconditions somewhat suitable for Transmission</v>
      </c>
      <c r="N1441" s="6" t="str">
        <f>Master!DM605</f>
        <v>Temp. suitable for vectors - surveillance may be needed. When temp. suitable, model suggests vectors likely - may need control, education, and policies minimizing exposure.</v>
      </c>
      <c r="AW1441" s="2">
        <f t="shared" si="381"/>
        <v>2</v>
      </c>
      <c r="AX1441" s="2">
        <f t="shared" si="382"/>
        <v>3</v>
      </c>
      <c r="AY1441" s="2">
        <f t="shared" si="383"/>
        <v>5</v>
      </c>
      <c r="AZ1441" s="2">
        <f t="shared" ref="AZ1441:AZ1504" si="387">AW1441*AX1441*AY1441</f>
        <v>30</v>
      </c>
      <c r="BA1441" s="2">
        <f t="shared" si="384"/>
        <v>3</v>
      </c>
      <c r="BB1441" s="2" t="str">
        <f t="shared" si="385"/>
        <v>Temp. suitable for Pathogen and Vector. Model says suitable for Pathogen or Vector but not both.</v>
      </c>
      <c r="BC1441" s="2" t="str">
        <f t="shared" si="386"/>
        <v>Preconditions somewhat suitable for Transmission</v>
      </c>
      <c r="BF1441" s="56">
        <f>Master!EN605</f>
        <v>27310</v>
      </c>
      <c r="BG1441" s="56" t="s">
        <v>1555</v>
      </c>
      <c r="BH1441" s="2">
        <f t="shared" ref="BH1441:BH1504" si="388">IF(BA1441=4,1,0)</f>
        <v>0</v>
      </c>
      <c r="BI1441" s="2">
        <f t="shared" ref="BI1441:BI1504" si="389">BF1441*BH1441</f>
        <v>0</v>
      </c>
    </row>
    <row r="1442" spans="1:61" s="2" customFormat="1" ht="16.5" thickTop="1" thickBot="1" x14ac:dyDescent="0.3">
      <c r="A1442" s="6"/>
      <c r="E1442" s="8" t="s">
        <v>558</v>
      </c>
      <c r="F1442" s="3">
        <f t="shared" si="377"/>
        <v>3</v>
      </c>
      <c r="G1442" s="3">
        <f>IF((Master!CL606&gt;=13)-(Master!CL606&gt;38),1,0)</f>
        <v>1</v>
      </c>
      <c r="H1442" s="11">
        <f>IF($G1442=1,ROUND(Master!AL606,2),0)</f>
        <v>0.89</v>
      </c>
      <c r="I1442" s="3">
        <f>IF((Master!CL606&gt;=18)-(Master!CL606&gt;42),1,0)</f>
        <v>1</v>
      </c>
      <c r="J1442" s="11">
        <f>IF($I1442=1,ROUND(Master!DF606,2),0)</f>
        <v>0.14000000000000001</v>
      </c>
      <c r="K1442" s="3">
        <f t="shared" si="378"/>
        <v>0</v>
      </c>
      <c r="L1442" s="49" t="str">
        <f t="shared" si="379"/>
        <v>Temp. suitable for Pathogen and Vector. Model says suitable for Pathogen or Vector but not both.</v>
      </c>
      <c r="M1442" s="49" t="str">
        <f t="shared" si="380"/>
        <v>Preconditions somewhat suitable for Transmission</v>
      </c>
      <c r="N1442" s="6" t="str">
        <f>Master!DM606</f>
        <v>Temp. suitable for vectors - surveillance may be needed. When temp. suitable, model suggests vectors likely - may need control, education, and policies minimizing exposure.</v>
      </c>
      <c r="AW1442" s="2">
        <f t="shared" si="381"/>
        <v>2</v>
      </c>
      <c r="AX1442" s="2">
        <f t="shared" si="382"/>
        <v>3</v>
      </c>
      <c r="AY1442" s="2">
        <f t="shared" si="383"/>
        <v>5</v>
      </c>
      <c r="AZ1442" s="2">
        <f t="shared" si="387"/>
        <v>30</v>
      </c>
      <c r="BA1442" s="2">
        <f t="shared" si="384"/>
        <v>3</v>
      </c>
      <c r="BB1442" s="2" t="str">
        <f t="shared" si="385"/>
        <v>Temp. suitable for Pathogen and Vector. Model says suitable for Pathogen or Vector but not both.</v>
      </c>
      <c r="BC1442" s="2" t="str">
        <f t="shared" si="386"/>
        <v>Preconditions somewhat suitable for Transmission</v>
      </c>
      <c r="BF1442" s="56">
        <f>Master!EN606</f>
        <v>6</v>
      </c>
      <c r="BG1442" s="56" t="s">
        <v>1556</v>
      </c>
      <c r="BH1442" s="2">
        <f t="shared" si="388"/>
        <v>0</v>
      </c>
      <c r="BI1442" s="2">
        <f t="shared" si="389"/>
        <v>0</v>
      </c>
    </row>
    <row r="1443" spans="1:61" s="2" customFormat="1" ht="16.5" thickTop="1" thickBot="1" x14ac:dyDescent="0.3">
      <c r="A1443" s="6"/>
      <c r="E1443" s="8" t="s">
        <v>647</v>
      </c>
      <c r="F1443" s="3">
        <f t="shared" si="377"/>
        <v>3</v>
      </c>
      <c r="G1443" s="3">
        <f>IF((Master!CL607&gt;=13)-(Master!CL607&gt;38),1,0)</f>
        <v>1</v>
      </c>
      <c r="H1443" s="11">
        <f>IF($G1443=1,ROUND(Master!AL607,2),0)</f>
        <v>0.62</v>
      </c>
      <c r="I1443" s="3">
        <f>IF((Master!CL607&gt;=18)-(Master!CL607&gt;42),1,0)</f>
        <v>1</v>
      </c>
      <c r="J1443" s="11">
        <f>IF($I1443=1,ROUND(Master!DF607,2),0)</f>
        <v>0.42</v>
      </c>
      <c r="K1443" s="3">
        <f t="shared" si="378"/>
        <v>0</v>
      </c>
      <c r="L1443" s="49" t="str">
        <f t="shared" si="379"/>
        <v>Temp. suitable for Pathogen and Vector. Model says suitable for Pathogen or Vector but not both.</v>
      </c>
      <c r="M1443" s="49" t="str">
        <f t="shared" si="380"/>
        <v>Preconditions somewhat suitable for Transmission</v>
      </c>
      <c r="N1443" s="6" t="str">
        <f>Master!DM607</f>
        <v>Temp. suitable for vectors - surveillance may be needed. When temp. suitable, model suggests vectors likely - may need control, education, and policies minimizing exposure.</v>
      </c>
      <c r="AW1443" s="2">
        <f t="shared" si="381"/>
        <v>2</v>
      </c>
      <c r="AX1443" s="2">
        <f t="shared" si="382"/>
        <v>3</v>
      </c>
      <c r="AY1443" s="2">
        <f t="shared" si="383"/>
        <v>5</v>
      </c>
      <c r="AZ1443" s="2">
        <f t="shared" si="387"/>
        <v>30</v>
      </c>
      <c r="BA1443" s="2">
        <f t="shared" si="384"/>
        <v>3</v>
      </c>
      <c r="BB1443" s="2" t="str">
        <f t="shared" si="385"/>
        <v>Temp. suitable for Pathogen and Vector. Model says suitable for Pathogen or Vector but not both.</v>
      </c>
      <c r="BC1443" s="2" t="str">
        <f t="shared" si="386"/>
        <v>Preconditions somewhat suitable for Transmission</v>
      </c>
      <c r="BF1443" s="56">
        <f>Master!EN607</f>
        <v>10278</v>
      </c>
      <c r="BG1443" s="56" t="s">
        <v>1557</v>
      </c>
      <c r="BH1443" s="2">
        <f t="shared" si="388"/>
        <v>0</v>
      </c>
      <c r="BI1443" s="2">
        <f t="shared" si="389"/>
        <v>0</v>
      </c>
    </row>
    <row r="1444" spans="1:61" s="2" customFormat="1" ht="16.5" thickTop="1" thickBot="1" x14ac:dyDescent="0.3">
      <c r="A1444" s="6"/>
      <c r="E1444" s="8" t="s">
        <v>739</v>
      </c>
      <c r="F1444" s="3">
        <f t="shared" si="377"/>
        <v>3</v>
      </c>
      <c r="G1444" s="3">
        <f>IF((Master!CL608&gt;=13)-(Master!CL608&gt;38),1,0)</f>
        <v>1</v>
      </c>
      <c r="H1444" s="11">
        <f>IF($G1444=1,ROUND(Master!AL608,2),0)</f>
        <v>0.56999999999999995</v>
      </c>
      <c r="I1444" s="3">
        <f>IF((Master!CL608&gt;=18)-(Master!CL608&gt;42),1,0)</f>
        <v>1</v>
      </c>
      <c r="J1444" s="11">
        <f>IF($I1444=1,ROUND(Master!DF608,2),0)</f>
        <v>0</v>
      </c>
      <c r="K1444" s="3">
        <f t="shared" si="378"/>
        <v>0</v>
      </c>
      <c r="L1444" s="49" t="str">
        <f t="shared" si="379"/>
        <v>Temp. suitable for Pathogen and Vector. Model says suitable for Pathogen or Vector but not both.</v>
      </c>
      <c r="M1444" s="49" t="str">
        <f t="shared" si="380"/>
        <v>Preconditions somewhat suitable for Transmission</v>
      </c>
      <c r="N1444" s="6" t="str">
        <f>Master!DM608</f>
        <v>Temp. suitable for vectors - surveillance may be needed. When temp. suitable, model suggests vectors likely - may need control, education, and policies minimizing exposure.</v>
      </c>
      <c r="AW1444" s="2">
        <f t="shared" si="381"/>
        <v>2</v>
      </c>
      <c r="AX1444" s="2">
        <f t="shared" si="382"/>
        <v>3</v>
      </c>
      <c r="AY1444" s="2">
        <f t="shared" si="383"/>
        <v>5</v>
      </c>
      <c r="AZ1444" s="2">
        <f t="shared" si="387"/>
        <v>30</v>
      </c>
      <c r="BA1444" s="2">
        <f t="shared" si="384"/>
        <v>3</v>
      </c>
      <c r="BB1444" s="2" t="str">
        <f t="shared" si="385"/>
        <v>Temp. suitable for Pathogen and Vector. Model says suitable for Pathogen or Vector but not both.</v>
      </c>
      <c r="BC1444" s="2" t="str">
        <f t="shared" si="386"/>
        <v>Preconditions somewhat suitable for Transmission</v>
      </c>
      <c r="BF1444" s="56">
        <f>Master!EN608</f>
        <v>17</v>
      </c>
      <c r="BG1444" s="56" t="s">
        <v>1558</v>
      </c>
      <c r="BH1444" s="2">
        <f t="shared" si="388"/>
        <v>0</v>
      </c>
      <c r="BI1444" s="2">
        <f t="shared" si="389"/>
        <v>0</v>
      </c>
    </row>
    <row r="1445" spans="1:61" s="2" customFormat="1" ht="16.5" thickTop="1" thickBot="1" x14ac:dyDescent="0.3">
      <c r="A1445" s="6"/>
      <c r="E1445" s="8" t="s">
        <v>746</v>
      </c>
      <c r="F1445" s="3">
        <f t="shared" si="377"/>
        <v>3</v>
      </c>
      <c r="G1445" s="3">
        <f>IF((Master!CL609&gt;=13)-(Master!CL609&gt;38),1,0)</f>
        <v>1</v>
      </c>
      <c r="H1445" s="11">
        <f>IF($G1445=1,ROUND(Master!AL609,2),0)</f>
        <v>0.89</v>
      </c>
      <c r="I1445" s="3">
        <f>IF((Master!CL609&gt;=18)-(Master!CL609&gt;42),1,0)</f>
        <v>1</v>
      </c>
      <c r="J1445" s="11">
        <f>IF($I1445=1,ROUND(Master!DF609,2),0)</f>
        <v>0.1</v>
      </c>
      <c r="K1445" s="3">
        <f t="shared" si="378"/>
        <v>0</v>
      </c>
      <c r="L1445" s="49" t="str">
        <f t="shared" si="379"/>
        <v>Temp. suitable for Pathogen and Vector. Model says suitable for Pathogen or Vector but not both.</v>
      </c>
      <c r="M1445" s="49" t="str">
        <f t="shared" si="380"/>
        <v>Preconditions somewhat suitable for Transmission</v>
      </c>
      <c r="N1445" s="6" t="str">
        <f>Master!DM609</f>
        <v>Temp. suitable for vectors - surveillance may be needed. When temp. suitable, model suggests vectors likely - may need control, education, and policies minimizing exposure.</v>
      </c>
      <c r="AW1445" s="2">
        <f t="shared" si="381"/>
        <v>2</v>
      </c>
      <c r="AX1445" s="2">
        <f t="shared" si="382"/>
        <v>3</v>
      </c>
      <c r="AY1445" s="2">
        <f t="shared" si="383"/>
        <v>5</v>
      </c>
      <c r="AZ1445" s="2">
        <f t="shared" si="387"/>
        <v>30</v>
      </c>
      <c r="BA1445" s="2">
        <f t="shared" si="384"/>
        <v>3</v>
      </c>
      <c r="BB1445" s="2" t="str">
        <f t="shared" si="385"/>
        <v>Temp. suitable for Pathogen and Vector. Model says suitable for Pathogen or Vector but not both.</v>
      </c>
      <c r="BC1445" s="2" t="str">
        <f t="shared" si="386"/>
        <v>Preconditions somewhat suitable for Transmission</v>
      </c>
      <c r="BF1445" s="56">
        <f>Master!EN609</f>
        <v>94937</v>
      </c>
      <c r="BG1445" s="56" t="s">
        <v>1559</v>
      </c>
      <c r="BH1445" s="2">
        <f t="shared" si="388"/>
        <v>0</v>
      </c>
      <c r="BI1445" s="2">
        <f t="shared" si="389"/>
        <v>0</v>
      </c>
    </row>
    <row r="1446" spans="1:61" s="2" customFormat="1" ht="16.5" thickTop="1" thickBot="1" x14ac:dyDescent="0.3">
      <c r="A1446" s="6"/>
      <c r="E1446" s="8" t="s">
        <v>747</v>
      </c>
      <c r="F1446" s="3">
        <f t="shared" si="377"/>
        <v>3</v>
      </c>
      <c r="G1446" s="3">
        <f>IF((Master!CL610&gt;=13)-(Master!CL610&gt;38),1,0)</f>
        <v>1</v>
      </c>
      <c r="H1446" s="11">
        <f>IF($G1446=1,ROUND(Master!AL610,2),0)</f>
        <v>0.89</v>
      </c>
      <c r="I1446" s="3">
        <f>IF((Master!CL610&gt;=18)-(Master!CL610&gt;42),1,0)</f>
        <v>1</v>
      </c>
      <c r="J1446" s="11">
        <f>IF($I1446=1,ROUND(Master!DF610,2),0)</f>
        <v>0.16</v>
      </c>
      <c r="K1446" s="3">
        <f t="shared" si="378"/>
        <v>0</v>
      </c>
      <c r="L1446" s="49" t="str">
        <f t="shared" si="379"/>
        <v>Temp. suitable for Pathogen and Vector. Model says suitable for Pathogen or Vector but not both.</v>
      </c>
      <c r="M1446" s="49" t="str">
        <f t="shared" si="380"/>
        <v>Preconditions somewhat suitable for Transmission</v>
      </c>
      <c r="N1446" s="6" t="str">
        <f>Master!DM610</f>
        <v>Temp. suitable for vectors - surveillance may be needed. When temp. suitable, model suggests vectors likely - may need control, education, and policies minimizing exposure.</v>
      </c>
      <c r="AW1446" s="2">
        <f t="shared" si="381"/>
        <v>2</v>
      </c>
      <c r="AX1446" s="2">
        <f t="shared" si="382"/>
        <v>3</v>
      </c>
      <c r="AY1446" s="2">
        <f t="shared" si="383"/>
        <v>5</v>
      </c>
      <c r="AZ1446" s="2">
        <f t="shared" si="387"/>
        <v>30</v>
      </c>
      <c r="BA1446" s="2">
        <f t="shared" si="384"/>
        <v>3</v>
      </c>
      <c r="BB1446" s="2" t="str">
        <f t="shared" si="385"/>
        <v>Temp. suitable for Pathogen and Vector. Model says suitable for Pathogen or Vector but not both.</v>
      </c>
      <c r="BC1446" s="2" t="str">
        <f t="shared" si="386"/>
        <v>Preconditions somewhat suitable for Transmission</v>
      </c>
      <c r="BF1446" s="56">
        <f>Master!EN610</f>
        <v>352</v>
      </c>
      <c r="BG1446" s="56" t="s">
        <v>1560</v>
      </c>
      <c r="BH1446" s="2">
        <f t="shared" si="388"/>
        <v>0</v>
      </c>
      <c r="BI1446" s="2">
        <f t="shared" si="389"/>
        <v>0</v>
      </c>
    </row>
    <row r="1447" spans="1:61" s="2" customFormat="1" ht="16.5" thickTop="1" thickBot="1" x14ac:dyDescent="0.3">
      <c r="A1447" s="6"/>
      <c r="E1447" s="8" t="s">
        <v>749</v>
      </c>
      <c r="F1447" s="3">
        <f t="shared" si="377"/>
        <v>4</v>
      </c>
      <c r="G1447" s="3">
        <f>IF((Master!CL611&gt;=13)-(Master!CL611&gt;38),1,0)</f>
        <v>1</v>
      </c>
      <c r="H1447" s="11">
        <f>IF($G1447=1,ROUND(Master!AL611,2),0)</f>
        <v>0.98</v>
      </c>
      <c r="I1447" s="3">
        <f>IF((Master!CL611&gt;=18)-(Master!CL611&gt;42),1,0)</f>
        <v>1</v>
      </c>
      <c r="J1447" s="11">
        <f>IF($I1447=1,ROUND(Master!DF611,2),0)</f>
        <v>0.57999999999999996</v>
      </c>
      <c r="K1447" s="3">
        <f t="shared" si="378"/>
        <v>6760</v>
      </c>
      <c r="L1447" s="49" t="str">
        <f t="shared" si="379"/>
        <v>Temp. suitable for Pathogen and Vector. Model says suitable for Pathogen and Vector.</v>
      </c>
      <c r="M1447" s="49" t="str">
        <f t="shared" si="380"/>
        <v>Preconditions suitable for Transmission</v>
      </c>
      <c r="N1447" s="6" t="str">
        <f>Master!DM611</f>
        <v>Temp. suitable for vectors - surveillance may be needed. When temp. suitable, model suggests vectors likely - may need control, education, and policies minimizing exposure.</v>
      </c>
      <c r="AW1447" s="2">
        <f t="shared" si="381"/>
        <v>2</v>
      </c>
      <c r="AX1447" s="2">
        <f t="shared" si="382"/>
        <v>3</v>
      </c>
      <c r="AY1447" s="2">
        <f t="shared" si="383"/>
        <v>7</v>
      </c>
      <c r="AZ1447" s="2">
        <f t="shared" si="387"/>
        <v>42</v>
      </c>
      <c r="BA1447" s="2">
        <f t="shared" si="384"/>
        <v>4</v>
      </c>
      <c r="BB1447" s="2" t="str">
        <f t="shared" si="385"/>
        <v>Temp. suitable for Pathogen and Vector. Model says suitable for Pathogen and Vector.</v>
      </c>
      <c r="BC1447" s="2" t="str">
        <f t="shared" si="386"/>
        <v>Preconditions suitable for Transmission</v>
      </c>
      <c r="BF1447" s="56">
        <f>Master!EN611</f>
        <v>6760</v>
      </c>
      <c r="BG1447" s="56" t="s">
        <v>1561</v>
      </c>
      <c r="BH1447" s="2">
        <f t="shared" si="388"/>
        <v>1</v>
      </c>
      <c r="BI1447" s="2">
        <f t="shared" si="389"/>
        <v>6760</v>
      </c>
    </row>
    <row r="1448" spans="1:61" s="2" customFormat="1" ht="16.5" thickTop="1" thickBot="1" x14ac:dyDescent="0.3">
      <c r="A1448" s="6"/>
      <c r="E1448" s="8" t="s">
        <v>775</v>
      </c>
      <c r="F1448" s="3">
        <f t="shared" si="377"/>
        <v>4</v>
      </c>
      <c r="G1448" s="3">
        <f>IF((Master!CL612&gt;=13)-(Master!CL612&gt;38),1,0)</f>
        <v>1</v>
      </c>
      <c r="H1448" s="11">
        <f>IF($G1448=1,ROUND(Master!AL612,2),0)</f>
        <v>0.86</v>
      </c>
      <c r="I1448" s="3">
        <f>IF((Master!CL612&gt;=18)-(Master!CL612&gt;42),1,0)</f>
        <v>1</v>
      </c>
      <c r="J1448" s="11">
        <f>IF($I1448=1,ROUND(Master!DF612,2),0)</f>
        <v>0.56000000000000005</v>
      </c>
      <c r="K1448" s="3">
        <f t="shared" si="378"/>
        <v>29787</v>
      </c>
      <c r="L1448" s="49" t="str">
        <f t="shared" si="379"/>
        <v>Temp. suitable for Pathogen and Vector. Model says suitable for Pathogen and Vector.</v>
      </c>
      <c r="M1448" s="49" t="str">
        <f t="shared" si="380"/>
        <v>Preconditions suitable for Transmission</v>
      </c>
      <c r="N1448" s="6" t="str">
        <f>Master!DM612</f>
        <v>Temp. suitable for vectors - surveillance may be needed. When temp. suitable, model suggests vectors likely - may need control, education, and policies minimizing exposure.</v>
      </c>
      <c r="AW1448" s="2">
        <f t="shared" si="381"/>
        <v>2</v>
      </c>
      <c r="AX1448" s="2">
        <f t="shared" si="382"/>
        <v>3</v>
      </c>
      <c r="AY1448" s="2">
        <f t="shared" si="383"/>
        <v>7</v>
      </c>
      <c r="AZ1448" s="2">
        <f t="shared" si="387"/>
        <v>42</v>
      </c>
      <c r="BA1448" s="2">
        <f t="shared" si="384"/>
        <v>4</v>
      </c>
      <c r="BB1448" s="2" t="str">
        <f t="shared" si="385"/>
        <v>Temp. suitable for Pathogen and Vector. Model says suitable for Pathogen and Vector.</v>
      </c>
      <c r="BC1448" s="2" t="str">
        <f t="shared" si="386"/>
        <v>Preconditions suitable for Transmission</v>
      </c>
      <c r="BF1448" s="56">
        <f>Master!EN612</f>
        <v>29787</v>
      </c>
      <c r="BG1448" s="56" t="s">
        <v>1562</v>
      </c>
      <c r="BH1448" s="2">
        <f t="shared" si="388"/>
        <v>1</v>
      </c>
      <c r="BI1448" s="2">
        <f t="shared" si="389"/>
        <v>29787</v>
      </c>
    </row>
    <row r="1449" spans="1:61" s="2" customFormat="1" ht="16.5" thickTop="1" thickBot="1" x14ac:dyDescent="0.3">
      <c r="A1449" s="6"/>
      <c r="E1449" s="8" t="s">
        <v>778</v>
      </c>
      <c r="F1449" s="3">
        <f t="shared" si="377"/>
        <v>2</v>
      </c>
      <c r="G1449" s="3">
        <f>IF((Master!CL613&gt;=13)-(Master!CL613&gt;38),1,0)</f>
        <v>1</v>
      </c>
      <c r="H1449" s="11">
        <f>IF($G1449=1,ROUND(Master!AL613,2),0)</f>
        <v>0.09</v>
      </c>
      <c r="I1449" s="3">
        <f>IF((Master!CL613&gt;=18)-(Master!CL613&gt;42),1,0)</f>
        <v>1</v>
      </c>
      <c r="J1449" s="11">
        <f>IF($I1449=1,ROUND(Master!DF613,2),0)</f>
        <v>0</v>
      </c>
      <c r="K1449" s="3">
        <f t="shared" si="378"/>
        <v>0</v>
      </c>
      <c r="L1449" s="49" t="str">
        <f t="shared" si="379"/>
        <v>Temp. suitable for Pathogen and Vector. Model says not very suitable for Pathogen and Vector.</v>
      </c>
      <c r="M1449" s="49" t="str">
        <f t="shared" si="380"/>
        <v>Preconditions unsuitable for Transmission</v>
      </c>
      <c r="N1449" s="6" t="str">
        <f>Master!DM613</f>
        <v>Temp. suitable for vectors - surveillance may be needed. When temp. suitable, model suggests vectors unlikely or low numbers.</v>
      </c>
      <c r="AW1449" s="2">
        <f t="shared" si="381"/>
        <v>2</v>
      </c>
      <c r="AX1449" s="2">
        <f t="shared" si="382"/>
        <v>2</v>
      </c>
      <c r="AY1449" s="2">
        <f t="shared" si="383"/>
        <v>5</v>
      </c>
      <c r="AZ1449" s="2">
        <f t="shared" si="387"/>
        <v>20</v>
      </c>
      <c r="BA1449" s="2">
        <f t="shared" si="384"/>
        <v>2</v>
      </c>
      <c r="BB1449" s="2" t="str">
        <f t="shared" si="385"/>
        <v>Temp. suitable for Pathogen and Vector. Model says not very suitable for Pathogen and Vector.</v>
      </c>
      <c r="BC1449" s="2" t="str">
        <f t="shared" si="386"/>
        <v>Preconditions unsuitable for Transmission</v>
      </c>
      <c r="BF1449" s="56">
        <f>Master!EN613</f>
        <v>0</v>
      </c>
      <c r="BG1449" s="56" t="s">
        <v>1563</v>
      </c>
      <c r="BH1449" s="2">
        <f t="shared" si="388"/>
        <v>0</v>
      </c>
      <c r="BI1449" s="2">
        <f t="shared" si="389"/>
        <v>0</v>
      </c>
    </row>
    <row r="1450" spans="1:61" s="2" customFormat="1" ht="16.5" thickTop="1" thickBot="1" x14ac:dyDescent="0.3">
      <c r="A1450" s="6"/>
      <c r="E1450" s="8" t="s">
        <v>843</v>
      </c>
      <c r="F1450" s="3">
        <f t="shared" si="377"/>
        <v>3</v>
      </c>
      <c r="G1450" s="3">
        <f>IF((Master!CL614&gt;=13)-(Master!CL614&gt;38),1,0)</f>
        <v>1</v>
      </c>
      <c r="H1450" s="11">
        <f>IF($G1450=1,ROUND(Master!AL614,2),0)</f>
        <v>0.79</v>
      </c>
      <c r="I1450" s="3">
        <f>IF((Master!CL614&gt;=18)-(Master!CL614&gt;42),1,0)</f>
        <v>1</v>
      </c>
      <c r="J1450" s="11">
        <f>IF($I1450=1,ROUND(Master!DF614,2),0)</f>
        <v>0</v>
      </c>
      <c r="K1450" s="3">
        <f t="shared" si="378"/>
        <v>0</v>
      </c>
      <c r="L1450" s="49" t="str">
        <f t="shared" si="379"/>
        <v>Temp. suitable for Pathogen and Vector. Model says suitable for Pathogen or Vector but not both.</v>
      </c>
      <c r="M1450" s="49" t="str">
        <f t="shared" si="380"/>
        <v>Preconditions somewhat suitable for Transmission</v>
      </c>
      <c r="N1450" s="6" t="str">
        <f>Master!DM614</f>
        <v>Temp. suitable for vectors - surveillance may be needed. When temp. suitable, model suggests vectors likely - may need control, education, and policies minimizing exposure.</v>
      </c>
      <c r="AW1450" s="2">
        <f t="shared" si="381"/>
        <v>2</v>
      </c>
      <c r="AX1450" s="2">
        <f t="shared" si="382"/>
        <v>3</v>
      </c>
      <c r="AY1450" s="2">
        <f t="shared" si="383"/>
        <v>5</v>
      </c>
      <c r="AZ1450" s="2">
        <f t="shared" si="387"/>
        <v>30</v>
      </c>
      <c r="BA1450" s="2">
        <f t="shared" si="384"/>
        <v>3</v>
      </c>
      <c r="BB1450" s="2" t="str">
        <f t="shared" si="385"/>
        <v>Temp. suitable for Pathogen and Vector. Model says suitable for Pathogen or Vector but not both.</v>
      </c>
      <c r="BC1450" s="2" t="str">
        <f t="shared" si="386"/>
        <v>Preconditions somewhat suitable for Transmission</v>
      </c>
      <c r="BF1450" s="56">
        <f>Master!EN614</f>
        <v>47</v>
      </c>
      <c r="BG1450" s="56" t="s">
        <v>1564</v>
      </c>
      <c r="BH1450" s="2">
        <f t="shared" si="388"/>
        <v>0</v>
      </c>
      <c r="BI1450" s="2">
        <f t="shared" si="389"/>
        <v>0</v>
      </c>
    </row>
    <row r="1451" spans="1:61" s="2" customFormat="1" ht="15.75" thickTop="1" x14ac:dyDescent="0.25">
      <c r="A1451" s="6"/>
      <c r="E1451" s="9" t="s">
        <v>867</v>
      </c>
      <c r="F1451" s="3"/>
      <c r="G1451" s="3"/>
      <c r="H1451" s="14"/>
      <c r="I1451" s="3"/>
      <c r="J1451" s="14"/>
      <c r="K1451" s="3"/>
      <c r="L1451" s="49"/>
      <c r="M1451" s="49"/>
      <c r="N1451" s="6"/>
      <c r="BF1451" s="56"/>
      <c r="BG1451" s="56"/>
      <c r="BH1451" s="2">
        <f t="shared" si="388"/>
        <v>0</v>
      </c>
      <c r="BI1451" s="2">
        <f t="shared" si="389"/>
        <v>0</v>
      </c>
    </row>
    <row r="1452" spans="1:61" s="2" customFormat="1" x14ac:dyDescent="0.25">
      <c r="A1452" s="6"/>
      <c r="E1452" s="9"/>
      <c r="F1452" s="3"/>
      <c r="G1452" s="3"/>
      <c r="H1452" s="14"/>
      <c r="I1452" s="3"/>
      <c r="J1452" s="14"/>
      <c r="K1452" s="3"/>
      <c r="L1452" s="49"/>
      <c r="M1452" s="49"/>
      <c r="N1452" s="6"/>
      <c r="BF1452" s="56"/>
      <c r="BG1452" s="56"/>
      <c r="BH1452" s="2">
        <f t="shared" si="388"/>
        <v>0</v>
      </c>
      <c r="BI1452" s="2">
        <f t="shared" si="389"/>
        <v>0</v>
      </c>
    </row>
    <row r="1453" spans="1:61" s="2" customFormat="1" x14ac:dyDescent="0.25">
      <c r="A1453" s="6"/>
      <c r="E1453" s="9"/>
      <c r="F1453" s="3"/>
      <c r="G1453" s="3"/>
      <c r="H1453" s="14"/>
      <c r="I1453" s="3"/>
      <c r="J1453" s="14"/>
      <c r="K1453" s="3"/>
      <c r="L1453" s="49"/>
      <c r="M1453" s="49"/>
      <c r="N1453" s="6"/>
      <c r="BF1453" s="56"/>
      <c r="BG1453" s="56"/>
      <c r="BH1453" s="2">
        <f t="shared" si="388"/>
        <v>0</v>
      </c>
      <c r="BI1453" s="2">
        <f t="shared" si="389"/>
        <v>0</v>
      </c>
    </row>
    <row r="1454" spans="1:61" s="2" customFormat="1" x14ac:dyDescent="0.25">
      <c r="A1454" s="6"/>
      <c r="E1454" s="9"/>
      <c r="F1454" s="3"/>
      <c r="G1454" s="3"/>
      <c r="H1454" s="14"/>
      <c r="I1454" s="3"/>
      <c r="J1454" s="14"/>
      <c r="K1454" s="3"/>
      <c r="L1454" s="49"/>
      <c r="M1454" s="49"/>
      <c r="N1454" s="6"/>
      <c r="BF1454" s="56"/>
      <c r="BG1454" s="56"/>
      <c r="BH1454" s="2">
        <f t="shared" si="388"/>
        <v>0</v>
      </c>
      <c r="BI1454" s="2">
        <f t="shared" si="389"/>
        <v>0</v>
      </c>
    </row>
    <row r="1455" spans="1:61" s="2" customFormat="1" x14ac:dyDescent="0.25">
      <c r="A1455" s="6"/>
      <c r="E1455" s="9"/>
      <c r="F1455" s="3"/>
      <c r="G1455" s="3"/>
      <c r="H1455" s="14"/>
      <c r="I1455" s="3"/>
      <c r="J1455" s="14"/>
      <c r="K1455" s="3"/>
      <c r="L1455" s="49"/>
      <c r="M1455" s="49"/>
      <c r="N1455" s="6"/>
      <c r="BF1455" s="56"/>
      <c r="BG1455" s="56"/>
      <c r="BH1455" s="2">
        <f t="shared" si="388"/>
        <v>0</v>
      </c>
      <c r="BI1455" s="2">
        <f t="shared" si="389"/>
        <v>0</v>
      </c>
    </row>
    <row r="1456" spans="1:61" s="2" customFormat="1" ht="15.75" thickBot="1" x14ac:dyDescent="0.3">
      <c r="A1456" s="6"/>
      <c r="E1456" s="9"/>
      <c r="F1456" s="3"/>
      <c r="G1456" s="3"/>
      <c r="H1456" s="13"/>
      <c r="I1456" s="3"/>
      <c r="J1456" s="13"/>
      <c r="K1456" s="3"/>
      <c r="L1456" s="49"/>
      <c r="M1456" s="49"/>
      <c r="N1456" s="6"/>
      <c r="BF1456" s="56"/>
      <c r="BG1456" s="56"/>
      <c r="BH1456" s="2">
        <f t="shared" si="388"/>
        <v>0</v>
      </c>
      <c r="BI1456" s="2">
        <f t="shared" si="389"/>
        <v>0</v>
      </c>
    </row>
    <row r="1457" spans="1:61" s="2" customFormat="1" ht="61.5" thickTop="1" thickBot="1" x14ac:dyDescent="0.3">
      <c r="A1457" s="17" t="s">
        <v>307</v>
      </c>
      <c r="E1457" s="8"/>
      <c r="F1457" s="16" t="str">
        <f>Master!A$746</f>
        <v>Forecast Overall Zika Risk Code - "1" (Blue) = low risk, "4" (Red) = high risk</v>
      </c>
      <c r="G1457" s="16" t="str">
        <f>Master!B$745</f>
        <v>Was temp. suitable during period for Aedes aegypti/albopictus? (Red Yes, Green No)</v>
      </c>
      <c r="H1457" s="16" t="str">
        <f>Master!C$745</f>
        <v>If suitable temp.  what is annual % suitability for Aedes aegypti or albopictus? (More red more suitable)</v>
      </c>
      <c r="I1457" s="16" t="str">
        <f>Master!B$744</f>
        <v>Was temp. suitable during period for Zika replication in mosquito? (Red Yes, Green No)</v>
      </c>
      <c r="J1457" s="16" t="str">
        <f>Master!C$744</f>
        <v>If suitable temp. what is annual % suitability for Zika? (More red more suitable)</v>
      </c>
      <c r="K1457" s="47" t="str">
        <f>Master!A$749</f>
        <v># people within 5km with Code 4 Zika level</v>
      </c>
      <c r="L1457" s="47" t="str">
        <f>Master!A$748</f>
        <v>Description of conditions</v>
      </c>
      <c r="M1457" s="47" t="str">
        <f>Master!B$748</f>
        <v>What it means for transmission</v>
      </c>
      <c r="N1457" s="47" t="str">
        <f>Master!C$748</f>
        <v>What it means for entomologists</v>
      </c>
      <c r="BF1457" s="47" t="s">
        <v>949</v>
      </c>
      <c r="BG1457" s="47" t="s">
        <v>949</v>
      </c>
      <c r="BH1457" s="2">
        <f t="shared" si="388"/>
        <v>0</v>
      </c>
      <c r="BI1457" s="2" t="e">
        <f t="shared" si="389"/>
        <v>#VALUE!</v>
      </c>
    </row>
    <row r="1458" spans="1:61" s="2" customFormat="1" ht="16.5" thickTop="1" thickBot="1" x14ac:dyDescent="0.3">
      <c r="A1458" s="6"/>
      <c r="E1458" s="8" t="s">
        <v>306</v>
      </c>
      <c r="F1458" s="3">
        <f t="shared" ref="F1458:F1468" si="390">BA1458</f>
        <v>2</v>
      </c>
      <c r="G1458" s="3">
        <f>IF((Master!CL615&gt;=13)-(Master!CL615&gt;38),1,0)</f>
        <v>1</v>
      </c>
      <c r="H1458" s="11">
        <f>IF($G1458=1,ROUND(Master!AL615,2),0)</f>
        <v>0.05</v>
      </c>
      <c r="I1458" s="3">
        <f>IF((Master!CL615&gt;=18)-(Master!CL615&gt;42),1,0)</f>
        <v>1</v>
      </c>
      <c r="J1458" s="11">
        <f>IF($I1458=1,ROUND(Master!DF615,2),0)</f>
        <v>0</v>
      </c>
      <c r="K1458" s="3">
        <f t="shared" ref="K1458:K1468" si="391">BF1458*BH1458</f>
        <v>0</v>
      </c>
      <c r="L1458" s="49" t="str">
        <f t="shared" ref="L1458:L1468" si="392">BB1458</f>
        <v>Temp. suitable for Pathogen and Vector. Model says not very suitable for Pathogen and Vector.</v>
      </c>
      <c r="M1458" s="49" t="str">
        <f t="shared" ref="M1458:M1468" si="393">BC1458</f>
        <v>Preconditions unsuitable for Transmission</v>
      </c>
      <c r="N1458" s="6" t="str">
        <f>Master!DM615</f>
        <v>Temp. suitable for vectors - surveillance may be needed. When temp. suitable, model suggests vectors unlikely or low numbers.</v>
      </c>
      <c r="AW1458" s="2">
        <f t="shared" ref="AW1458:AW1468" si="394">SUM(G1458,I1458)</f>
        <v>2</v>
      </c>
      <c r="AX1458" s="2">
        <f t="shared" ref="AX1458:AX1468" si="395">IF(H1458&lt;0.5,2,IF(H1458&gt;=0.5,3))</f>
        <v>2</v>
      </c>
      <c r="AY1458" s="2">
        <f t="shared" ref="AY1458:AY1468" si="396">IF(J1458&lt;0.5,5,IF(J1458&gt;=0.5,7))</f>
        <v>5</v>
      </c>
      <c r="AZ1458" s="2">
        <f t="shared" si="387"/>
        <v>20</v>
      </c>
      <c r="BA1458" s="2">
        <f t="shared" ref="BA1458:BA1468" si="397">IF(AZ1458=0,BB$3,IF(AZ1458=10,BB$4,IF(AZ1458=14,BB$4,IF(AZ1458=15,BB$5,IF(AZ1458=20,BB$6,IF(AZ1458=21,BB$5,IF(AZ1458=28,BB$7,IF(AZ1458=30,BB$7,IF(AZ1458=42,BB$8,"")))))))))</f>
        <v>2</v>
      </c>
      <c r="BB1458" s="2" t="str">
        <f t="shared" ref="BB1458:BB1468" si="398">IF(AZ1458=0,AW$3,IF(AZ1458=10,AW$4,IF(AZ1458=14,AW$4,IF(AZ1458=15,AW$5,IF(AZ1458=20,AW$6,IF(AZ1458=21,AW$5,IF(AZ1458=28,AW$7,IF(AZ1458=30,AW$7,IF(AZ1458=42,AW$8,"")))))))))</f>
        <v>Temp. suitable for Pathogen and Vector. Model says not very suitable for Pathogen and Vector.</v>
      </c>
      <c r="BC1458" s="2" t="str">
        <f t="shared" ref="BC1458:BC1468" si="399">IF(AZ1458=0,AY$3,IF(AZ1458=10,AY$4,IF(AZ1458=14,AY$4,IF(AZ1458=15,AY$5,IF(AZ1458=20,AY$6,IF(AZ1458=21,AY$5,IF(AZ1458=28,AY$7,IF(AZ1458=30,AY$7,IF(AZ1458=42,AY$8,"")))))))))</f>
        <v>Preconditions unsuitable for Transmission</v>
      </c>
      <c r="BF1458" s="56">
        <f>Master!EN615</f>
        <v>141</v>
      </c>
      <c r="BG1458" s="56" t="s">
        <v>1565</v>
      </c>
      <c r="BH1458" s="2">
        <f t="shared" si="388"/>
        <v>0</v>
      </c>
      <c r="BI1458" s="2">
        <f t="shared" si="389"/>
        <v>0</v>
      </c>
    </row>
    <row r="1459" spans="1:61" s="2" customFormat="1" ht="16.5" thickTop="1" thickBot="1" x14ac:dyDescent="0.3">
      <c r="A1459" s="6"/>
      <c r="E1459" s="8" t="s">
        <v>316</v>
      </c>
      <c r="F1459" s="3">
        <f t="shared" si="390"/>
        <v>2</v>
      </c>
      <c r="G1459" s="3">
        <f>IF((Master!CL616&gt;=13)-(Master!CL616&gt;38),1,0)</f>
        <v>1</v>
      </c>
      <c r="H1459" s="11">
        <f>IF($G1459=1,ROUND(Master!AL616,2),0)</f>
        <v>0.04</v>
      </c>
      <c r="I1459" s="3">
        <f>IF((Master!CL616&gt;=18)-(Master!CL616&gt;42),1,0)</f>
        <v>1</v>
      </c>
      <c r="J1459" s="11">
        <f>IF($I1459=1,ROUND(Master!DF616,2),0)</f>
        <v>0</v>
      </c>
      <c r="K1459" s="3">
        <f t="shared" si="391"/>
        <v>0</v>
      </c>
      <c r="L1459" s="49" t="str">
        <f t="shared" si="392"/>
        <v>Temp. suitable for Pathogen and Vector. Model says not very suitable for Pathogen and Vector.</v>
      </c>
      <c r="M1459" s="49" t="str">
        <f t="shared" si="393"/>
        <v>Preconditions unsuitable for Transmission</v>
      </c>
      <c r="N1459" s="6" t="str">
        <f>Master!DM616</f>
        <v>Temp. suitable for vectors - surveillance may be needed. When temp. suitable, model suggests vectors unlikely or low numbers.</v>
      </c>
      <c r="AW1459" s="2">
        <f t="shared" si="394"/>
        <v>2</v>
      </c>
      <c r="AX1459" s="2">
        <f t="shared" si="395"/>
        <v>2</v>
      </c>
      <c r="AY1459" s="2">
        <f t="shared" si="396"/>
        <v>5</v>
      </c>
      <c r="AZ1459" s="2">
        <f t="shared" si="387"/>
        <v>20</v>
      </c>
      <c r="BA1459" s="2">
        <f t="shared" si="397"/>
        <v>2</v>
      </c>
      <c r="BB1459" s="2" t="str">
        <f t="shared" si="398"/>
        <v>Temp. suitable for Pathogen and Vector. Model says not very suitable for Pathogen and Vector.</v>
      </c>
      <c r="BC1459" s="2" t="str">
        <f t="shared" si="399"/>
        <v>Preconditions unsuitable for Transmission</v>
      </c>
      <c r="BF1459" s="56">
        <f>Master!EN616</f>
        <v>1054</v>
      </c>
      <c r="BG1459" s="56" t="s">
        <v>1566</v>
      </c>
      <c r="BH1459" s="2">
        <f t="shared" si="388"/>
        <v>0</v>
      </c>
      <c r="BI1459" s="2">
        <f t="shared" si="389"/>
        <v>0</v>
      </c>
    </row>
    <row r="1460" spans="1:61" s="2" customFormat="1" ht="16.5" thickTop="1" thickBot="1" x14ac:dyDescent="0.3">
      <c r="A1460" s="6"/>
      <c r="E1460" s="8" t="s">
        <v>409</v>
      </c>
      <c r="F1460" s="3">
        <f t="shared" si="390"/>
        <v>2</v>
      </c>
      <c r="G1460" s="3">
        <f>IF((Master!CL617&gt;=13)-(Master!CL617&gt;38),1,0)</f>
        <v>1</v>
      </c>
      <c r="H1460" s="11">
        <f>IF($G1460=1,ROUND(Master!AL617,2),0)</f>
        <v>0.01</v>
      </c>
      <c r="I1460" s="3">
        <f>IF((Master!CL617&gt;=18)-(Master!CL617&gt;42),1,0)</f>
        <v>1</v>
      </c>
      <c r="J1460" s="11">
        <f>IF($I1460=1,ROUND(Master!DF617,2),0)</f>
        <v>0</v>
      </c>
      <c r="K1460" s="3">
        <f t="shared" si="391"/>
        <v>0</v>
      </c>
      <c r="L1460" s="49" t="str">
        <f t="shared" si="392"/>
        <v>Temp. suitable for Pathogen and Vector. Model says not very suitable for Pathogen and Vector.</v>
      </c>
      <c r="M1460" s="49" t="str">
        <f t="shared" si="393"/>
        <v>Preconditions unsuitable for Transmission</v>
      </c>
      <c r="N1460" s="6" t="str">
        <f>Master!DM617</f>
        <v>Temp. suitable for vectors - surveillance may be needed. When temp. suitable, model suggests vectors unlikely or low numbers.</v>
      </c>
      <c r="AW1460" s="2">
        <f t="shared" si="394"/>
        <v>2</v>
      </c>
      <c r="AX1460" s="2">
        <f t="shared" si="395"/>
        <v>2</v>
      </c>
      <c r="AY1460" s="2">
        <f t="shared" si="396"/>
        <v>5</v>
      </c>
      <c r="AZ1460" s="2">
        <f t="shared" si="387"/>
        <v>20</v>
      </c>
      <c r="BA1460" s="2">
        <f t="shared" si="397"/>
        <v>2</v>
      </c>
      <c r="BB1460" s="2" t="str">
        <f t="shared" si="398"/>
        <v>Temp. suitable for Pathogen and Vector. Model says not very suitable for Pathogen and Vector.</v>
      </c>
      <c r="BC1460" s="2" t="str">
        <f t="shared" si="399"/>
        <v>Preconditions unsuitable for Transmission</v>
      </c>
      <c r="BF1460" s="56">
        <f>Master!EN617</f>
        <v>965</v>
      </c>
      <c r="BG1460" s="56" t="s">
        <v>1567</v>
      </c>
      <c r="BH1460" s="2">
        <f t="shared" si="388"/>
        <v>0</v>
      </c>
      <c r="BI1460" s="2">
        <f t="shared" si="389"/>
        <v>0</v>
      </c>
    </row>
    <row r="1461" spans="1:61" s="2" customFormat="1" ht="16.5" thickTop="1" thickBot="1" x14ac:dyDescent="0.3">
      <c r="A1461" s="6"/>
      <c r="E1461" s="8" t="s">
        <v>422</v>
      </c>
      <c r="F1461" s="3">
        <f t="shared" si="390"/>
        <v>3</v>
      </c>
      <c r="G1461" s="3">
        <f>IF((Master!CL618&gt;=13)-(Master!CL618&gt;38),1,0)</f>
        <v>1</v>
      </c>
      <c r="H1461" s="11">
        <f>IF($G1461=1,ROUND(Master!AL618,2),0)</f>
        <v>0.72</v>
      </c>
      <c r="I1461" s="3">
        <f>IF((Master!CL618&gt;=18)-(Master!CL618&gt;42),1,0)</f>
        <v>1</v>
      </c>
      <c r="J1461" s="11">
        <f>IF($I1461=1,ROUND(Master!DF618,2),0)</f>
        <v>0</v>
      </c>
      <c r="K1461" s="3">
        <f t="shared" si="391"/>
        <v>0</v>
      </c>
      <c r="L1461" s="49" t="str">
        <f t="shared" si="392"/>
        <v>Temp. suitable for Pathogen and Vector. Model says suitable for Pathogen or Vector but not both.</v>
      </c>
      <c r="M1461" s="49" t="str">
        <f t="shared" si="393"/>
        <v>Preconditions somewhat suitable for Transmission</v>
      </c>
      <c r="N1461" s="6" t="str">
        <f>Master!DM618</f>
        <v>Temp. suitable for vectors - surveillance may be needed. When temp. suitable, model suggests vectors likely - may need control, education, and policies minimizing exposure.</v>
      </c>
      <c r="AW1461" s="2">
        <f t="shared" si="394"/>
        <v>2</v>
      </c>
      <c r="AX1461" s="2">
        <f t="shared" si="395"/>
        <v>3</v>
      </c>
      <c r="AY1461" s="2">
        <f t="shared" si="396"/>
        <v>5</v>
      </c>
      <c r="AZ1461" s="2">
        <f t="shared" si="387"/>
        <v>30</v>
      </c>
      <c r="BA1461" s="2">
        <f t="shared" si="397"/>
        <v>3</v>
      </c>
      <c r="BB1461" s="2" t="str">
        <f t="shared" si="398"/>
        <v>Temp. suitable for Pathogen and Vector. Model says suitable for Pathogen or Vector but not both.</v>
      </c>
      <c r="BC1461" s="2" t="str">
        <f t="shared" si="399"/>
        <v>Preconditions somewhat suitable for Transmission</v>
      </c>
      <c r="BF1461" s="56">
        <f>Master!EN618</f>
        <v>213724</v>
      </c>
      <c r="BG1461" s="56" t="s">
        <v>1568</v>
      </c>
      <c r="BH1461" s="2">
        <f t="shared" si="388"/>
        <v>0</v>
      </c>
      <c r="BI1461" s="2">
        <f t="shared" si="389"/>
        <v>0</v>
      </c>
    </row>
    <row r="1462" spans="1:61" s="2" customFormat="1" ht="16.5" thickTop="1" thickBot="1" x14ac:dyDescent="0.3">
      <c r="A1462" s="6"/>
      <c r="E1462" s="8" t="s">
        <v>454</v>
      </c>
      <c r="F1462" s="3">
        <f t="shared" si="390"/>
        <v>2</v>
      </c>
      <c r="G1462" s="3">
        <f>IF((Master!CL619&gt;=13)-(Master!CL619&gt;38),1,0)</f>
        <v>1</v>
      </c>
      <c r="H1462" s="11">
        <f>IF($G1462=1,ROUND(Master!AL619,2),0)</f>
        <v>0.22</v>
      </c>
      <c r="I1462" s="3">
        <f>IF((Master!CL619&gt;=18)-(Master!CL619&gt;42),1,0)</f>
        <v>1</v>
      </c>
      <c r="J1462" s="11">
        <f>IF($I1462=1,ROUND(Master!DF619,2),0)</f>
        <v>0</v>
      </c>
      <c r="K1462" s="3">
        <f t="shared" si="391"/>
        <v>0</v>
      </c>
      <c r="L1462" s="49" t="str">
        <f t="shared" si="392"/>
        <v>Temp. suitable for Pathogen and Vector. Model says not very suitable for Pathogen and Vector.</v>
      </c>
      <c r="M1462" s="49" t="str">
        <f t="shared" si="393"/>
        <v>Preconditions unsuitable for Transmission</v>
      </c>
      <c r="N1462" s="6" t="str">
        <f>Master!DM619</f>
        <v>Temp. suitable for vectors - surveillance may be needed. When temp. suitable, model suggests vectors unlikely or low numbers.</v>
      </c>
      <c r="AW1462" s="2">
        <f t="shared" si="394"/>
        <v>2</v>
      </c>
      <c r="AX1462" s="2">
        <f t="shared" si="395"/>
        <v>2</v>
      </c>
      <c r="AY1462" s="2">
        <f t="shared" si="396"/>
        <v>5</v>
      </c>
      <c r="AZ1462" s="2">
        <f t="shared" si="387"/>
        <v>20</v>
      </c>
      <c r="BA1462" s="2">
        <f t="shared" si="397"/>
        <v>2</v>
      </c>
      <c r="BB1462" s="2" t="str">
        <f t="shared" si="398"/>
        <v>Temp. suitable for Pathogen and Vector. Model says not very suitable for Pathogen and Vector.</v>
      </c>
      <c r="BC1462" s="2" t="str">
        <f t="shared" si="399"/>
        <v>Preconditions unsuitable for Transmission</v>
      </c>
      <c r="BF1462" s="56">
        <f>Master!EN619</f>
        <v>19</v>
      </c>
      <c r="BG1462" s="56" t="s">
        <v>1569</v>
      </c>
      <c r="BH1462" s="2">
        <f t="shared" si="388"/>
        <v>0</v>
      </c>
      <c r="BI1462" s="2">
        <f t="shared" si="389"/>
        <v>0</v>
      </c>
    </row>
    <row r="1463" spans="1:61" s="2" customFormat="1" ht="16.5" thickTop="1" thickBot="1" x14ac:dyDescent="0.3">
      <c r="A1463" s="6"/>
      <c r="E1463" s="8" t="s">
        <v>474</v>
      </c>
      <c r="F1463" s="3">
        <f t="shared" si="390"/>
        <v>2</v>
      </c>
      <c r="G1463" s="3">
        <f>IF((Master!CL620&gt;=13)-(Master!CL620&gt;38),1,0)</f>
        <v>1</v>
      </c>
      <c r="H1463" s="11">
        <f>IF($G1463=1,ROUND(Master!AL620,2),0)</f>
        <v>0.24</v>
      </c>
      <c r="I1463" s="3">
        <f>IF((Master!CL620&gt;=18)-(Master!CL620&gt;42),1,0)</f>
        <v>1</v>
      </c>
      <c r="J1463" s="11">
        <f>IF($I1463=1,ROUND(Master!DF620,2),0)</f>
        <v>0</v>
      </c>
      <c r="K1463" s="3">
        <f t="shared" si="391"/>
        <v>0</v>
      </c>
      <c r="L1463" s="49" t="str">
        <f t="shared" si="392"/>
        <v>Temp. suitable for Pathogen and Vector. Model says not very suitable for Pathogen and Vector.</v>
      </c>
      <c r="M1463" s="49" t="str">
        <f t="shared" si="393"/>
        <v>Preconditions unsuitable for Transmission</v>
      </c>
      <c r="N1463" s="6" t="str">
        <f>Master!DM620</f>
        <v>Temp. suitable for vectors - surveillance may be needed. When temp. suitable, model suggests vectors unlikely or low numbers.</v>
      </c>
      <c r="AW1463" s="2">
        <f t="shared" si="394"/>
        <v>2</v>
      </c>
      <c r="AX1463" s="2">
        <f t="shared" si="395"/>
        <v>2</v>
      </c>
      <c r="AY1463" s="2">
        <f t="shared" si="396"/>
        <v>5</v>
      </c>
      <c r="AZ1463" s="2">
        <f t="shared" si="387"/>
        <v>20</v>
      </c>
      <c r="BA1463" s="2">
        <f t="shared" si="397"/>
        <v>2</v>
      </c>
      <c r="BB1463" s="2" t="str">
        <f t="shared" si="398"/>
        <v>Temp. suitable for Pathogen and Vector. Model says not very suitable for Pathogen and Vector.</v>
      </c>
      <c r="BC1463" s="2" t="str">
        <f t="shared" si="399"/>
        <v>Preconditions unsuitable for Transmission</v>
      </c>
      <c r="BF1463" s="56">
        <f>Master!EN620</f>
        <v>57460</v>
      </c>
      <c r="BG1463" s="56" t="s">
        <v>1570</v>
      </c>
      <c r="BH1463" s="2">
        <f t="shared" si="388"/>
        <v>0</v>
      </c>
      <c r="BI1463" s="2">
        <f t="shared" si="389"/>
        <v>0</v>
      </c>
    </row>
    <row r="1464" spans="1:61" s="2" customFormat="1" ht="16.5" thickTop="1" thickBot="1" x14ac:dyDescent="0.3">
      <c r="A1464" s="6"/>
      <c r="E1464" s="8" t="s">
        <v>676</v>
      </c>
      <c r="F1464" s="3">
        <f t="shared" si="390"/>
        <v>3</v>
      </c>
      <c r="G1464" s="3">
        <f>IF((Master!CL621&gt;=13)-(Master!CL621&gt;38),1,0)</f>
        <v>1</v>
      </c>
      <c r="H1464" s="11">
        <f>IF($G1464=1,ROUND(Master!AL621,2),0)</f>
        <v>0.66</v>
      </c>
      <c r="I1464" s="3">
        <f>IF((Master!CL621&gt;=18)-(Master!CL621&gt;42),1,0)</f>
        <v>1</v>
      </c>
      <c r="J1464" s="11">
        <f>IF($I1464=1,ROUND(Master!DF621,2),0)</f>
        <v>0</v>
      </c>
      <c r="K1464" s="3">
        <f t="shared" si="391"/>
        <v>0</v>
      </c>
      <c r="L1464" s="49" t="str">
        <f t="shared" si="392"/>
        <v>Temp. suitable for Pathogen and Vector. Model says suitable for Pathogen or Vector but not both.</v>
      </c>
      <c r="M1464" s="49" t="str">
        <f t="shared" si="393"/>
        <v>Preconditions somewhat suitable for Transmission</v>
      </c>
      <c r="N1464" s="6" t="str">
        <f>Master!DM621</f>
        <v>Temp. suitable for vectors - surveillance may be needed. When temp. suitable, model suggests vectors likely - may need control, education, and policies minimizing exposure.</v>
      </c>
      <c r="AW1464" s="2">
        <f t="shared" si="394"/>
        <v>2</v>
      </c>
      <c r="AX1464" s="2">
        <f t="shared" si="395"/>
        <v>3</v>
      </c>
      <c r="AY1464" s="2">
        <f t="shared" si="396"/>
        <v>5</v>
      </c>
      <c r="AZ1464" s="2">
        <f t="shared" si="387"/>
        <v>30</v>
      </c>
      <c r="BA1464" s="2">
        <f t="shared" si="397"/>
        <v>3</v>
      </c>
      <c r="BB1464" s="2" t="str">
        <f t="shared" si="398"/>
        <v>Temp. suitable for Pathogen and Vector. Model says suitable for Pathogen or Vector but not both.</v>
      </c>
      <c r="BC1464" s="2" t="str">
        <f t="shared" si="399"/>
        <v>Preconditions somewhat suitable for Transmission</v>
      </c>
      <c r="BF1464" s="56">
        <f>Master!EN621</f>
        <v>91042</v>
      </c>
      <c r="BG1464" s="56" t="s">
        <v>1571</v>
      </c>
      <c r="BH1464" s="2">
        <f t="shared" si="388"/>
        <v>0</v>
      </c>
      <c r="BI1464" s="2">
        <f t="shared" si="389"/>
        <v>0</v>
      </c>
    </row>
    <row r="1465" spans="1:61" s="2" customFormat="1" ht="16.5" thickTop="1" thickBot="1" x14ac:dyDescent="0.3">
      <c r="A1465" s="6"/>
      <c r="E1465" s="8" t="s">
        <v>800</v>
      </c>
      <c r="F1465" s="3">
        <f t="shared" si="390"/>
        <v>2</v>
      </c>
      <c r="G1465" s="3">
        <f>IF((Master!CL622&gt;=13)-(Master!CL622&gt;38),1,0)</f>
        <v>1</v>
      </c>
      <c r="H1465" s="11">
        <f>IF($G1465=1,ROUND(Master!AL622,2),0)</f>
        <v>0.15</v>
      </c>
      <c r="I1465" s="3">
        <f>IF((Master!CL622&gt;=18)-(Master!CL622&gt;42),1,0)</f>
        <v>1</v>
      </c>
      <c r="J1465" s="11">
        <f>IF($I1465=1,ROUND(Master!DF622,2),0)</f>
        <v>0</v>
      </c>
      <c r="K1465" s="3">
        <f t="shared" si="391"/>
        <v>0</v>
      </c>
      <c r="L1465" s="49" t="str">
        <f t="shared" si="392"/>
        <v>Temp. suitable for Pathogen and Vector. Model says not very suitable for Pathogen and Vector.</v>
      </c>
      <c r="M1465" s="49" t="str">
        <f t="shared" si="393"/>
        <v>Preconditions unsuitable for Transmission</v>
      </c>
      <c r="N1465" s="6" t="str">
        <f>Master!DM622</f>
        <v>Temp. suitable for vectors - surveillance may be needed. When temp. suitable, model suggests vectors unlikely or low numbers.</v>
      </c>
      <c r="AW1465" s="2">
        <f t="shared" si="394"/>
        <v>2</v>
      </c>
      <c r="AX1465" s="2">
        <f t="shared" si="395"/>
        <v>2</v>
      </c>
      <c r="AY1465" s="2">
        <f t="shared" si="396"/>
        <v>5</v>
      </c>
      <c r="AZ1465" s="2">
        <f t="shared" si="387"/>
        <v>20</v>
      </c>
      <c r="BA1465" s="2">
        <f t="shared" si="397"/>
        <v>2</v>
      </c>
      <c r="BB1465" s="2" t="str">
        <f t="shared" si="398"/>
        <v>Temp. suitable for Pathogen and Vector. Model says not very suitable for Pathogen and Vector.</v>
      </c>
      <c r="BC1465" s="2" t="str">
        <f t="shared" si="399"/>
        <v>Preconditions unsuitable for Transmission</v>
      </c>
      <c r="BF1465" s="56">
        <f>Master!EN622</f>
        <v>35220</v>
      </c>
      <c r="BG1465" s="56" t="s">
        <v>1572</v>
      </c>
      <c r="BH1465" s="2">
        <f t="shared" si="388"/>
        <v>0</v>
      </c>
      <c r="BI1465" s="2">
        <f t="shared" si="389"/>
        <v>0</v>
      </c>
    </row>
    <row r="1466" spans="1:61" s="2" customFormat="1" ht="16.5" thickTop="1" thickBot="1" x14ac:dyDescent="0.3">
      <c r="A1466" s="6"/>
      <c r="E1466" s="8" t="s">
        <v>817</v>
      </c>
      <c r="F1466" s="3">
        <f t="shared" si="390"/>
        <v>2</v>
      </c>
      <c r="G1466" s="3">
        <f>IF((Master!CL623&gt;=13)-(Master!CL623&gt;38),1,0)</f>
        <v>1</v>
      </c>
      <c r="H1466" s="11">
        <f>IF($G1466=1,ROUND(Master!AL623,2),0)</f>
        <v>0.46</v>
      </c>
      <c r="I1466" s="3">
        <f>IF((Master!CL623&gt;=18)-(Master!CL623&gt;42),1,0)</f>
        <v>1</v>
      </c>
      <c r="J1466" s="11">
        <f>IF($I1466=1,ROUND(Master!DF623,2),0)</f>
        <v>0</v>
      </c>
      <c r="K1466" s="3">
        <f t="shared" si="391"/>
        <v>0</v>
      </c>
      <c r="L1466" s="49" t="str">
        <f t="shared" si="392"/>
        <v>Temp. suitable for Pathogen and Vector. Model says not very suitable for Pathogen and Vector.</v>
      </c>
      <c r="M1466" s="49" t="str">
        <f t="shared" si="393"/>
        <v>Preconditions unsuitable for Transmission</v>
      </c>
      <c r="N1466" s="6" t="str">
        <f>Master!DM623</f>
        <v>Temp. suitable for vectors - surveillance may be needed. When temp. suitable, model suggests vectors unlikely or low numbers.</v>
      </c>
      <c r="AW1466" s="2">
        <f t="shared" si="394"/>
        <v>2</v>
      </c>
      <c r="AX1466" s="2">
        <f t="shared" si="395"/>
        <v>2</v>
      </c>
      <c r="AY1466" s="2">
        <f t="shared" si="396"/>
        <v>5</v>
      </c>
      <c r="AZ1466" s="2">
        <f t="shared" si="387"/>
        <v>20</v>
      </c>
      <c r="BA1466" s="2">
        <f t="shared" si="397"/>
        <v>2</v>
      </c>
      <c r="BB1466" s="2" t="str">
        <f t="shared" si="398"/>
        <v>Temp. suitable for Pathogen and Vector. Model says not very suitable for Pathogen and Vector.</v>
      </c>
      <c r="BC1466" s="2" t="str">
        <f t="shared" si="399"/>
        <v>Preconditions unsuitable for Transmission</v>
      </c>
      <c r="BF1466" s="56">
        <f>Master!EN623</f>
        <v>76540</v>
      </c>
      <c r="BG1466" s="56" t="s">
        <v>1573</v>
      </c>
      <c r="BH1466" s="2">
        <f t="shared" si="388"/>
        <v>0</v>
      </c>
      <c r="BI1466" s="2">
        <f t="shared" si="389"/>
        <v>0</v>
      </c>
    </row>
    <row r="1467" spans="1:61" s="2" customFormat="1" ht="16.5" thickTop="1" thickBot="1" x14ac:dyDescent="0.3">
      <c r="A1467" s="6"/>
      <c r="E1467" s="8" t="s">
        <v>818</v>
      </c>
      <c r="F1467" s="3">
        <f t="shared" si="390"/>
        <v>2</v>
      </c>
      <c r="G1467" s="3">
        <f>IF((Master!CL624&gt;=13)-(Master!CL624&gt;38),1,0)</f>
        <v>1</v>
      </c>
      <c r="H1467" s="11">
        <f>IF($G1467=1,ROUND(Master!AL624,2),0)</f>
        <v>0.09</v>
      </c>
      <c r="I1467" s="3">
        <f>IF((Master!CL624&gt;=18)-(Master!CL624&gt;42),1,0)</f>
        <v>1</v>
      </c>
      <c r="J1467" s="11">
        <f>IF($I1467=1,ROUND(Master!DF624,2),0)</f>
        <v>0</v>
      </c>
      <c r="K1467" s="3">
        <f t="shared" si="391"/>
        <v>0</v>
      </c>
      <c r="L1467" s="49" t="str">
        <f t="shared" si="392"/>
        <v>Temp. suitable for Pathogen and Vector. Model says not very suitable for Pathogen and Vector.</v>
      </c>
      <c r="M1467" s="49" t="str">
        <f t="shared" si="393"/>
        <v>Preconditions unsuitable for Transmission</v>
      </c>
      <c r="N1467" s="6" t="str">
        <f>Master!DM624</f>
        <v>Temp. suitable for vectors - surveillance may be needed. When temp. suitable, model suggests vectors unlikely or low numbers.</v>
      </c>
      <c r="AW1467" s="2">
        <f t="shared" si="394"/>
        <v>2</v>
      </c>
      <c r="AX1467" s="2">
        <f t="shared" si="395"/>
        <v>2</v>
      </c>
      <c r="AY1467" s="2">
        <f t="shared" si="396"/>
        <v>5</v>
      </c>
      <c r="AZ1467" s="2">
        <f t="shared" si="387"/>
        <v>20</v>
      </c>
      <c r="BA1467" s="2">
        <f t="shared" si="397"/>
        <v>2</v>
      </c>
      <c r="BB1467" s="2" t="str">
        <f t="shared" si="398"/>
        <v>Temp. suitable for Pathogen and Vector. Model says not very suitable for Pathogen and Vector.</v>
      </c>
      <c r="BC1467" s="2" t="str">
        <f t="shared" si="399"/>
        <v>Preconditions unsuitable for Transmission</v>
      </c>
      <c r="BF1467" s="56">
        <f>Master!EN624</f>
        <v>7355</v>
      </c>
      <c r="BG1467" s="56" t="s">
        <v>1574</v>
      </c>
      <c r="BH1467" s="2">
        <f t="shared" si="388"/>
        <v>0</v>
      </c>
      <c r="BI1467" s="2">
        <f t="shared" si="389"/>
        <v>0</v>
      </c>
    </row>
    <row r="1468" spans="1:61" s="2" customFormat="1" ht="16.5" thickTop="1" thickBot="1" x14ac:dyDescent="0.3">
      <c r="A1468" s="6"/>
      <c r="E1468" s="8" t="s">
        <v>819</v>
      </c>
      <c r="F1468" s="3">
        <f t="shared" si="390"/>
        <v>2</v>
      </c>
      <c r="G1468" s="3">
        <f>IF((Master!CL625&gt;=13)-(Master!CL625&gt;38),1,0)</f>
        <v>1</v>
      </c>
      <c r="H1468" s="11">
        <f>IF($G1468=1,ROUND(Master!AL625,2),0)</f>
        <v>0.05</v>
      </c>
      <c r="I1468" s="3">
        <f>IF((Master!CL625&gt;=18)-(Master!CL625&gt;42),1,0)</f>
        <v>1</v>
      </c>
      <c r="J1468" s="11">
        <f>IF($I1468=1,ROUND(Master!DF625,2),0)</f>
        <v>0</v>
      </c>
      <c r="K1468" s="3">
        <f t="shared" si="391"/>
        <v>0</v>
      </c>
      <c r="L1468" s="49" t="str">
        <f t="shared" si="392"/>
        <v>Temp. suitable for Pathogen and Vector. Model says not very suitable for Pathogen and Vector.</v>
      </c>
      <c r="M1468" s="49" t="str">
        <f t="shared" si="393"/>
        <v>Preconditions unsuitable for Transmission</v>
      </c>
      <c r="N1468" s="6" t="str">
        <f>Master!DM625</f>
        <v>Temp. suitable for vectors - surveillance may be needed. When temp. suitable, model suggests vectors unlikely or low numbers.</v>
      </c>
      <c r="AW1468" s="2">
        <f t="shared" si="394"/>
        <v>2</v>
      </c>
      <c r="AX1468" s="2">
        <f t="shared" si="395"/>
        <v>2</v>
      </c>
      <c r="AY1468" s="2">
        <f t="shared" si="396"/>
        <v>5</v>
      </c>
      <c r="AZ1468" s="2">
        <f t="shared" si="387"/>
        <v>20</v>
      </c>
      <c r="BA1468" s="2">
        <f t="shared" si="397"/>
        <v>2</v>
      </c>
      <c r="BB1468" s="2" t="str">
        <f t="shared" si="398"/>
        <v>Temp. suitable for Pathogen and Vector. Model says not very suitable for Pathogen and Vector.</v>
      </c>
      <c r="BC1468" s="2" t="str">
        <f t="shared" si="399"/>
        <v>Preconditions unsuitable for Transmission</v>
      </c>
      <c r="BF1468" s="56">
        <f>Master!EN625</f>
        <v>0</v>
      </c>
      <c r="BG1468" s="56" t="s">
        <v>1575</v>
      </c>
      <c r="BH1468" s="2">
        <f t="shared" si="388"/>
        <v>0</v>
      </c>
      <c r="BI1468" s="2">
        <f t="shared" si="389"/>
        <v>0</v>
      </c>
    </row>
    <row r="1469" spans="1:61" s="2" customFormat="1" ht="15.75" thickTop="1" x14ac:dyDescent="0.25">
      <c r="A1469" s="6"/>
      <c r="E1469" s="9" t="s">
        <v>867</v>
      </c>
      <c r="F1469" s="3"/>
      <c r="G1469" s="3"/>
      <c r="H1469" s="14"/>
      <c r="I1469" s="3"/>
      <c r="J1469" s="14"/>
      <c r="K1469" s="3"/>
      <c r="L1469" s="49"/>
      <c r="M1469" s="49"/>
      <c r="N1469" s="6"/>
      <c r="BF1469" s="56"/>
      <c r="BG1469" s="56"/>
      <c r="BH1469" s="2">
        <f t="shared" si="388"/>
        <v>0</v>
      </c>
      <c r="BI1469" s="2">
        <f t="shared" si="389"/>
        <v>0</v>
      </c>
    </row>
    <row r="1470" spans="1:61" s="2" customFormat="1" x14ac:dyDescent="0.25">
      <c r="A1470" s="6"/>
      <c r="E1470" s="9"/>
      <c r="F1470" s="3"/>
      <c r="G1470" s="3"/>
      <c r="H1470" s="14"/>
      <c r="I1470" s="3"/>
      <c r="J1470" s="14"/>
      <c r="K1470" s="3"/>
      <c r="L1470" s="49"/>
      <c r="M1470" s="49"/>
      <c r="N1470" s="6"/>
      <c r="BF1470" s="56"/>
      <c r="BG1470" s="56"/>
      <c r="BH1470" s="2">
        <f t="shared" si="388"/>
        <v>0</v>
      </c>
      <c r="BI1470" s="2">
        <f t="shared" si="389"/>
        <v>0</v>
      </c>
    </row>
    <row r="1471" spans="1:61" s="2" customFormat="1" x14ac:dyDescent="0.25">
      <c r="A1471" s="6"/>
      <c r="E1471" s="9"/>
      <c r="F1471" s="3"/>
      <c r="G1471" s="3"/>
      <c r="H1471" s="14"/>
      <c r="I1471" s="3"/>
      <c r="J1471" s="14"/>
      <c r="K1471" s="3"/>
      <c r="L1471" s="49"/>
      <c r="M1471" s="49"/>
      <c r="N1471" s="6"/>
      <c r="BF1471" s="56"/>
      <c r="BG1471" s="56"/>
      <c r="BH1471" s="2">
        <f t="shared" si="388"/>
        <v>0</v>
      </c>
      <c r="BI1471" s="2">
        <f t="shared" si="389"/>
        <v>0</v>
      </c>
    </row>
    <row r="1472" spans="1:61" s="2" customFormat="1" x14ac:dyDescent="0.25">
      <c r="A1472" s="6"/>
      <c r="E1472" s="9"/>
      <c r="F1472" s="3"/>
      <c r="G1472" s="3"/>
      <c r="H1472" s="14"/>
      <c r="I1472" s="3"/>
      <c r="J1472" s="14"/>
      <c r="K1472" s="3"/>
      <c r="L1472" s="49"/>
      <c r="M1472" s="49"/>
      <c r="N1472" s="6"/>
      <c r="BF1472" s="56"/>
      <c r="BG1472" s="56"/>
      <c r="BH1472" s="2">
        <f t="shared" si="388"/>
        <v>0</v>
      </c>
      <c r="BI1472" s="2">
        <f t="shared" si="389"/>
        <v>0</v>
      </c>
    </row>
    <row r="1473" spans="1:61" s="2" customFormat="1" x14ac:dyDescent="0.25">
      <c r="A1473" s="6"/>
      <c r="E1473" s="9"/>
      <c r="F1473" s="3"/>
      <c r="G1473" s="3"/>
      <c r="H1473" s="14"/>
      <c r="I1473" s="3"/>
      <c r="J1473" s="14"/>
      <c r="K1473" s="3"/>
      <c r="L1473" s="49"/>
      <c r="M1473" s="49"/>
      <c r="N1473" s="6"/>
      <c r="BF1473" s="56"/>
      <c r="BG1473" s="56"/>
      <c r="BH1473" s="2">
        <f t="shared" si="388"/>
        <v>0</v>
      </c>
      <c r="BI1473" s="2">
        <f t="shared" si="389"/>
        <v>0</v>
      </c>
    </row>
    <row r="1474" spans="1:61" s="2" customFormat="1" x14ac:dyDescent="0.25">
      <c r="A1474" s="6"/>
      <c r="E1474" s="9"/>
      <c r="F1474" s="3"/>
      <c r="G1474" s="3"/>
      <c r="H1474" s="14"/>
      <c r="I1474" s="3"/>
      <c r="J1474" s="14"/>
      <c r="K1474" s="3"/>
      <c r="L1474" s="49"/>
      <c r="M1474" s="49"/>
      <c r="N1474" s="6"/>
      <c r="BF1474" s="56"/>
      <c r="BG1474" s="56"/>
      <c r="BH1474" s="2">
        <f t="shared" si="388"/>
        <v>0</v>
      </c>
      <c r="BI1474" s="2">
        <f t="shared" si="389"/>
        <v>0</v>
      </c>
    </row>
    <row r="1475" spans="1:61" s="2" customFormat="1" x14ac:dyDescent="0.25">
      <c r="A1475" s="6"/>
      <c r="E1475" s="9"/>
      <c r="F1475" s="3"/>
      <c r="G1475" s="3"/>
      <c r="H1475" s="14"/>
      <c r="I1475" s="3"/>
      <c r="J1475" s="14"/>
      <c r="K1475" s="3"/>
      <c r="L1475" s="49"/>
      <c r="M1475" s="49"/>
      <c r="N1475" s="6"/>
      <c r="BF1475" s="56"/>
      <c r="BG1475" s="56"/>
      <c r="BH1475" s="2">
        <f t="shared" si="388"/>
        <v>0</v>
      </c>
      <c r="BI1475" s="2">
        <f t="shared" si="389"/>
        <v>0</v>
      </c>
    </row>
    <row r="1476" spans="1:61" s="2" customFormat="1" x14ac:dyDescent="0.25">
      <c r="A1476" s="6"/>
      <c r="E1476" s="9"/>
      <c r="F1476" s="3"/>
      <c r="G1476" s="3"/>
      <c r="H1476" s="14"/>
      <c r="I1476" s="3"/>
      <c r="J1476" s="14"/>
      <c r="K1476" s="3"/>
      <c r="L1476" s="49"/>
      <c r="M1476" s="49"/>
      <c r="N1476" s="6"/>
      <c r="BF1476" s="56"/>
      <c r="BG1476" s="56"/>
      <c r="BH1476" s="2">
        <f t="shared" si="388"/>
        <v>0</v>
      </c>
      <c r="BI1476" s="2">
        <f t="shared" si="389"/>
        <v>0</v>
      </c>
    </row>
    <row r="1477" spans="1:61" s="2" customFormat="1" x14ac:dyDescent="0.25">
      <c r="A1477" s="6"/>
      <c r="E1477" s="9"/>
      <c r="F1477" s="3"/>
      <c r="G1477" s="3"/>
      <c r="H1477" s="14"/>
      <c r="I1477" s="3"/>
      <c r="J1477" s="14"/>
      <c r="K1477" s="3"/>
      <c r="L1477" s="49"/>
      <c r="M1477" s="49"/>
      <c r="N1477" s="6"/>
      <c r="BF1477" s="56"/>
      <c r="BG1477" s="56"/>
      <c r="BH1477" s="2">
        <f t="shared" si="388"/>
        <v>0</v>
      </c>
      <c r="BI1477" s="2">
        <f t="shared" si="389"/>
        <v>0</v>
      </c>
    </row>
    <row r="1478" spans="1:61" s="2" customFormat="1" x14ac:dyDescent="0.25">
      <c r="A1478" s="6"/>
      <c r="E1478" s="9"/>
      <c r="F1478" s="3"/>
      <c r="G1478" s="3"/>
      <c r="H1478" s="14"/>
      <c r="I1478" s="3"/>
      <c r="J1478" s="14"/>
      <c r="K1478" s="3"/>
      <c r="L1478" s="49"/>
      <c r="M1478" s="49"/>
      <c r="N1478" s="6"/>
      <c r="BF1478" s="56"/>
      <c r="BG1478" s="56"/>
      <c r="BH1478" s="2">
        <f t="shared" si="388"/>
        <v>0</v>
      </c>
      <c r="BI1478" s="2">
        <f t="shared" si="389"/>
        <v>0</v>
      </c>
    </row>
    <row r="1479" spans="1:61" s="2" customFormat="1" x14ac:dyDescent="0.25">
      <c r="A1479" s="6"/>
      <c r="E1479" s="9"/>
      <c r="F1479" s="3"/>
      <c r="G1479" s="3"/>
      <c r="H1479" s="14"/>
      <c r="I1479" s="3"/>
      <c r="J1479" s="14"/>
      <c r="K1479" s="3"/>
      <c r="L1479" s="49"/>
      <c r="M1479" s="49"/>
      <c r="N1479" s="6"/>
      <c r="BF1479" s="56"/>
      <c r="BG1479" s="56"/>
      <c r="BH1479" s="2">
        <f t="shared" si="388"/>
        <v>0</v>
      </c>
      <c r="BI1479" s="2">
        <f t="shared" si="389"/>
        <v>0</v>
      </c>
    </row>
    <row r="1480" spans="1:61" s="2" customFormat="1" x14ac:dyDescent="0.25">
      <c r="A1480" s="6"/>
      <c r="E1480" s="9"/>
      <c r="F1480" s="3"/>
      <c r="G1480" s="3"/>
      <c r="H1480" s="14"/>
      <c r="I1480" s="3"/>
      <c r="J1480" s="14"/>
      <c r="K1480" s="3"/>
      <c r="L1480" s="49"/>
      <c r="M1480" s="49"/>
      <c r="N1480" s="6"/>
      <c r="BF1480" s="56"/>
      <c r="BG1480" s="56"/>
      <c r="BH1480" s="2">
        <f t="shared" si="388"/>
        <v>0</v>
      </c>
      <c r="BI1480" s="2">
        <f t="shared" si="389"/>
        <v>0</v>
      </c>
    </row>
    <row r="1481" spans="1:61" s="2" customFormat="1" x14ac:dyDescent="0.25">
      <c r="A1481" s="6"/>
      <c r="E1481" s="9"/>
      <c r="F1481" s="3"/>
      <c r="G1481" s="3"/>
      <c r="H1481" s="14"/>
      <c r="I1481" s="3"/>
      <c r="J1481" s="14"/>
      <c r="K1481" s="3"/>
      <c r="L1481" s="49"/>
      <c r="M1481" s="49"/>
      <c r="N1481" s="6"/>
      <c r="BF1481" s="56"/>
      <c r="BG1481" s="56"/>
      <c r="BH1481" s="2">
        <f t="shared" si="388"/>
        <v>0</v>
      </c>
      <c r="BI1481" s="2">
        <f t="shared" si="389"/>
        <v>0</v>
      </c>
    </row>
    <row r="1482" spans="1:61" s="2" customFormat="1" x14ac:dyDescent="0.25">
      <c r="A1482" s="6"/>
      <c r="E1482" s="9"/>
      <c r="F1482" s="3"/>
      <c r="G1482" s="3"/>
      <c r="H1482" s="14"/>
      <c r="I1482" s="3"/>
      <c r="J1482" s="14"/>
      <c r="K1482" s="3"/>
      <c r="L1482" s="49"/>
      <c r="M1482" s="49"/>
      <c r="N1482" s="6"/>
      <c r="BF1482" s="56"/>
      <c r="BG1482" s="56"/>
      <c r="BH1482" s="2">
        <f t="shared" si="388"/>
        <v>0</v>
      </c>
      <c r="BI1482" s="2">
        <f t="shared" si="389"/>
        <v>0</v>
      </c>
    </row>
    <row r="1483" spans="1:61" s="2" customFormat="1" x14ac:dyDescent="0.25">
      <c r="A1483" s="6"/>
      <c r="E1483" s="9"/>
      <c r="F1483" s="3"/>
      <c r="G1483" s="3"/>
      <c r="H1483" s="14"/>
      <c r="I1483" s="3"/>
      <c r="J1483" s="14"/>
      <c r="K1483" s="3"/>
      <c r="L1483" s="49"/>
      <c r="M1483" s="49"/>
      <c r="N1483" s="6"/>
      <c r="BF1483" s="56"/>
      <c r="BG1483" s="56"/>
      <c r="BH1483" s="2">
        <f t="shared" si="388"/>
        <v>0</v>
      </c>
      <c r="BI1483" s="2">
        <f t="shared" si="389"/>
        <v>0</v>
      </c>
    </row>
    <row r="1484" spans="1:61" s="2" customFormat="1" x14ac:dyDescent="0.25">
      <c r="A1484" s="6"/>
      <c r="E1484" s="9"/>
      <c r="F1484" s="3"/>
      <c r="G1484" s="3"/>
      <c r="H1484" s="14"/>
      <c r="I1484" s="3"/>
      <c r="J1484" s="14"/>
      <c r="K1484" s="3"/>
      <c r="L1484" s="49"/>
      <c r="M1484" s="49"/>
      <c r="N1484" s="6"/>
      <c r="BF1484" s="56"/>
      <c r="BG1484" s="56"/>
      <c r="BH1484" s="2">
        <f t="shared" si="388"/>
        <v>0</v>
      </c>
      <c r="BI1484" s="2">
        <f t="shared" si="389"/>
        <v>0</v>
      </c>
    </row>
    <row r="1485" spans="1:61" s="2" customFormat="1" ht="15.75" thickBot="1" x14ac:dyDescent="0.3">
      <c r="A1485" s="6"/>
      <c r="E1485" s="9"/>
      <c r="F1485" s="3"/>
      <c r="G1485" s="3"/>
      <c r="H1485" s="13"/>
      <c r="I1485" s="3"/>
      <c r="J1485" s="13"/>
      <c r="K1485" s="3"/>
      <c r="L1485" s="49"/>
      <c r="M1485" s="49"/>
      <c r="N1485" s="6"/>
      <c r="BF1485" s="56"/>
      <c r="BG1485" s="56"/>
      <c r="BH1485" s="2">
        <f t="shared" si="388"/>
        <v>0</v>
      </c>
      <c r="BI1485" s="2">
        <f t="shared" si="389"/>
        <v>0</v>
      </c>
    </row>
    <row r="1486" spans="1:61" s="2" customFormat="1" ht="61.5" thickTop="1" thickBot="1" x14ac:dyDescent="0.3">
      <c r="A1486" s="17" t="s">
        <v>11</v>
      </c>
      <c r="E1486" s="8"/>
      <c r="F1486" s="16" t="str">
        <f>Master!A$746</f>
        <v>Forecast Overall Zika Risk Code - "1" (Blue) = low risk, "4" (Red) = high risk</v>
      </c>
      <c r="G1486" s="16" t="str">
        <f>Master!B$745</f>
        <v>Was temp. suitable during period for Aedes aegypti/albopictus? (Red Yes, Green No)</v>
      </c>
      <c r="H1486" s="16" t="str">
        <f>Master!C$745</f>
        <v>If suitable temp.  what is annual % suitability for Aedes aegypti or albopictus? (More red more suitable)</v>
      </c>
      <c r="I1486" s="16" t="str">
        <f>Master!B$744</f>
        <v>Was temp. suitable during period for Zika replication in mosquito? (Red Yes, Green No)</v>
      </c>
      <c r="J1486" s="16" t="str">
        <f>Master!C$744</f>
        <v>If suitable temp. what is annual % suitability for Zika? (More red more suitable)</v>
      </c>
      <c r="K1486" s="47" t="str">
        <f>Master!A$749</f>
        <v># people within 5km with Code 4 Zika level</v>
      </c>
      <c r="L1486" s="47" t="str">
        <f>Master!A$748</f>
        <v>Description of conditions</v>
      </c>
      <c r="M1486" s="47" t="str">
        <f>Master!B$748</f>
        <v>What it means for transmission</v>
      </c>
      <c r="N1486" s="47" t="str">
        <f>Master!C$748</f>
        <v>What it means for entomologists</v>
      </c>
      <c r="BF1486" s="47" t="s">
        <v>949</v>
      </c>
      <c r="BG1486" s="47" t="s">
        <v>949</v>
      </c>
      <c r="BH1486" s="2">
        <f t="shared" si="388"/>
        <v>0</v>
      </c>
      <c r="BI1486" s="2" t="e">
        <f t="shared" si="389"/>
        <v>#VALUE!</v>
      </c>
    </row>
    <row r="1487" spans="1:61" s="2" customFormat="1" ht="16.5" thickTop="1" thickBot="1" x14ac:dyDescent="0.3">
      <c r="A1487" s="6"/>
      <c r="E1487" s="8" t="s">
        <v>10</v>
      </c>
      <c r="F1487" s="3">
        <f t="shared" ref="F1487:F1525" si="400">BA1487</f>
        <v>3</v>
      </c>
      <c r="G1487" s="3">
        <f>IF((Master!CL626&gt;=13)-(Master!CL626&gt;38),1,0)</f>
        <v>1</v>
      </c>
      <c r="H1487" s="11">
        <f>IF($G1487=1,ROUND(Master!AL626,2),0)</f>
        <v>0.98</v>
      </c>
      <c r="I1487" s="3">
        <f>IF((Master!CL626&gt;=18)-(Master!CL626&gt;42),1,0)</f>
        <v>1</v>
      </c>
      <c r="J1487" s="11">
        <f>IF($I1487=1,ROUND(Master!DF626,2),0)</f>
        <v>0</v>
      </c>
      <c r="K1487" s="3">
        <f t="shared" ref="K1487:K1525" si="401">BF1487*BH1487</f>
        <v>0</v>
      </c>
      <c r="L1487" s="49" t="str">
        <f t="shared" ref="L1487:L1525" si="402">BB1487</f>
        <v>Temp. suitable for Pathogen and Vector. Model says suitable for Pathogen or Vector but not both.</v>
      </c>
      <c r="M1487" s="49" t="str">
        <f t="shared" ref="M1487:M1525" si="403">BC1487</f>
        <v>Preconditions somewhat suitable for Transmission</v>
      </c>
      <c r="N1487" s="6" t="str">
        <f>Master!DM626</f>
        <v>Temp. suitable for vectors - surveillance may be needed. When temp. suitable, model suggests vectors likely - may need control, education, and policies minimizing exposure.</v>
      </c>
      <c r="AW1487" s="2">
        <f t="shared" ref="AW1487:AW1525" si="404">SUM(G1487,I1487)</f>
        <v>2</v>
      </c>
      <c r="AX1487" s="2">
        <f t="shared" ref="AX1487:AX1525" si="405">IF(H1487&lt;0.5,2,IF(H1487&gt;=0.5,3))</f>
        <v>3</v>
      </c>
      <c r="AY1487" s="2">
        <f t="shared" ref="AY1487:AY1525" si="406">IF(J1487&lt;0.5,5,IF(J1487&gt;=0.5,7))</f>
        <v>5</v>
      </c>
      <c r="AZ1487" s="2">
        <f t="shared" si="387"/>
        <v>30</v>
      </c>
      <c r="BA1487" s="2">
        <f t="shared" ref="BA1487:BA1525" si="407">IF(AZ1487=0,BB$3,IF(AZ1487=10,BB$4,IF(AZ1487=14,BB$4,IF(AZ1487=15,BB$5,IF(AZ1487=20,BB$6,IF(AZ1487=21,BB$5,IF(AZ1487=28,BB$7,IF(AZ1487=30,BB$7,IF(AZ1487=42,BB$8,"")))))))))</f>
        <v>3</v>
      </c>
      <c r="BB1487" s="2" t="str">
        <f t="shared" ref="BB1487:BB1525" si="408">IF(AZ1487=0,AW$3,IF(AZ1487=10,AW$4,IF(AZ1487=14,AW$4,IF(AZ1487=15,AW$5,IF(AZ1487=20,AW$6,IF(AZ1487=21,AW$5,IF(AZ1487=28,AW$7,IF(AZ1487=30,AW$7,IF(AZ1487=42,AW$8,"")))))))))</f>
        <v>Temp. suitable for Pathogen and Vector. Model says suitable for Pathogen or Vector but not both.</v>
      </c>
      <c r="BC1487" s="2" t="str">
        <f t="shared" ref="BC1487:BC1525" si="409">IF(AZ1487=0,AY$3,IF(AZ1487=10,AY$4,IF(AZ1487=14,AY$4,IF(AZ1487=15,AY$5,IF(AZ1487=20,AY$6,IF(AZ1487=21,AY$5,IF(AZ1487=28,AY$7,IF(AZ1487=30,AY$7,IF(AZ1487=42,AY$8,"")))))))))</f>
        <v>Preconditions somewhat suitable for Transmission</v>
      </c>
      <c r="BF1487" s="56">
        <f>Master!EN626</f>
        <v>21795</v>
      </c>
      <c r="BG1487" s="56" t="s">
        <v>1576</v>
      </c>
      <c r="BH1487" s="2">
        <f t="shared" si="388"/>
        <v>0</v>
      </c>
      <c r="BI1487" s="2">
        <f t="shared" si="389"/>
        <v>0</v>
      </c>
    </row>
    <row r="1488" spans="1:61" s="2" customFormat="1" ht="16.5" thickTop="1" thickBot="1" x14ac:dyDescent="0.3">
      <c r="A1488" s="6"/>
      <c r="E1488" s="8" t="s">
        <v>118</v>
      </c>
      <c r="F1488" s="3">
        <f t="shared" si="400"/>
        <v>3</v>
      </c>
      <c r="G1488" s="3">
        <f>IF((Master!CL627&gt;=13)-(Master!CL627&gt;38),1,0)</f>
        <v>1</v>
      </c>
      <c r="H1488" s="11">
        <f>IF($G1488=1,ROUND(Master!AL627,2),0)</f>
        <v>0.91</v>
      </c>
      <c r="I1488" s="3">
        <f>IF((Master!CL627&gt;=18)-(Master!CL627&gt;42),1,0)</f>
        <v>1</v>
      </c>
      <c r="J1488" s="11">
        <f>IF($I1488=1,ROUND(Master!DF627,2),0)</f>
        <v>0</v>
      </c>
      <c r="K1488" s="3">
        <f t="shared" si="401"/>
        <v>0</v>
      </c>
      <c r="L1488" s="49" t="str">
        <f t="shared" si="402"/>
        <v>Temp. suitable for Pathogen and Vector. Model says suitable for Pathogen or Vector but not both.</v>
      </c>
      <c r="M1488" s="49" t="str">
        <f t="shared" si="403"/>
        <v>Preconditions somewhat suitable for Transmission</v>
      </c>
      <c r="N1488" s="6" t="str">
        <f>Master!DM627</f>
        <v>Temp. suitable for vectors - surveillance may be needed. When temp. suitable, model suggests vectors likely - may need control, education, and policies minimizing exposure.</v>
      </c>
      <c r="AW1488" s="2">
        <f t="shared" si="404"/>
        <v>2</v>
      </c>
      <c r="AX1488" s="2">
        <f t="shared" si="405"/>
        <v>3</v>
      </c>
      <c r="AY1488" s="2">
        <f t="shared" si="406"/>
        <v>5</v>
      </c>
      <c r="AZ1488" s="2">
        <f t="shared" si="387"/>
        <v>30</v>
      </c>
      <c r="BA1488" s="2">
        <f t="shared" si="407"/>
        <v>3</v>
      </c>
      <c r="BB1488" s="2" t="str">
        <f t="shared" si="408"/>
        <v>Temp. suitable for Pathogen and Vector. Model says suitable for Pathogen or Vector but not both.</v>
      </c>
      <c r="BC1488" s="2" t="str">
        <f t="shared" si="409"/>
        <v>Preconditions somewhat suitable for Transmission</v>
      </c>
      <c r="BF1488" s="56">
        <f>Master!EN627</f>
        <v>17614</v>
      </c>
      <c r="BG1488" s="56" t="s">
        <v>1577</v>
      </c>
      <c r="BH1488" s="2">
        <f t="shared" si="388"/>
        <v>0</v>
      </c>
      <c r="BI1488" s="2">
        <f t="shared" si="389"/>
        <v>0</v>
      </c>
    </row>
    <row r="1489" spans="1:61" s="2" customFormat="1" ht="16.5" thickTop="1" thickBot="1" x14ac:dyDescent="0.3">
      <c r="A1489" s="6"/>
      <c r="E1489" s="8" t="s">
        <v>209</v>
      </c>
      <c r="F1489" s="3">
        <f t="shared" si="400"/>
        <v>3</v>
      </c>
      <c r="G1489" s="3">
        <f>IF((Master!CL628&gt;=13)-(Master!CL628&gt;38),1,0)</f>
        <v>1</v>
      </c>
      <c r="H1489" s="11">
        <f>IF($G1489=1,ROUND(Master!AL628,2),0)</f>
        <v>0.9</v>
      </c>
      <c r="I1489" s="3">
        <f>IF((Master!CL628&gt;=18)-(Master!CL628&gt;42),1,0)</f>
        <v>1</v>
      </c>
      <c r="J1489" s="11">
        <f>IF($I1489=1,ROUND(Master!DF628,2),0)</f>
        <v>0</v>
      </c>
      <c r="K1489" s="3">
        <f t="shared" si="401"/>
        <v>0</v>
      </c>
      <c r="L1489" s="49" t="str">
        <f t="shared" si="402"/>
        <v>Temp. suitable for Pathogen and Vector. Model says suitable for Pathogen or Vector but not both.</v>
      </c>
      <c r="M1489" s="49" t="str">
        <f t="shared" si="403"/>
        <v>Preconditions somewhat suitable for Transmission</v>
      </c>
      <c r="N1489" s="6" t="str">
        <f>Master!DM628</f>
        <v>Temp. suitable for vectors - surveillance may be needed. When temp. suitable, model suggests vectors likely - may need control, education, and policies minimizing exposure.</v>
      </c>
      <c r="AW1489" s="2">
        <f t="shared" si="404"/>
        <v>2</v>
      </c>
      <c r="AX1489" s="2">
        <f t="shared" si="405"/>
        <v>3</v>
      </c>
      <c r="AY1489" s="2">
        <f t="shared" si="406"/>
        <v>5</v>
      </c>
      <c r="AZ1489" s="2">
        <f t="shared" si="387"/>
        <v>30</v>
      </c>
      <c r="BA1489" s="2">
        <f t="shared" si="407"/>
        <v>3</v>
      </c>
      <c r="BB1489" s="2" t="str">
        <f t="shared" si="408"/>
        <v>Temp. suitable for Pathogen and Vector. Model says suitable for Pathogen or Vector but not both.</v>
      </c>
      <c r="BC1489" s="2" t="str">
        <f t="shared" si="409"/>
        <v>Preconditions somewhat suitable for Transmission</v>
      </c>
      <c r="BF1489" s="56">
        <f>Master!EN628</f>
        <v>85470</v>
      </c>
      <c r="BG1489" s="56" t="s">
        <v>1578</v>
      </c>
      <c r="BH1489" s="2">
        <f t="shared" si="388"/>
        <v>0</v>
      </c>
      <c r="BI1489" s="2">
        <f t="shared" si="389"/>
        <v>0</v>
      </c>
    </row>
    <row r="1490" spans="1:61" s="2" customFormat="1" ht="16.5" thickTop="1" thickBot="1" x14ac:dyDescent="0.3">
      <c r="A1490" s="6"/>
      <c r="E1490" s="8" t="s">
        <v>275</v>
      </c>
      <c r="F1490" s="3">
        <f t="shared" si="400"/>
        <v>3</v>
      </c>
      <c r="G1490" s="3">
        <f>IF((Master!CL629&gt;=13)-(Master!CL629&gt;38),1,0)</f>
        <v>1</v>
      </c>
      <c r="H1490" s="11">
        <f>IF($G1490=1,ROUND(Master!AL629,2),0)</f>
        <v>0.98</v>
      </c>
      <c r="I1490" s="3">
        <f>IF((Master!CL629&gt;=18)-(Master!CL629&gt;42),1,0)</f>
        <v>1</v>
      </c>
      <c r="J1490" s="11">
        <f>IF($I1490=1,ROUND(Master!DF629,2),0)</f>
        <v>0</v>
      </c>
      <c r="K1490" s="3">
        <f t="shared" si="401"/>
        <v>0</v>
      </c>
      <c r="L1490" s="49" t="str">
        <f t="shared" si="402"/>
        <v>Temp. suitable for Pathogen and Vector. Model says suitable for Pathogen or Vector but not both.</v>
      </c>
      <c r="M1490" s="49" t="str">
        <f t="shared" si="403"/>
        <v>Preconditions somewhat suitable for Transmission</v>
      </c>
      <c r="N1490" s="6" t="str">
        <f>Master!DM629</f>
        <v>Temp. suitable for vectors - surveillance may be needed. When temp. suitable, model suggests vectors likely - may need control, education, and policies minimizing exposure.</v>
      </c>
      <c r="AW1490" s="2">
        <f t="shared" si="404"/>
        <v>2</v>
      </c>
      <c r="AX1490" s="2">
        <f t="shared" si="405"/>
        <v>3</v>
      </c>
      <c r="AY1490" s="2">
        <f t="shared" si="406"/>
        <v>5</v>
      </c>
      <c r="AZ1490" s="2">
        <f t="shared" si="387"/>
        <v>30</v>
      </c>
      <c r="BA1490" s="2">
        <f t="shared" si="407"/>
        <v>3</v>
      </c>
      <c r="BB1490" s="2" t="str">
        <f t="shared" si="408"/>
        <v>Temp. suitable for Pathogen and Vector. Model says suitable for Pathogen or Vector but not both.</v>
      </c>
      <c r="BC1490" s="2" t="str">
        <f t="shared" si="409"/>
        <v>Preconditions somewhat suitable for Transmission</v>
      </c>
      <c r="BF1490" s="56">
        <f>Master!EN629</f>
        <v>37799</v>
      </c>
      <c r="BG1490" s="56" t="s">
        <v>1579</v>
      </c>
      <c r="BH1490" s="2">
        <f t="shared" si="388"/>
        <v>0</v>
      </c>
      <c r="BI1490" s="2">
        <f t="shared" si="389"/>
        <v>0</v>
      </c>
    </row>
    <row r="1491" spans="1:61" s="2" customFormat="1" ht="16.5" thickTop="1" thickBot="1" x14ac:dyDescent="0.3">
      <c r="A1491" s="6"/>
      <c r="E1491" s="8" t="s">
        <v>291</v>
      </c>
      <c r="F1491" s="3">
        <f t="shared" si="400"/>
        <v>3</v>
      </c>
      <c r="G1491" s="3">
        <f>IF((Master!CL630&gt;=13)-(Master!CL630&gt;38),1,0)</f>
        <v>1</v>
      </c>
      <c r="H1491" s="11">
        <f>IF($G1491=1,ROUND(Master!AL630,2),0)</f>
        <v>0.9</v>
      </c>
      <c r="I1491" s="3">
        <f>IF((Master!CL630&gt;=18)-(Master!CL630&gt;42),1,0)</f>
        <v>1</v>
      </c>
      <c r="J1491" s="11">
        <f>IF($I1491=1,ROUND(Master!DF630,2),0)</f>
        <v>0</v>
      </c>
      <c r="K1491" s="3">
        <f t="shared" si="401"/>
        <v>0</v>
      </c>
      <c r="L1491" s="49" t="str">
        <f t="shared" si="402"/>
        <v>Temp. suitable for Pathogen and Vector. Model says suitable for Pathogen or Vector but not both.</v>
      </c>
      <c r="M1491" s="49" t="str">
        <f t="shared" si="403"/>
        <v>Preconditions somewhat suitable for Transmission</v>
      </c>
      <c r="N1491" s="6" t="str">
        <f>Master!DM630</f>
        <v>Temp. suitable for vectors - surveillance may be needed. When temp. suitable, model suggests vectors likely - may need control, education, and policies minimizing exposure.</v>
      </c>
      <c r="AW1491" s="2">
        <f t="shared" si="404"/>
        <v>2</v>
      </c>
      <c r="AX1491" s="2">
        <f t="shared" si="405"/>
        <v>3</v>
      </c>
      <c r="AY1491" s="2">
        <f t="shared" si="406"/>
        <v>5</v>
      </c>
      <c r="AZ1491" s="2">
        <f t="shared" si="387"/>
        <v>30</v>
      </c>
      <c r="BA1491" s="2">
        <f t="shared" si="407"/>
        <v>3</v>
      </c>
      <c r="BB1491" s="2" t="str">
        <f t="shared" si="408"/>
        <v>Temp. suitable for Pathogen and Vector. Model says suitable for Pathogen or Vector but not both.</v>
      </c>
      <c r="BC1491" s="2" t="str">
        <f t="shared" si="409"/>
        <v>Preconditions somewhat suitable for Transmission</v>
      </c>
      <c r="BF1491" s="56">
        <f>Master!EN630</f>
        <v>42812</v>
      </c>
      <c r="BG1491" s="56" t="s">
        <v>1580</v>
      </c>
      <c r="BH1491" s="2">
        <f t="shared" si="388"/>
        <v>0</v>
      </c>
      <c r="BI1491" s="2">
        <f t="shared" si="389"/>
        <v>0</v>
      </c>
    </row>
    <row r="1492" spans="1:61" s="2" customFormat="1" ht="16.5" thickTop="1" thickBot="1" x14ac:dyDescent="0.3">
      <c r="A1492" s="6"/>
      <c r="E1492" s="8" t="s">
        <v>305</v>
      </c>
      <c r="F1492" s="3">
        <f t="shared" si="400"/>
        <v>4</v>
      </c>
      <c r="G1492" s="3">
        <f>IF((Master!CL631&gt;=13)-(Master!CL631&gt;38),1,0)</f>
        <v>1</v>
      </c>
      <c r="H1492" s="11">
        <f>IF($G1492=1,ROUND(Master!AL631,2),0)</f>
        <v>0.97</v>
      </c>
      <c r="I1492" s="3">
        <f>IF((Master!CL631&gt;=18)-(Master!CL631&gt;42),1,0)</f>
        <v>1</v>
      </c>
      <c r="J1492" s="11">
        <f>IF($I1492=1,ROUND(Master!DF631,2),0)</f>
        <v>0.9</v>
      </c>
      <c r="K1492" s="3">
        <f t="shared" si="401"/>
        <v>68249</v>
      </c>
      <c r="L1492" s="49" t="str">
        <f t="shared" si="402"/>
        <v>Temp. suitable for Pathogen and Vector. Model says suitable for Pathogen and Vector.</v>
      </c>
      <c r="M1492" s="49" t="str">
        <f t="shared" si="403"/>
        <v>Preconditions suitable for Transmission</v>
      </c>
      <c r="N1492" s="6" t="str">
        <f>Master!DM631</f>
        <v>Temp. suitable for vectors - surveillance may be needed. When temp. suitable, model suggests vectors likely - may need control, education, and policies minimizing exposure.</v>
      </c>
      <c r="AW1492" s="2">
        <f t="shared" si="404"/>
        <v>2</v>
      </c>
      <c r="AX1492" s="2">
        <f t="shared" si="405"/>
        <v>3</v>
      </c>
      <c r="AY1492" s="2">
        <f t="shared" si="406"/>
        <v>7</v>
      </c>
      <c r="AZ1492" s="2">
        <f t="shared" si="387"/>
        <v>42</v>
      </c>
      <c r="BA1492" s="2">
        <f t="shared" si="407"/>
        <v>4</v>
      </c>
      <c r="BB1492" s="2" t="str">
        <f t="shared" si="408"/>
        <v>Temp. suitable for Pathogen and Vector. Model says suitable for Pathogen and Vector.</v>
      </c>
      <c r="BC1492" s="2" t="str">
        <f t="shared" si="409"/>
        <v>Preconditions suitable for Transmission</v>
      </c>
      <c r="BF1492" s="56">
        <f>Master!EN631</f>
        <v>68249</v>
      </c>
      <c r="BG1492" s="56" t="s">
        <v>1581</v>
      </c>
      <c r="BH1492" s="2">
        <f t="shared" si="388"/>
        <v>1</v>
      </c>
      <c r="BI1492" s="2">
        <f t="shared" si="389"/>
        <v>68249</v>
      </c>
    </row>
    <row r="1493" spans="1:61" s="2" customFormat="1" ht="16.5" thickTop="1" thickBot="1" x14ac:dyDescent="0.3">
      <c r="A1493" s="6"/>
      <c r="E1493" s="8" t="s">
        <v>343</v>
      </c>
      <c r="F1493" s="3">
        <f t="shared" si="400"/>
        <v>3</v>
      </c>
      <c r="G1493" s="3">
        <f>IF((Master!CL632&gt;=13)-(Master!CL632&gt;38),1,0)</f>
        <v>1</v>
      </c>
      <c r="H1493" s="11">
        <f>IF($G1493=1,ROUND(Master!AL632,2),0)</f>
        <v>0.98</v>
      </c>
      <c r="I1493" s="3">
        <f>IF((Master!CL632&gt;=18)-(Master!CL632&gt;42),1,0)</f>
        <v>1</v>
      </c>
      <c r="J1493" s="11">
        <f>IF($I1493=1,ROUND(Master!DF632,2),0)</f>
        <v>0</v>
      </c>
      <c r="K1493" s="3">
        <f t="shared" si="401"/>
        <v>0</v>
      </c>
      <c r="L1493" s="49" t="str">
        <f t="shared" si="402"/>
        <v>Temp. suitable for Pathogen and Vector. Model says suitable for Pathogen or Vector but not both.</v>
      </c>
      <c r="M1493" s="49" t="str">
        <f t="shared" si="403"/>
        <v>Preconditions somewhat suitable for Transmission</v>
      </c>
      <c r="N1493" s="6" t="str">
        <f>Master!DM632</f>
        <v>Temp. suitable for vectors - surveillance may be needed. When temp. suitable, model suggests vectors likely - may need control, education, and policies minimizing exposure.</v>
      </c>
      <c r="AW1493" s="2">
        <f t="shared" si="404"/>
        <v>2</v>
      </c>
      <c r="AX1493" s="2">
        <f t="shared" si="405"/>
        <v>3</v>
      </c>
      <c r="AY1493" s="2">
        <f t="shared" si="406"/>
        <v>5</v>
      </c>
      <c r="AZ1493" s="2">
        <f t="shared" si="387"/>
        <v>30</v>
      </c>
      <c r="BA1493" s="2">
        <f t="shared" si="407"/>
        <v>3</v>
      </c>
      <c r="BB1493" s="2" t="str">
        <f t="shared" si="408"/>
        <v>Temp. suitable for Pathogen and Vector. Model says suitable for Pathogen or Vector but not both.</v>
      </c>
      <c r="BC1493" s="2" t="str">
        <f t="shared" si="409"/>
        <v>Preconditions somewhat suitable for Transmission</v>
      </c>
      <c r="BF1493" s="56">
        <f>Master!EN632</f>
        <v>9314</v>
      </c>
      <c r="BG1493" s="56" t="s">
        <v>1582</v>
      </c>
      <c r="BH1493" s="2">
        <f t="shared" si="388"/>
        <v>0</v>
      </c>
      <c r="BI1493" s="2">
        <f t="shared" si="389"/>
        <v>0</v>
      </c>
    </row>
    <row r="1494" spans="1:61" s="2" customFormat="1" ht="16.5" thickTop="1" thickBot="1" x14ac:dyDescent="0.3">
      <c r="A1494" s="6"/>
      <c r="E1494" s="8" t="s">
        <v>345</v>
      </c>
      <c r="F1494" s="3">
        <f t="shared" si="400"/>
        <v>3</v>
      </c>
      <c r="G1494" s="3">
        <f>IF((Master!CL633&gt;=13)-(Master!CL633&gt;38),1,0)</f>
        <v>1</v>
      </c>
      <c r="H1494" s="11">
        <f>IF($G1494=1,ROUND(Master!AL633,2),0)</f>
        <v>0.96</v>
      </c>
      <c r="I1494" s="3">
        <f>IF((Master!CL633&gt;=18)-(Master!CL633&gt;42),1,0)</f>
        <v>1</v>
      </c>
      <c r="J1494" s="11">
        <f>IF($I1494=1,ROUND(Master!DF633,2),0)</f>
        <v>0</v>
      </c>
      <c r="K1494" s="3">
        <f t="shared" si="401"/>
        <v>0</v>
      </c>
      <c r="L1494" s="49" t="str">
        <f t="shared" si="402"/>
        <v>Temp. suitable for Pathogen and Vector. Model says suitable for Pathogen or Vector but not both.</v>
      </c>
      <c r="M1494" s="49" t="str">
        <f t="shared" si="403"/>
        <v>Preconditions somewhat suitable for Transmission</v>
      </c>
      <c r="N1494" s="6" t="str">
        <f>Master!DM633</f>
        <v>Temp. suitable for vectors - surveillance may be needed. When temp. suitable, model suggests vectors likely - may need control, education, and policies minimizing exposure.</v>
      </c>
      <c r="AW1494" s="2">
        <f t="shared" si="404"/>
        <v>2</v>
      </c>
      <c r="AX1494" s="2">
        <f t="shared" si="405"/>
        <v>3</v>
      </c>
      <c r="AY1494" s="2">
        <f t="shared" si="406"/>
        <v>5</v>
      </c>
      <c r="AZ1494" s="2">
        <f t="shared" si="387"/>
        <v>30</v>
      </c>
      <c r="BA1494" s="2">
        <f t="shared" si="407"/>
        <v>3</v>
      </c>
      <c r="BB1494" s="2" t="str">
        <f t="shared" si="408"/>
        <v>Temp. suitable for Pathogen and Vector. Model says suitable for Pathogen or Vector but not both.</v>
      </c>
      <c r="BC1494" s="2" t="str">
        <f t="shared" si="409"/>
        <v>Preconditions somewhat suitable for Transmission</v>
      </c>
      <c r="BF1494" s="56">
        <f>Master!EN633</f>
        <v>174976</v>
      </c>
      <c r="BG1494" s="56" t="s">
        <v>1583</v>
      </c>
      <c r="BH1494" s="2">
        <f t="shared" si="388"/>
        <v>0</v>
      </c>
      <c r="BI1494" s="2">
        <f t="shared" si="389"/>
        <v>0</v>
      </c>
    </row>
    <row r="1495" spans="1:61" s="2" customFormat="1" ht="16.5" thickTop="1" thickBot="1" x14ac:dyDescent="0.3">
      <c r="A1495" s="6"/>
      <c r="E1495" s="8" t="s">
        <v>358</v>
      </c>
      <c r="F1495" s="3">
        <f t="shared" si="400"/>
        <v>3</v>
      </c>
      <c r="G1495" s="3">
        <f>IF((Master!CL634&gt;=13)-(Master!CL634&gt;38),1,0)</f>
        <v>1</v>
      </c>
      <c r="H1495" s="11">
        <f>IF($G1495=1,ROUND(Master!AL634,2),0)</f>
        <v>0.88</v>
      </c>
      <c r="I1495" s="3">
        <f>IF((Master!CL634&gt;=18)-(Master!CL634&gt;42),1,0)</f>
        <v>1</v>
      </c>
      <c r="J1495" s="11">
        <f>IF($I1495=1,ROUND(Master!DF634,2),0)</f>
        <v>0</v>
      </c>
      <c r="K1495" s="3">
        <f t="shared" si="401"/>
        <v>0</v>
      </c>
      <c r="L1495" s="49" t="str">
        <f t="shared" si="402"/>
        <v>Temp. suitable for Pathogen and Vector. Model says suitable for Pathogen or Vector but not both.</v>
      </c>
      <c r="M1495" s="49" t="str">
        <f t="shared" si="403"/>
        <v>Preconditions somewhat suitable for Transmission</v>
      </c>
      <c r="N1495" s="6" t="str">
        <f>Master!DM634</f>
        <v>Temp. suitable for vectors - surveillance may be needed. When temp. suitable, model suggests vectors likely - may need control, education, and policies minimizing exposure.</v>
      </c>
      <c r="AW1495" s="2">
        <f t="shared" si="404"/>
        <v>2</v>
      </c>
      <c r="AX1495" s="2">
        <f t="shared" si="405"/>
        <v>3</v>
      </c>
      <c r="AY1495" s="2">
        <f t="shared" si="406"/>
        <v>5</v>
      </c>
      <c r="AZ1495" s="2">
        <f t="shared" si="387"/>
        <v>30</v>
      </c>
      <c r="BA1495" s="2">
        <f t="shared" si="407"/>
        <v>3</v>
      </c>
      <c r="BB1495" s="2" t="str">
        <f t="shared" si="408"/>
        <v>Temp. suitable for Pathogen and Vector. Model says suitable for Pathogen or Vector but not both.</v>
      </c>
      <c r="BC1495" s="2" t="str">
        <f t="shared" si="409"/>
        <v>Preconditions somewhat suitable for Transmission</v>
      </c>
      <c r="BF1495" s="56">
        <f>Master!EN634</f>
        <v>89453</v>
      </c>
      <c r="BG1495" s="56" t="s">
        <v>1584</v>
      </c>
      <c r="BH1495" s="2">
        <f t="shared" si="388"/>
        <v>0</v>
      </c>
      <c r="BI1495" s="2">
        <f t="shared" si="389"/>
        <v>0</v>
      </c>
    </row>
    <row r="1496" spans="1:61" s="2" customFormat="1" ht="16.5" thickTop="1" thickBot="1" x14ac:dyDescent="0.3">
      <c r="A1496" s="6"/>
      <c r="E1496" s="8" t="s">
        <v>375</v>
      </c>
      <c r="F1496" s="3">
        <f t="shared" si="400"/>
        <v>3</v>
      </c>
      <c r="G1496" s="3">
        <f>IF((Master!CL635&gt;=13)-(Master!CL635&gt;38),1,0)</f>
        <v>1</v>
      </c>
      <c r="H1496" s="11">
        <f>IF($G1496=1,ROUND(Master!AL635,2),0)</f>
        <v>0.98</v>
      </c>
      <c r="I1496" s="3">
        <f>IF((Master!CL635&gt;=18)-(Master!CL635&gt;42),1,0)</f>
        <v>1</v>
      </c>
      <c r="J1496" s="11">
        <f>IF($I1496=1,ROUND(Master!DF635,2),0)</f>
        <v>0.48</v>
      </c>
      <c r="K1496" s="3">
        <f t="shared" si="401"/>
        <v>0</v>
      </c>
      <c r="L1496" s="49" t="str">
        <f t="shared" si="402"/>
        <v>Temp. suitable for Pathogen and Vector. Model says suitable for Pathogen or Vector but not both.</v>
      </c>
      <c r="M1496" s="49" t="str">
        <f t="shared" si="403"/>
        <v>Preconditions somewhat suitable for Transmission</v>
      </c>
      <c r="N1496" s="6" t="str">
        <f>Master!DM635</f>
        <v>Temp. suitable for vectors - surveillance may be needed. When temp. suitable, model suggests vectors likely - may need control, education, and policies minimizing exposure.</v>
      </c>
      <c r="AW1496" s="2">
        <f t="shared" si="404"/>
        <v>2</v>
      </c>
      <c r="AX1496" s="2">
        <f t="shared" si="405"/>
        <v>3</v>
      </c>
      <c r="AY1496" s="2">
        <f t="shared" si="406"/>
        <v>5</v>
      </c>
      <c r="AZ1496" s="2">
        <f t="shared" si="387"/>
        <v>30</v>
      </c>
      <c r="BA1496" s="2">
        <f t="shared" si="407"/>
        <v>3</v>
      </c>
      <c r="BB1496" s="2" t="str">
        <f t="shared" si="408"/>
        <v>Temp. suitable for Pathogen and Vector. Model says suitable for Pathogen or Vector but not both.</v>
      </c>
      <c r="BC1496" s="2" t="str">
        <f t="shared" si="409"/>
        <v>Preconditions somewhat suitable for Transmission</v>
      </c>
      <c r="BF1496" s="56">
        <f>Master!EN635</f>
        <v>87425</v>
      </c>
      <c r="BG1496" s="56" t="s">
        <v>1585</v>
      </c>
      <c r="BH1496" s="2">
        <f t="shared" si="388"/>
        <v>0</v>
      </c>
      <c r="BI1496" s="2">
        <f t="shared" si="389"/>
        <v>0</v>
      </c>
    </row>
    <row r="1497" spans="1:61" s="2" customFormat="1" ht="16.5" thickTop="1" thickBot="1" x14ac:dyDescent="0.3">
      <c r="A1497" s="6"/>
      <c r="E1497" s="8" t="s">
        <v>384</v>
      </c>
      <c r="F1497" s="3">
        <f t="shared" si="400"/>
        <v>4</v>
      </c>
      <c r="G1497" s="3">
        <f>IF((Master!CL636&gt;=13)-(Master!CL636&gt;38),1,0)</f>
        <v>1</v>
      </c>
      <c r="H1497" s="11">
        <f>IF($G1497=1,ROUND(Master!AL636,2),0)</f>
        <v>0.91</v>
      </c>
      <c r="I1497" s="3">
        <f>IF((Master!CL636&gt;=18)-(Master!CL636&gt;42),1,0)</f>
        <v>1</v>
      </c>
      <c r="J1497" s="11">
        <f>IF($I1497=1,ROUND(Master!DF636,2),0)</f>
        <v>0.93</v>
      </c>
      <c r="K1497" s="3">
        <f t="shared" si="401"/>
        <v>55086</v>
      </c>
      <c r="L1497" s="49" t="str">
        <f t="shared" si="402"/>
        <v>Temp. suitable for Pathogen and Vector. Model says suitable for Pathogen and Vector.</v>
      </c>
      <c r="M1497" s="49" t="str">
        <f t="shared" si="403"/>
        <v>Preconditions suitable for Transmission</v>
      </c>
      <c r="N1497" s="6" t="str">
        <f>Master!DM636</f>
        <v>Temp. suitable for vectors - surveillance may be needed. When temp. suitable, model suggests vectors likely - may need control, education, and policies minimizing exposure.</v>
      </c>
      <c r="AW1497" s="2">
        <f t="shared" si="404"/>
        <v>2</v>
      </c>
      <c r="AX1497" s="2">
        <f t="shared" si="405"/>
        <v>3</v>
      </c>
      <c r="AY1497" s="2">
        <f t="shared" si="406"/>
        <v>7</v>
      </c>
      <c r="AZ1497" s="2">
        <f t="shared" si="387"/>
        <v>42</v>
      </c>
      <c r="BA1497" s="2">
        <f t="shared" si="407"/>
        <v>4</v>
      </c>
      <c r="BB1497" s="2" t="str">
        <f t="shared" si="408"/>
        <v>Temp. suitable for Pathogen and Vector. Model says suitable for Pathogen and Vector.</v>
      </c>
      <c r="BC1497" s="2" t="str">
        <f t="shared" si="409"/>
        <v>Preconditions suitable for Transmission</v>
      </c>
      <c r="BF1497" s="56">
        <f>Master!EN636</f>
        <v>55086</v>
      </c>
      <c r="BG1497" s="56" t="s">
        <v>1586</v>
      </c>
      <c r="BH1497" s="2">
        <f t="shared" si="388"/>
        <v>1</v>
      </c>
      <c r="BI1497" s="2">
        <f t="shared" si="389"/>
        <v>55086</v>
      </c>
    </row>
    <row r="1498" spans="1:61" s="2" customFormat="1" ht="16.5" thickTop="1" thickBot="1" x14ac:dyDescent="0.3">
      <c r="A1498" s="6"/>
      <c r="E1498" s="8" t="s">
        <v>385</v>
      </c>
      <c r="F1498" s="3">
        <f t="shared" si="400"/>
        <v>3</v>
      </c>
      <c r="G1498" s="3">
        <f>IF((Master!CL637&gt;=13)-(Master!CL637&gt;38),1,0)</f>
        <v>1</v>
      </c>
      <c r="H1498" s="11">
        <f>IF($G1498=1,ROUND(Master!AL637,2),0)</f>
        <v>0.94</v>
      </c>
      <c r="I1498" s="3">
        <f>IF((Master!CL637&gt;=18)-(Master!CL637&gt;42),1,0)</f>
        <v>1</v>
      </c>
      <c r="J1498" s="11">
        <f>IF($I1498=1,ROUND(Master!DF637,2),0)</f>
        <v>0</v>
      </c>
      <c r="K1498" s="3">
        <f t="shared" si="401"/>
        <v>0</v>
      </c>
      <c r="L1498" s="49" t="str">
        <f t="shared" si="402"/>
        <v>Temp. suitable for Pathogen and Vector. Model says suitable for Pathogen or Vector but not both.</v>
      </c>
      <c r="M1498" s="49" t="str">
        <f t="shared" si="403"/>
        <v>Preconditions somewhat suitable for Transmission</v>
      </c>
      <c r="N1498" s="6" t="str">
        <f>Master!DM637</f>
        <v>Temp. suitable for vectors - surveillance may be needed. When temp. suitable, model suggests vectors likely - may need control, education, and policies minimizing exposure.</v>
      </c>
      <c r="AW1498" s="2">
        <f t="shared" si="404"/>
        <v>2</v>
      </c>
      <c r="AX1498" s="2">
        <f t="shared" si="405"/>
        <v>3</v>
      </c>
      <c r="AY1498" s="2">
        <f t="shared" si="406"/>
        <v>5</v>
      </c>
      <c r="AZ1498" s="2">
        <f t="shared" si="387"/>
        <v>30</v>
      </c>
      <c r="BA1498" s="2">
        <f t="shared" si="407"/>
        <v>3</v>
      </c>
      <c r="BB1498" s="2" t="str">
        <f t="shared" si="408"/>
        <v>Temp. suitable for Pathogen and Vector. Model says suitable for Pathogen or Vector but not both.</v>
      </c>
      <c r="BC1498" s="2" t="str">
        <f t="shared" si="409"/>
        <v>Preconditions somewhat suitable for Transmission</v>
      </c>
      <c r="BF1498" s="56">
        <f>Master!EN637</f>
        <v>299262</v>
      </c>
      <c r="BG1498" s="56" t="s">
        <v>1587</v>
      </c>
      <c r="BH1498" s="2">
        <f t="shared" si="388"/>
        <v>0</v>
      </c>
      <c r="BI1498" s="2">
        <f t="shared" si="389"/>
        <v>0</v>
      </c>
    </row>
    <row r="1499" spans="1:61" s="2" customFormat="1" ht="16.5" thickTop="1" thickBot="1" x14ac:dyDescent="0.3">
      <c r="A1499" s="6"/>
      <c r="E1499" s="8" t="s">
        <v>386</v>
      </c>
      <c r="F1499" s="3">
        <f t="shared" si="400"/>
        <v>3</v>
      </c>
      <c r="G1499" s="3">
        <f>IF((Master!CL638&gt;=13)-(Master!CL638&gt;38),1,0)</f>
        <v>1</v>
      </c>
      <c r="H1499" s="11">
        <f>IF($G1499=1,ROUND(Master!AL638,2),0)</f>
        <v>0.97</v>
      </c>
      <c r="I1499" s="3">
        <f>IF((Master!CL638&gt;=18)-(Master!CL638&gt;42),1,0)</f>
        <v>1</v>
      </c>
      <c r="J1499" s="11">
        <f>IF($I1499=1,ROUND(Master!DF638,2),0)</f>
        <v>0</v>
      </c>
      <c r="K1499" s="3">
        <f t="shared" si="401"/>
        <v>0</v>
      </c>
      <c r="L1499" s="49" t="str">
        <f t="shared" si="402"/>
        <v>Temp. suitable for Pathogen and Vector. Model says suitable for Pathogen or Vector but not both.</v>
      </c>
      <c r="M1499" s="49" t="str">
        <f t="shared" si="403"/>
        <v>Preconditions somewhat suitable for Transmission</v>
      </c>
      <c r="N1499" s="6" t="str">
        <f>Master!DM638</f>
        <v>Temp. suitable for vectors - surveillance may be needed. When temp. suitable, model suggests vectors likely - may need control, education, and policies minimizing exposure.</v>
      </c>
      <c r="AW1499" s="2">
        <f t="shared" si="404"/>
        <v>2</v>
      </c>
      <c r="AX1499" s="2">
        <f t="shared" si="405"/>
        <v>3</v>
      </c>
      <c r="AY1499" s="2">
        <f t="shared" si="406"/>
        <v>5</v>
      </c>
      <c r="AZ1499" s="2">
        <f t="shared" si="387"/>
        <v>30</v>
      </c>
      <c r="BA1499" s="2">
        <f t="shared" si="407"/>
        <v>3</v>
      </c>
      <c r="BB1499" s="2" t="str">
        <f t="shared" si="408"/>
        <v>Temp. suitable for Pathogen and Vector. Model says suitable for Pathogen or Vector but not both.</v>
      </c>
      <c r="BC1499" s="2" t="str">
        <f t="shared" si="409"/>
        <v>Preconditions somewhat suitable for Transmission</v>
      </c>
      <c r="BF1499" s="56">
        <f>Master!EN638</f>
        <v>6721</v>
      </c>
      <c r="BG1499" s="56" t="s">
        <v>1588</v>
      </c>
      <c r="BH1499" s="2">
        <f t="shared" si="388"/>
        <v>0</v>
      </c>
      <c r="BI1499" s="2">
        <f t="shared" si="389"/>
        <v>0</v>
      </c>
    </row>
    <row r="1500" spans="1:61" s="2" customFormat="1" ht="16.5" thickTop="1" thickBot="1" x14ac:dyDescent="0.3">
      <c r="A1500" s="6"/>
      <c r="E1500" s="8" t="s">
        <v>396</v>
      </c>
      <c r="F1500" s="3">
        <f t="shared" si="400"/>
        <v>3</v>
      </c>
      <c r="G1500" s="3">
        <f>IF((Master!CL639&gt;=13)-(Master!CL639&gt;38),1,0)</f>
        <v>1</v>
      </c>
      <c r="H1500" s="11">
        <f>IF($G1500=1,ROUND(Master!AL639,2),0)</f>
        <v>0.87</v>
      </c>
      <c r="I1500" s="3">
        <f>IF((Master!CL639&gt;=18)-(Master!CL639&gt;42),1,0)</f>
        <v>1</v>
      </c>
      <c r="J1500" s="11">
        <f>IF($I1500=1,ROUND(Master!DF639,2),0)</f>
        <v>0</v>
      </c>
      <c r="K1500" s="3">
        <f t="shared" si="401"/>
        <v>0</v>
      </c>
      <c r="L1500" s="49" t="str">
        <f t="shared" si="402"/>
        <v>Temp. suitable for Pathogen and Vector. Model says suitable for Pathogen or Vector but not both.</v>
      </c>
      <c r="M1500" s="49" t="str">
        <f t="shared" si="403"/>
        <v>Preconditions somewhat suitable for Transmission</v>
      </c>
      <c r="N1500" s="6" t="str">
        <f>Master!DM639</f>
        <v>Temp. suitable for vectors - surveillance may be needed. When temp. suitable, model suggests vectors likely - may need control, education, and policies minimizing exposure.</v>
      </c>
      <c r="AW1500" s="2">
        <f t="shared" si="404"/>
        <v>2</v>
      </c>
      <c r="AX1500" s="2">
        <f t="shared" si="405"/>
        <v>3</v>
      </c>
      <c r="AY1500" s="2">
        <f t="shared" si="406"/>
        <v>5</v>
      </c>
      <c r="AZ1500" s="2">
        <f t="shared" si="387"/>
        <v>30</v>
      </c>
      <c r="BA1500" s="2">
        <f t="shared" si="407"/>
        <v>3</v>
      </c>
      <c r="BB1500" s="2" t="str">
        <f t="shared" si="408"/>
        <v>Temp. suitable for Pathogen and Vector. Model says suitable for Pathogen or Vector but not both.</v>
      </c>
      <c r="BC1500" s="2" t="str">
        <f t="shared" si="409"/>
        <v>Preconditions somewhat suitable for Transmission</v>
      </c>
      <c r="BF1500" s="56">
        <f>Master!EN639</f>
        <v>23882</v>
      </c>
      <c r="BG1500" s="56" t="s">
        <v>1589</v>
      </c>
      <c r="BH1500" s="2">
        <f t="shared" si="388"/>
        <v>0</v>
      </c>
      <c r="BI1500" s="2">
        <f t="shared" si="389"/>
        <v>0</v>
      </c>
    </row>
    <row r="1501" spans="1:61" s="2" customFormat="1" ht="16.5" thickTop="1" thickBot="1" x14ac:dyDescent="0.3">
      <c r="A1501" s="6"/>
      <c r="E1501" s="8" t="s">
        <v>418</v>
      </c>
      <c r="F1501" s="3">
        <f t="shared" si="400"/>
        <v>3</v>
      </c>
      <c r="G1501" s="3">
        <f>IF((Master!CL640&gt;=13)-(Master!CL640&gt;38),1,0)</f>
        <v>1</v>
      </c>
      <c r="H1501" s="11">
        <f>IF($G1501=1,ROUND(Master!AL640,2),0)</f>
        <v>0.96</v>
      </c>
      <c r="I1501" s="3">
        <f>IF((Master!CL640&gt;=18)-(Master!CL640&gt;42),1,0)</f>
        <v>1</v>
      </c>
      <c r="J1501" s="11">
        <f>IF($I1501=1,ROUND(Master!DF640,2),0)</f>
        <v>0</v>
      </c>
      <c r="K1501" s="3">
        <f t="shared" si="401"/>
        <v>0</v>
      </c>
      <c r="L1501" s="49" t="str">
        <f t="shared" si="402"/>
        <v>Temp. suitable for Pathogen and Vector. Model says suitable for Pathogen or Vector but not both.</v>
      </c>
      <c r="M1501" s="49" t="str">
        <f t="shared" si="403"/>
        <v>Preconditions somewhat suitable for Transmission</v>
      </c>
      <c r="N1501" s="6" t="str">
        <f>Master!DM640</f>
        <v>Temp. suitable for vectors - surveillance may be needed. When temp. suitable, model suggests vectors likely - may need control, education, and policies minimizing exposure.</v>
      </c>
      <c r="AW1501" s="2">
        <f t="shared" si="404"/>
        <v>2</v>
      </c>
      <c r="AX1501" s="2">
        <f t="shared" si="405"/>
        <v>3</v>
      </c>
      <c r="AY1501" s="2">
        <f t="shared" si="406"/>
        <v>5</v>
      </c>
      <c r="AZ1501" s="2">
        <f t="shared" si="387"/>
        <v>30</v>
      </c>
      <c r="BA1501" s="2">
        <f t="shared" si="407"/>
        <v>3</v>
      </c>
      <c r="BB1501" s="2" t="str">
        <f t="shared" si="408"/>
        <v>Temp. suitable for Pathogen and Vector. Model says suitable for Pathogen or Vector but not both.</v>
      </c>
      <c r="BC1501" s="2" t="str">
        <f t="shared" si="409"/>
        <v>Preconditions somewhat suitable for Transmission</v>
      </c>
      <c r="BF1501" s="56">
        <f>Master!EN640</f>
        <v>601</v>
      </c>
      <c r="BG1501" s="56" t="s">
        <v>1590</v>
      </c>
      <c r="BH1501" s="2">
        <f t="shared" si="388"/>
        <v>0</v>
      </c>
      <c r="BI1501" s="2">
        <f t="shared" si="389"/>
        <v>0</v>
      </c>
    </row>
    <row r="1502" spans="1:61" s="2" customFormat="1" ht="16.5" thickTop="1" thickBot="1" x14ac:dyDescent="0.3">
      <c r="A1502" s="6"/>
      <c r="E1502" s="8" t="s">
        <v>448</v>
      </c>
      <c r="F1502" s="3">
        <f t="shared" si="400"/>
        <v>3</v>
      </c>
      <c r="G1502" s="3">
        <f>IF((Master!CL641&gt;=13)-(Master!CL641&gt;38),1,0)</f>
        <v>1</v>
      </c>
      <c r="H1502" s="11">
        <f>IF($G1502=1,ROUND(Master!AL641,2),0)</f>
        <v>0.91</v>
      </c>
      <c r="I1502" s="3">
        <f>IF((Master!CL641&gt;=18)-(Master!CL641&gt;42),1,0)</f>
        <v>1</v>
      </c>
      <c r="J1502" s="11">
        <f>IF($I1502=1,ROUND(Master!DF641,2),0)</f>
        <v>0</v>
      </c>
      <c r="K1502" s="3">
        <f t="shared" si="401"/>
        <v>0</v>
      </c>
      <c r="L1502" s="49" t="str">
        <f t="shared" si="402"/>
        <v>Temp. suitable for Pathogen and Vector. Model says suitable for Pathogen or Vector but not both.</v>
      </c>
      <c r="M1502" s="49" t="str">
        <f t="shared" si="403"/>
        <v>Preconditions somewhat suitable for Transmission</v>
      </c>
      <c r="N1502" s="6" t="str">
        <f>Master!DM641</f>
        <v>Temp. suitable for vectors - surveillance may be needed. When temp. suitable, model suggests vectors likely - may need control, education, and policies minimizing exposure.</v>
      </c>
      <c r="AW1502" s="2">
        <f t="shared" si="404"/>
        <v>2</v>
      </c>
      <c r="AX1502" s="2">
        <f t="shared" si="405"/>
        <v>3</v>
      </c>
      <c r="AY1502" s="2">
        <f t="shared" si="406"/>
        <v>5</v>
      </c>
      <c r="AZ1502" s="2">
        <f t="shared" si="387"/>
        <v>30</v>
      </c>
      <c r="BA1502" s="2">
        <f t="shared" si="407"/>
        <v>3</v>
      </c>
      <c r="BB1502" s="2" t="str">
        <f t="shared" si="408"/>
        <v>Temp. suitable for Pathogen and Vector. Model says suitable for Pathogen or Vector but not both.</v>
      </c>
      <c r="BC1502" s="2" t="str">
        <f t="shared" si="409"/>
        <v>Preconditions somewhat suitable for Transmission</v>
      </c>
      <c r="BF1502" s="56">
        <f>Master!EN641</f>
        <v>77782</v>
      </c>
      <c r="BG1502" s="56" t="s">
        <v>1591</v>
      </c>
      <c r="BH1502" s="2">
        <f t="shared" si="388"/>
        <v>0</v>
      </c>
      <c r="BI1502" s="2">
        <f t="shared" si="389"/>
        <v>0</v>
      </c>
    </row>
    <row r="1503" spans="1:61" s="2" customFormat="1" ht="16.5" thickTop="1" thickBot="1" x14ac:dyDescent="0.3">
      <c r="A1503" s="6"/>
      <c r="E1503" s="8" t="s">
        <v>449</v>
      </c>
      <c r="F1503" s="3">
        <f t="shared" si="400"/>
        <v>4</v>
      </c>
      <c r="G1503" s="3">
        <f>IF((Master!CL642&gt;=13)-(Master!CL642&gt;38),1,0)</f>
        <v>1</v>
      </c>
      <c r="H1503" s="11">
        <f>IF($G1503=1,ROUND(Master!AL642,2),0)</f>
        <v>0.98</v>
      </c>
      <c r="I1503" s="3">
        <f>IF((Master!CL642&gt;=18)-(Master!CL642&gt;42),1,0)</f>
        <v>1</v>
      </c>
      <c r="J1503" s="11">
        <f>IF($I1503=1,ROUND(Master!DF642,2),0)</f>
        <v>0.95</v>
      </c>
      <c r="K1503" s="3">
        <f t="shared" si="401"/>
        <v>48028</v>
      </c>
      <c r="L1503" s="49" t="str">
        <f t="shared" si="402"/>
        <v>Temp. suitable for Pathogen and Vector. Model says suitable for Pathogen and Vector.</v>
      </c>
      <c r="M1503" s="49" t="str">
        <f t="shared" si="403"/>
        <v>Preconditions suitable for Transmission</v>
      </c>
      <c r="N1503" s="6" t="str">
        <f>Master!DM642</f>
        <v>Temp. suitable for vectors - surveillance may be needed. When temp. suitable, model suggests vectors likely - may need control, education, and policies minimizing exposure.</v>
      </c>
      <c r="AW1503" s="2">
        <f t="shared" si="404"/>
        <v>2</v>
      </c>
      <c r="AX1503" s="2">
        <f t="shared" si="405"/>
        <v>3</v>
      </c>
      <c r="AY1503" s="2">
        <f t="shared" si="406"/>
        <v>7</v>
      </c>
      <c r="AZ1503" s="2">
        <f t="shared" si="387"/>
        <v>42</v>
      </c>
      <c r="BA1503" s="2">
        <f t="shared" si="407"/>
        <v>4</v>
      </c>
      <c r="BB1503" s="2" t="str">
        <f t="shared" si="408"/>
        <v>Temp. suitable for Pathogen and Vector. Model says suitable for Pathogen and Vector.</v>
      </c>
      <c r="BC1503" s="2" t="str">
        <f t="shared" si="409"/>
        <v>Preconditions suitable for Transmission</v>
      </c>
      <c r="BF1503" s="56">
        <f>Master!EN642</f>
        <v>48028</v>
      </c>
      <c r="BG1503" s="56" t="s">
        <v>1592</v>
      </c>
      <c r="BH1503" s="2">
        <f t="shared" si="388"/>
        <v>1</v>
      </c>
      <c r="BI1503" s="2">
        <f t="shared" si="389"/>
        <v>48028</v>
      </c>
    </row>
    <row r="1504" spans="1:61" s="2" customFormat="1" ht="16.5" thickTop="1" thickBot="1" x14ac:dyDescent="0.3">
      <c r="A1504" s="6"/>
      <c r="E1504" s="8" t="s">
        <v>452</v>
      </c>
      <c r="F1504" s="3">
        <f t="shared" si="400"/>
        <v>3</v>
      </c>
      <c r="G1504" s="3">
        <f>IF((Master!CL643&gt;=13)-(Master!CL643&gt;38),1,0)</f>
        <v>1</v>
      </c>
      <c r="H1504" s="11">
        <f>IF($G1504=1,ROUND(Master!AL643,2),0)</f>
        <v>0.98</v>
      </c>
      <c r="I1504" s="3">
        <f>IF((Master!CL643&gt;=18)-(Master!CL643&gt;42),1,0)</f>
        <v>1</v>
      </c>
      <c r="J1504" s="11">
        <f>IF($I1504=1,ROUND(Master!DF643,2),0)</f>
        <v>0</v>
      </c>
      <c r="K1504" s="3">
        <f t="shared" si="401"/>
        <v>0</v>
      </c>
      <c r="L1504" s="49" t="str">
        <f t="shared" si="402"/>
        <v>Temp. suitable for Pathogen and Vector. Model says suitable for Pathogen or Vector but not both.</v>
      </c>
      <c r="M1504" s="49" t="str">
        <f t="shared" si="403"/>
        <v>Preconditions somewhat suitable for Transmission</v>
      </c>
      <c r="N1504" s="6" t="str">
        <f>Master!DM643</f>
        <v>Temp. suitable for vectors - surveillance may be needed. When temp. suitable, model suggests vectors likely - may need control, education, and policies minimizing exposure.</v>
      </c>
      <c r="AW1504" s="2">
        <f t="shared" si="404"/>
        <v>2</v>
      </c>
      <c r="AX1504" s="2">
        <f t="shared" si="405"/>
        <v>3</v>
      </c>
      <c r="AY1504" s="2">
        <f t="shared" si="406"/>
        <v>5</v>
      </c>
      <c r="AZ1504" s="2">
        <f t="shared" si="387"/>
        <v>30</v>
      </c>
      <c r="BA1504" s="2">
        <f t="shared" si="407"/>
        <v>3</v>
      </c>
      <c r="BB1504" s="2" t="str">
        <f t="shared" si="408"/>
        <v>Temp. suitable for Pathogen and Vector. Model says suitable for Pathogen or Vector but not both.</v>
      </c>
      <c r="BC1504" s="2" t="str">
        <f t="shared" si="409"/>
        <v>Preconditions somewhat suitable for Transmission</v>
      </c>
      <c r="BF1504" s="56">
        <f>Master!EN643</f>
        <v>54473</v>
      </c>
      <c r="BG1504" s="56" t="s">
        <v>1593</v>
      </c>
      <c r="BH1504" s="2">
        <f t="shared" si="388"/>
        <v>0</v>
      </c>
      <c r="BI1504" s="2">
        <f t="shared" si="389"/>
        <v>0</v>
      </c>
    </row>
    <row r="1505" spans="1:61" s="2" customFormat="1" ht="16.5" thickTop="1" thickBot="1" x14ac:dyDescent="0.3">
      <c r="A1505" s="6"/>
      <c r="E1505" s="8" t="s">
        <v>498</v>
      </c>
      <c r="F1505" s="3">
        <f t="shared" si="400"/>
        <v>3</v>
      </c>
      <c r="G1505" s="3">
        <f>IF((Master!CL644&gt;=13)-(Master!CL644&gt;38),1,0)</f>
        <v>1</v>
      </c>
      <c r="H1505" s="11">
        <f>IF($G1505=1,ROUND(Master!AL644,2),0)</f>
        <v>0.99</v>
      </c>
      <c r="I1505" s="3">
        <f>IF((Master!CL644&gt;=18)-(Master!CL644&gt;42),1,0)</f>
        <v>1</v>
      </c>
      <c r="J1505" s="11">
        <f>IF($I1505=1,ROUND(Master!DF644,2),0)</f>
        <v>0</v>
      </c>
      <c r="K1505" s="3">
        <f t="shared" si="401"/>
        <v>0</v>
      </c>
      <c r="L1505" s="49" t="str">
        <f t="shared" si="402"/>
        <v>Temp. suitable for Pathogen and Vector. Model says suitable for Pathogen or Vector but not both.</v>
      </c>
      <c r="M1505" s="49" t="str">
        <f t="shared" si="403"/>
        <v>Preconditions somewhat suitable for Transmission</v>
      </c>
      <c r="N1505" s="6" t="str">
        <f>Master!DM644</f>
        <v>Temp. suitable for vectors - surveillance may be needed. When temp. suitable, model suggests vectors likely - may need control, education, and policies minimizing exposure.</v>
      </c>
      <c r="AW1505" s="2">
        <f t="shared" si="404"/>
        <v>2</v>
      </c>
      <c r="AX1505" s="2">
        <f t="shared" si="405"/>
        <v>3</v>
      </c>
      <c r="AY1505" s="2">
        <f t="shared" si="406"/>
        <v>5</v>
      </c>
      <c r="AZ1505" s="2">
        <f t="shared" ref="AZ1505:AZ1568" si="410">AW1505*AX1505*AY1505</f>
        <v>30</v>
      </c>
      <c r="BA1505" s="2">
        <f t="shared" si="407"/>
        <v>3</v>
      </c>
      <c r="BB1505" s="2" t="str">
        <f t="shared" si="408"/>
        <v>Temp. suitable for Pathogen and Vector. Model says suitable for Pathogen or Vector but not both.</v>
      </c>
      <c r="BC1505" s="2" t="str">
        <f t="shared" si="409"/>
        <v>Preconditions somewhat suitable for Transmission</v>
      </c>
      <c r="BF1505" s="56">
        <f>Master!EN644</f>
        <v>100825</v>
      </c>
      <c r="BG1505" s="56" t="s">
        <v>1594</v>
      </c>
      <c r="BH1505" s="2">
        <f t="shared" ref="BH1505:BH1568" si="411">IF(BA1505=4,1,0)</f>
        <v>0</v>
      </c>
      <c r="BI1505" s="2">
        <f t="shared" ref="BI1505:BI1568" si="412">BF1505*BH1505</f>
        <v>0</v>
      </c>
    </row>
    <row r="1506" spans="1:61" s="2" customFormat="1" ht="16.5" thickTop="1" thickBot="1" x14ac:dyDescent="0.3">
      <c r="A1506" s="6"/>
      <c r="E1506" s="8" t="s">
        <v>564</v>
      </c>
      <c r="F1506" s="3">
        <f t="shared" si="400"/>
        <v>3</v>
      </c>
      <c r="G1506" s="3">
        <f>IF((Master!CL645&gt;=13)-(Master!CL645&gt;38),1,0)</f>
        <v>1</v>
      </c>
      <c r="H1506" s="11">
        <f>IF($G1506=1,ROUND(Master!AL645,2),0)</f>
        <v>0.97</v>
      </c>
      <c r="I1506" s="3">
        <f>IF((Master!CL645&gt;=18)-(Master!CL645&gt;42),1,0)</f>
        <v>1</v>
      </c>
      <c r="J1506" s="11">
        <f>IF($I1506=1,ROUND(Master!DF645,2),0)</f>
        <v>0</v>
      </c>
      <c r="K1506" s="3">
        <f t="shared" si="401"/>
        <v>0</v>
      </c>
      <c r="L1506" s="49" t="str">
        <f t="shared" si="402"/>
        <v>Temp. suitable for Pathogen and Vector. Model says suitable for Pathogen or Vector but not both.</v>
      </c>
      <c r="M1506" s="49" t="str">
        <f t="shared" si="403"/>
        <v>Preconditions somewhat suitable for Transmission</v>
      </c>
      <c r="N1506" s="6" t="str">
        <f>Master!DM645</f>
        <v>Temp. suitable for vectors - surveillance may be needed. When temp. suitable, model suggests vectors likely - may need control, education, and policies minimizing exposure.</v>
      </c>
      <c r="AW1506" s="2">
        <f t="shared" si="404"/>
        <v>2</v>
      </c>
      <c r="AX1506" s="2">
        <f t="shared" si="405"/>
        <v>3</v>
      </c>
      <c r="AY1506" s="2">
        <f t="shared" si="406"/>
        <v>5</v>
      </c>
      <c r="AZ1506" s="2">
        <f t="shared" si="410"/>
        <v>30</v>
      </c>
      <c r="BA1506" s="2">
        <f t="shared" si="407"/>
        <v>3</v>
      </c>
      <c r="BB1506" s="2" t="str">
        <f t="shared" si="408"/>
        <v>Temp. suitable for Pathogen and Vector. Model says suitable for Pathogen or Vector but not both.</v>
      </c>
      <c r="BC1506" s="2" t="str">
        <f t="shared" si="409"/>
        <v>Preconditions somewhat suitable for Transmission</v>
      </c>
      <c r="BF1506" s="56">
        <f>Master!EN645</f>
        <v>179427</v>
      </c>
      <c r="BG1506" s="56" t="s">
        <v>1595</v>
      </c>
      <c r="BH1506" s="2">
        <f t="shared" si="411"/>
        <v>0</v>
      </c>
      <c r="BI1506" s="2">
        <f t="shared" si="412"/>
        <v>0</v>
      </c>
    </row>
    <row r="1507" spans="1:61" s="2" customFormat="1" ht="16.5" thickTop="1" thickBot="1" x14ac:dyDescent="0.3">
      <c r="A1507" s="6"/>
      <c r="E1507" s="8" t="s">
        <v>565</v>
      </c>
      <c r="F1507" s="3">
        <f t="shared" si="400"/>
        <v>3</v>
      </c>
      <c r="G1507" s="3">
        <f>IF((Master!CL646&gt;=13)-(Master!CL646&gt;38),1,0)</f>
        <v>1</v>
      </c>
      <c r="H1507" s="11">
        <f>IF($G1507=1,ROUND(Master!AL646,2),0)</f>
        <v>0.98</v>
      </c>
      <c r="I1507" s="3">
        <f>IF((Master!CL646&gt;=18)-(Master!CL646&gt;42),1,0)</f>
        <v>1</v>
      </c>
      <c r="J1507" s="11">
        <f>IF($I1507=1,ROUND(Master!DF646,2),0)</f>
        <v>0</v>
      </c>
      <c r="K1507" s="3">
        <f t="shared" si="401"/>
        <v>0</v>
      </c>
      <c r="L1507" s="49" t="str">
        <f t="shared" si="402"/>
        <v>Temp. suitable for Pathogen and Vector. Model says suitable for Pathogen or Vector but not both.</v>
      </c>
      <c r="M1507" s="49" t="str">
        <f t="shared" si="403"/>
        <v>Preconditions somewhat suitable for Transmission</v>
      </c>
      <c r="N1507" s="6" t="str">
        <f>Master!DM646</f>
        <v>Temp. suitable for vectors - surveillance may be needed. When temp. suitable, model suggests vectors likely - may need control, education, and policies minimizing exposure.</v>
      </c>
      <c r="AW1507" s="2">
        <f t="shared" si="404"/>
        <v>2</v>
      </c>
      <c r="AX1507" s="2">
        <f t="shared" si="405"/>
        <v>3</v>
      </c>
      <c r="AY1507" s="2">
        <f t="shared" si="406"/>
        <v>5</v>
      </c>
      <c r="AZ1507" s="2">
        <f t="shared" si="410"/>
        <v>30</v>
      </c>
      <c r="BA1507" s="2">
        <f t="shared" si="407"/>
        <v>3</v>
      </c>
      <c r="BB1507" s="2" t="str">
        <f t="shared" si="408"/>
        <v>Temp. suitable for Pathogen and Vector. Model says suitable for Pathogen or Vector but not both.</v>
      </c>
      <c r="BC1507" s="2" t="str">
        <f t="shared" si="409"/>
        <v>Preconditions somewhat suitable for Transmission</v>
      </c>
      <c r="BF1507" s="56">
        <f>Master!EN646</f>
        <v>2643</v>
      </c>
      <c r="BG1507" s="56" t="s">
        <v>1596</v>
      </c>
      <c r="BH1507" s="2">
        <f t="shared" si="411"/>
        <v>0</v>
      </c>
      <c r="BI1507" s="2">
        <f t="shared" si="412"/>
        <v>0</v>
      </c>
    </row>
    <row r="1508" spans="1:61" s="2" customFormat="1" ht="16.5" thickTop="1" thickBot="1" x14ac:dyDescent="0.3">
      <c r="A1508" s="6"/>
      <c r="E1508" s="8" t="s">
        <v>566</v>
      </c>
      <c r="F1508" s="3">
        <f t="shared" si="400"/>
        <v>4</v>
      </c>
      <c r="G1508" s="3">
        <f>IF((Master!CL647&gt;=13)-(Master!CL647&gt;38),1,0)</f>
        <v>1</v>
      </c>
      <c r="H1508" s="11">
        <f>IF($G1508=1,ROUND(Master!AL647,2),0)</f>
        <v>0.98</v>
      </c>
      <c r="I1508" s="3">
        <f>IF((Master!CL647&gt;=18)-(Master!CL647&gt;42),1,0)</f>
        <v>1</v>
      </c>
      <c r="J1508" s="11">
        <f>IF($I1508=1,ROUND(Master!DF647,2),0)</f>
        <v>0.94</v>
      </c>
      <c r="K1508" s="3">
        <f t="shared" si="401"/>
        <v>86224</v>
      </c>
      <c r="L1508" s="49" t="str">
        <f t="shared" si="402"/>
        <v>Temp. suitable for Pathogen and Vector. Model says suitable for Pathogen and Vector.</v>
      </c>
      <c r="M1508" s="49" t="str">
        <f t="shared" si="403"/>
        <v>Preconditions suitable for Transmission</v>
      </c>
      <c r="N1508" s="6" t="str">
        <f>Master!DM647</f>
        <v>Temp. suitable for vectors - surveillance may be needed. When temp. suitable, model suggests vectors likely - may need control, education, and policies minimizing exposure.</v>
      </c>
      <c r="AW1508" s="2">
        <f t="shared" si="404"/>
        <v>2</v>
      </c>
      <c r="AX1508" s="2">
        <f t="shared" si="405"/>
        <v>3</v>
      </c>
      <c r="AY1508" s="2">
        <f t="shared" si="406"/>
        <v>7</v>
      </c>
      <c r="AZ1508" s="2">
        <f t="shared" si="410"/>
        <v>42</v>
      </c>
      <c r="BA1508" s="2">
        <f t="shared" si="407"/>
        <v>4</v>
      </c>
      <c r="BB1508" s="2" t="str">
        <f t="shared" si="408"/>
        <v>Temp. suitable for Pathogen and Vector. Model says suitable for Pathogen and Vector.</v>
      </c>
      <c r="BC1508" s="2" t="str">
        <f t="shared" si="409"/>
        <v>Preconditions suitable for Transmission</v>
      </c>
      <c r="BF1508" s="56">
        <f>Master!EN647</f>
        <v>86224</v>
      </c>
      <c r="BG1508" s="56" t="s">
        <v>1597</v>
      </c>
      <c r="BH1508" s="2">
        <f t="shared" si="411"/>
        <v>1</v>
      </c>
      <c r="BI1508" s="2">
        <f t="shared" si="412"/>
        <v>86224</v>
      </c>
    </row>
    <row r="1509" spans="1:61" s="2" customFormat="1" ht="16.5" thickTop="1" thickBot="1" x14ac:dyDescent="0.3">
      <c r="A1509" s="6"/>
      <c r="E1509" s="8" t="s">
        <v>580</v>
      </c>
      <c r="F1509" s="3">
        <f t="shared" si="400"/>
        <v>3</v>
      </c>
      <c r="G1509" s="3">
        <f>IF((Master!CL648&gt;=13)-(Master!CL648&gt;38),1,0)</f>
        <v>1</v>
      </c>
      <c r="H1509" s="11">
        <f>IF($G1509=1,ROUND(Master!AL648,2),0)</f>
        <v>0.71</v>
      </c>
      <c r="I1509" s="3">
        <f>IF((Master!CL648&gt;=18)-(Master!CL648&gt;42),1,0)</f>
        <v>1</v>
      </c>
      <c r="J1509" s="11">
        <f>IF($I1509=1,ROUND(Master!DF648,2),0)</f>
        <v>0</v>
      </c>
      <c r="K1509" s="3">
        <f t="shared" si="401"/>
        <v>0</v>
      </c>
      <c r="L1509" s="49" t="str">
        <f t="shared" si="402"/>
        <v>Temp. suitable for Pathogen and Vector. Model says suitable for Pathogen or Vector but not both.</v>
      </c>
      <c r="M1509" s="49" t="str">
        <f t="shared" si="403"/>
        <v>Preconditions somewhat suitable for Transmission</v>
      </c>
      <c r="N1509" s="6" t="str">
        <f>Master!DM648</f>
        <v>Temp. suitable for vectors - surveillance may be needed. When temp. suitable, model suggests vectors likely - may need control, education, and policies minimizing exposure.</v>
      </c>
      <c r="AW1509" s="2">
        <f t="shared" si="404"/>
        <v>2</v>
      </c>
      <c r="AX1509" s="2">
        <f t="shared" si="405"/>
        <v>3</v>
      </c>
      <c r="AY1509" s="2">
        <f t="shared" si="406"/>
        <v>5</v>
      </c>
      <c r="AZ1509" s="2">
        <f t="shared" si="410"/>
        <v>30</v>
      </c>
      <c r="BA1509" s="2">
        <f t="shared" si="407"/>
        <v>3</v>
      </c>
      <c r="BB1509" s="2" t="str">
        <f t="shared" si="408"/>
        <v>Temp. suitable for Pathogen and Vector. Model says suitable for Pathogen or Vector but not both.</v>
      </c>
      <c r="BC1509" s="2" t="str">
        <f t="shared" si="409"/>
        <v>Preconditions somewhat suitable for Transmission</v>
      </c>
      <c r="BF1509" s="56">
        <f>Master!EN648</f>
        <v>109197</v>
      </c>
      <c r="BG1509" s="56" t="s">
        <v>1598</v>
      </c>
      <c r="BH1509" s="2">
        <f t="shared" si="411"/>
        <v>0</v>
      </c>
      <c r="BI1509" s="2">
        <f t="shared" si="412"/>
        <v>0</v>
      </c>
    </row>
    <row r="1510" spans="1:61" s="2" customFormat="1" ht="16.5" thickTop="1" thickBot="1" x14ac:dyDescent="0.3">
      <c r="A1510" s="6"/>
      <c r="E1510" s="8" t="s">
        <v>610</v>
      </c>
      <c r="F1510" s="3">
        <f t="shared" si="400"/>
        <v>3</v>
      </c>
      <c r="G1510" s="3">
        <f>IF((Master!CL649&gt;=13)-(Master!CL649&gt;38),1,0)</f>
        <v>1</v>
      </c>
      <c r="H1510" s="11">
        <f>IF($G1510=1,ROUND(Master!AL649,2),0)</f>
        <v>0.95</v>
      </c>
      <c r="I1510" s="3">
        <f>IF((Master!CL649&gt;=18)-(Master!CL649&gt;42),1,0)</f>
        <v>1</v>
      </c>
      <c r="J1510" s="11">
        <f>IF($I1510=1,ROUND(Master!DF649,2),0)</f>
        <v>0.47</v>
      </c>
      <c r="K1510" s="3">
        <f t="shared" si="401"/>
        <v>0</v>
      </c>
      <c r="L1510" s="49" t="str">
        <f t="shared" si="402"/>
        <v>Temp. suitable for Pathogen and Vector. Model says suitable for Pathogen or Vector but not both.</v>
      </c>
      <c r="M1510" s="49" t="str">
        <f t="shared" si="403"/>
        <v>Preconditions somewhat suitable for Transmission</v>
      </c>
      <c r="N1510" s="6" t="str">
        <f>Master!DM649</f>
        <v>Temp. suitable for vectors - surveillance may be needed. When temp. suitable, model suggests vectors likely - may need control, education, and policies minimizing exposure.</v>
      </c>
      <c r="AW1510" s="2">
        <f t="shared" si="404"/>
        <v>2</v>
      </c>
      <c r="AX1510" s="2">
        <f t="shared" si="405"/>
        <v>3</v>
      </c>
      <c r="AY1510" s="2">
        <f t="shared" si="406"/>
        <v>5</v>
      </c>
      <c r="AZ1510" s="2">
        <f t="shared" si="410"/>
        <v>30</v>
      </c>
      <c r="BA1510" s="2">
        <f t="shared" si="407"/>
        <v>3</v>
      </c>
      <c r="BB1510" s="2" t="str">
        <f t="shared" si="408"/>
        <v>Temp. suitable for Pathogen and Vector. Model says suitable for Pathogen or Vector but not both.</v>
      </c>
      <c r="BC1510" s="2" t="str">
        <f t="shared" si="409"/>
        <v>Preconditions somewhat suitable for Transmission</v>
      </c>
      <c r="BF1510" s="56">
        <f>Master!EN649</f>
        <v>102769</v>
      </c>
      <c r="BG1510" s="56" t="s">
        <v>1599</v>
      </c>
      <c r="BH1510" s="2">
        <f t="shared" si="411"/>
        <v>0</v>
      </c>
      <c r="BI1510" s="2">
        <f t="shared" si="412"/>
        <v>0</v>
      </c>
    </row>
    <row r="1511" spans="1:61" s="2" customFormat="1" ht="16.5" thickTop="1" thickBot="1" x14ac:dyDescent="0.3">
      <c r="A1511" s="6"/>
      <c r="E1511" s="8" t="s">
        <v>643</v>
      </c>
      <c r="F1511" s="3">
        <f t="shared" si="400"/>
        <v>4</v>
      </c>
      <c r="G1511" s="3">
        <f>IF((Master!CL650&gt;=13)-(Master!CL650&gt;38),1,0)</f>
        <v>1</v>
      </c>
      <c r="H1511" s="11">
        <f>IF($G1511=1,ROUND(Master!AL650,2),0)</f>
        <v>0.95</v>
      </c>
      <c r="I1511" s="3">
        <f>IF((Master!CL650&gt;=18)-(Master!CL650&gt;42),1,0)</f>
        <v>1</v>
      </c>
      <c r="J1511" s="11">
        <f>IF($I1511=1,ROUND(Master!DF650,2),0)</f>
        <v>0.93</v>
      </c>
      <c r="K1511" s="3">
        <f t="shared" si="401"/>
        <v>40790</v>
      </c>
      <c r="L1511" s="49" t="str">
        <f t="shared" si="402"/>
        <v>Temp. suitable for Pathogen and Vector. Model says suitable for Pathogen and Vector.</v>
      </c>
      <c r="M1511" s="49" t="str">
        <f t="shared" si="403"/>
        <v>Preconditions suitable for Transmission</v>
      </c>
      <c r="N1511" s="6" t="str">
        <f>Master!DM650</f>
        <v>Temp. suitable for vectors - surveillance may be needed. When temp. suitable, model suggests vectors likely - may need control, education, and policies minimizing exposure.</v>
      </c>
      <c r="AW1511" s="2">
        <f t="shared" si="404"/>
        <v>2</v>
      </c>
      <c r="AX1511" s="2">
        <f t="shared" si="405"/>
        <v>3</v>
      </c>
      <c r="AY1511" s="2">
        <f t="shared" si="406"/>
        <v>7</v>
      </c>
      <c r="AZ1511" s="2">
        <f t="shared" si="410"/>
        <v>42</v>
      </c>
      <c r="BA1511" s="2">
        <f t="shared" si="407"/>
        <v>4</v>
      </c>
      <c r="BB1511" s="2" t="str">
        <f t="shared" si="408"/>
        <v>Temp. suitable for Pathogen and Vector. Model says suitable for Pathogen and Vector.</v>
      </c>
      <c r="BC1511" s="2" t="str">
        <f t="shared" si="409"/>
        <v>Preconditions suitable for Transmission</v>
      </c>
      <c r="BF1511" s="56">
        <f>Master!EN650</f>
        <v>40790</v>
      </c>
      <c r="BG1511" s="56" t="s">
        <v>1600</v>
      </c>
      <c r="BH1511" s="2">
        <f t="shared" si="411"/>
        <v>1</v>
      </c>
      <c r="BI1511" s="2">
        <f t="shared" si="412"/>
        <v>40790</v>
      </c>
    </row>
    <row r="1512" spans="1:61" s="2" customFormat="1" ht="16.5" thickTop="1" thickBot="1" x14ac:dyDescent="0.3">
      <c r="A1512" s="6"/>
      <c r="E1512" s="8" t="s">
        <v>644</v>
      </c>
      <c r="F1512" s="3">
        <f t="shared" si="400"/>
        <v>4</v>
      </c>
      <c r="G1512" s="3">
        <f>IF((Master!CL651&gt;=13)-(Master!CL651&gt;38),1,0)</f>
        <v>1</v>
      </c>
      <c r="H1512" s="11">
        <f>IF($G1512=1,ROUND(Master!AL651,2),0)</f>
        <v>0.95</v>
      </c>
      <c r="I1512" s="3">
        <f>IF((Master!CL651&gt;=18)-(Master!CL651&gt;42),1,0)</f>
        <v>1</v>
      </c>
      <c r="J1512" s="11">
        <f>IF($I1512=1,ROUND(Master!DF651,2),0)</f>
        <v>0.94</v>
      </c>
      <c r="K1512" s="3">
        <f t="shared" si="401"/>
        <v>7201</v>
      </c>
      <c r="L1512" s="49" t="str">
        <f t="shared" si="402"/>
        <v>Temp. suitable for Pathogen and Vector. Model says suitable for Pathogen and Vector.</v>
      </c>
      <c r="M1512" s="49" t="str">
        <f t="shared" si="403"/>
        <v>Preconditions suitable for Transmission</v>
      </c>
      <c r="N1512" s="6" t="str">
        <f>Master!DM651</f>
        <v>Temp. suitable for vectors - surveillance may be needed. When temp. suitable, model suggests vectors likely - may need control, education, and policies minimizing exposure.</v>
      </c>
      <c r="AW1512" s="2">
        <f t="shared" si="404"/>
        <v>2</v>
      </c>
      <c r="AX1512" s="2">
        <f t="shared" si="405"/>
        <v>3</v>
      </c>
      <c r="AY1512" s="2">
        <f t="shared" si="406"/>
        <v>7</v>
      </c>
      <c r="AZ1512" s="2">
        <f t="shared" si="410"/>
        <v>42</v>
      </c>
      <c r="BA1512" s="2">
        <f t="shared" si="407"/>
        <v>4</v>
      </c>
      <c r="BB1512" s="2" t="str">
        <f t="shared" si="408"/>
        <v>Temp. suitable for Pathogen and Vector. Model says suitable for Pathogen and Vector.</v>
      </c>
      <c r="BC1512" s="2" t="str">
        <f t="shared" si="409"/>
        <v>Preconditions suitable for Transmission</v>
      </c>
      <c r="BF1512" s="56">
        <f>Master!EN651</f>
        <v>7201</v>
      </c>
      <c r="BG1512" s="56" t="s">
        <v>1601</v>
      </c>
      <c r="BH1512" s="2">
        <f t="shared" si="411"/>
        <v>1</v>
      </c>
      <c r="BI1512" s="2">
        <f t="shared" si="412"/>
        <v>7201</v>
      </c>
    </row>
    <row r="1513" spans="1:61" s="2" customFormat="1" ht="16.5" thickTop="1" thickBot="1" x14ac:dyDescent="0.3">
      <c r="A1513" s="6"/>
      <c r="E1513" s="8" t="s">
        <v>653</v>
      </c>
      <c r="F1513" s="3">
        <f t="shared" si="400"/>
        <v>4</v>
      </c>
      <c r="G1513" s="3">
        <f>IF((Master!CL652&gt;=13)-(Master!CL652&gt;38),1,0)</f>
        <v>1</v>
      </c>
      <c r="H1513" s="11">
        <f>IF($G1513=1,ROUND(Master!AL652,2),0)</f>
        <v>0.93</v>
      </c>
      <c r="I1513" s="3">
        <f>IF((Master!CL652&gt;=18)-(Master!CL652&gt;42),1,0)</f>
        <v>1</v>
      </c>
      <c r="J1513" s="11">
        <f>IF($I1513=1,ROUND(Master!DF652,2),0)</f>
        <v>0.93</v>
      </c>
      <c r="K1513" s="3">
        <f t="shared" si="401"/>
        <v>64101</v>
      </c>
      <c r="L1513" s="49" t="str">
        <f t="shared" si="402"/>
        <v>Temp. suitable for Pathogen and Vector. Model says suitable for Pathogen and Vector.</v>
      </c>
      <c r="M1513" s="49" t="str">
        <f t="shared" si="403"/>
        <v>Preconditions suitable for Transmission</v>
      </c>
      <c r="N1513" s="6" t="str">
        <f>Master!DM652</f>
        <v>Temp. suitable for vectors - surveillance may be needed. When temp. suitable, model suggests vectors likely - may need control, education, and policies minimizing exposure.</v>
      </c>
      <c r="AW1513" s="2">
        <f t="shared" si="404"/>
        <v>2</v>
      </c>
      <c r="AX1513" s="2">
        <f t="shared" si="405"/>
        <v>3</v>
      </c>
      <c r="AY1513" s="2">
        <f t="shared" si="406"/>
        <v>7</v>
      </c>
      <c r="AZ1513" s="2">
        <f t="shared" si="410"/>
        <v>42</v>
      </c>
      <c r="BA1513" s="2">
        <f t="shared" si="407"/>
        <v>4</v>
      </c>
      <c r="BB1513" s="2" t="str">
        <f t="shared" si="408"/>
        <v>Temp. suitable for Pathogen and Vector. Model says suitable for Pathogen and Vector.</v>
      </c>
      <c r="BC1513" s="2" t="str">
        <f t="shared" si="409"/>
        <v>Preconditions suitable for Transmission</v>
      </c>
      <c r="BF1513" s="56">
        <f>Master!EN652</f>
        <v>64101</v>
      </c>
      <c r="BG1513" s="56" t="s">
        <v>1602</v>
      </c>
      <c r="BH1513" s="2">
        <f t="shared" si="411"/>
        <v>1</v>
      </c>
      <c r="BI1513" s="2">
        <f t="shared" si="412"/>
        <v>64101</v>
      </c>
    </row>
    <row r="1514" spans="1:61" s="2" customFormat="1" ht="16.5" thickTop="1" thickBot="1" x14ac:dyDescent="0.3">
      <c r="A1514" s="6"/>
      <c r="E1514" s="8" t="s">
        <v>668</v>
      </c>
      <c r="F1514" s="3">
        <f t="shared" si="400"/>
        <v>4</v>
      </c>
      <c r="G1514" s="3">
        <f>IF((Master!CL653&gt;=13)-(Master!CL653&gt;38),1,0)</f>
        <v>1</v>
      </c>
      <c r="H1514" s="11">
        <f>IF($G1514=1,ROUND(Master!AL653,2),0)</f>
        <v>0.91</v>
      </c>
      <c r="I1514" s="3">
        <f>IF((Master!CL653&gt;=18)-(Master!CL653&gt;42),1,0)</f>
        <v>1</v>
      </c>
      <c r="J1514" s="11">
        <f>IF($I1514=1,ROUND(Master!DF653,2),0)</f>
        <v>0.93</v>
      </c>
      <c r="K1514" s="3">
        <f t="shared" si="401"/>
        <v>942</v>
      </c>
      <c r="L1514" s="49" t="str">
        <f t="shared" si="402"/>
        <v>Temp. suitable for Pathogen and Vector. Model says suitable for Pathogen and Vector.</v>
      </c>
      <c r="M1514" s="49" t="str">
        <f t="shared" si="403"/>
        <v>Preconditions suitable for Transmission</v>
      </c>
      <c r="N1514" s="6" t="str">
        <f>Master!DM653</f>
        <v>Temp. suitable for vectors - surveillance may be needed. When temp. suitable, model suggests vectors likely - may need control, education, and policies minimizing exposure.</v>
      </c>
      <c r="AW1514" s="2">
        <f t="shared" si="404"/>
        <v>2</v>
      </c>
      <c r="AX1514" s="2">
        <f t="shared" si="405"/>
        <v>3</v>
      </c>
      <c r="AY1514" s="2">
        <f t="shared" si="406"/>
        <v>7</v>
      </c>
      <c r="AZ1514" s="2">
        <f t="shared" si="410"/>
        <v>42</v>
      </c>
      <c r="BA1514" s="2">
        <f t="shared" si="407"/>
        <v>4</v>
      </c>
      <c r="BB1514" s="2" t="str">
        <f t="shared" si="408"/>
        <v>Temp. suitable for Pathogen and Vector. Model says suitable for Pathogen and Vector.</v>
      </c>
      <c r="BC1514" s="2" t="str">
        <f t="shared" si="409"/>
        <v>Preconditions suitable for Transmission</v>
      </c>
      <c r="BF1514" s="56">
        <f>Master!EN653</f>
        <v>942</v>
      </c>
      <c r="BG1514" s="56" t="s">
        <v>1603</v>
      </c>
      <c r="BH1514" s="2">
        <f t="shared" si="411"/>
        <v>1</v>
      </c>
      <c r="BI1514" s="2">
        <f t="shared" si="412"/>
        <v>942</v>
      </c>
    </row>
    <row r="1515" spans="1:61" s="2" customFormat="1" ht="16.5" thickTop="1" thickBot="1" x14ac:dyDescent="0.3">
      <c r="A1515" s="6"/>
      <c r="E1515" s="8" t="s">
        <v>669</v>
      </c>
      <c r="F1515" s="3">
        <f t="shared" si="400"/>
        <v>4</v>
      </c>
      <c r="G1515" s="3">
        <f>IF((Master!CL654&gt;=13)-(Master!CL654&gt;38),1,0)</f>
        <v>1</v>
      </c>
      <c r="H1515" s="11">
        <f>IF($G1515=1,ROUND(Master!AL654,2),0)</f>
        <v>0.93</v>
      </c>
      <c r="I1515" s="3">
        <f>IF((Master!CL654&gt;=18)-(Master!CL654&gt;42),1,0)</f>
        <v>1</v>
      </c>
      <c r="J1515" s="11">
        <f>IF($I1515=1,ROUND(Master!DF654,2),0)</f>
        <v>0.93</v>
      </c>
      <c r="K1515" s="3">
        <f t="shared" si="401"/>
        <v>249</v>
      </c>
      <c r="L1515" s="49" t="str">
        <f t="shared" si="402"/>
        <v>Temp. suitable for Pathogen and Vector. Model says suitable for Pathogen and Vector.</v>
      </c>
      <c r="M1515" s="49" t="str">
        <f t="shared" si="403"/>
        <v>Preconditions suitable for Transmission</v>
      </c>
      <c r="N1515" s="6" t="str">
        <f>Master!DM654</f>
        <v>Temp. suitable for vectors - surveillance may be needed. When temp. suitable, model suggests vectors likely - may need control, education, and policies minimizing exposure.</v>
      </c>
      <c r="AW1515" s="2">
        <f t="shared" si="404"/>
        <v>2</v>
      </c>
      <c r="AX1515" s="2">
        <f t="shared" si="405"/>
        <v>3</v>
      </c>
      <c r="AY1515" s="2">
        <f t="shared" si="406"/>
        <v>7</v>
      </c>
      <c r="AZ1515" s="2">
        <f t="shared" si="410"/>
        <v>42</v>
      </c>
      <c r="BA1515" s="2">
        <f t="shared" si="407"/>
        <v>4</v>
      </c>
      <c r="BB1515" s="2" t="str">
        <f t="shared" si="408"/>
        <v>Temp. suitable for Pathogen and Vector. Model says suitable for Pathogen and Vector.</v>
      </c>
      <c r="BC1515" s="2" t="str">
        <f t="shared" si="409"/>
        <v>Preconditions suitable for Transmission</v>
      </c>
      <c r="BF1515" s="56">
        <f>Master!EN654</f>
        <v>249</v>
      </c>
      <c r="BG1515" s="56" t="s">
        <v>1604</v>
      </c>
      <c r="BH1515" s="2">
        <f t="shared" si="411"/>
        <v>1</v>
      </c>
      <c r="BI1515" s="2">
        <f t="shared" si="412"/>
        <v>249</v>
      </c>
    </row>
    <row r="1516" spans="1:61" s="2" customFormat="1" ht="16.5" thickTop="1" thickBot="1" x14ac:dyDescent="0.3">
      <c r="A1516" s="6"/>
      <c r="E1516" s="8" t="s">
        <v>682</v>
      </c>
      <c r="F1516" s="3">
        <f t="shared" si="400"/>
        <v>3</v>
      </c>
      <c r="G1516" s="3">
        <f>IF((Master!CL655&gt;=13)-(Master!CL655&gt;38),1,0)</f>
        <v>1</v>
      </c>
      <c r="H1516" s="11">
        <f>IF($G1516=1,ROUND(Master!AL655,2),0)</f>
        <v>0.87</v>
      </c>
      <c r="I1516" s="3">
        <f>IF((Master!CL655&gt;=18)-(Master!CL655&gt;42),1,0)</f>
        <v>1</v>
      </c>
      <c r="J1516" s="11">
        <f>IF($I1516=1,ROUND(Master!DF655,2),0)</f>
        <v>0</v>
      </c>
      <c r="K1516" s="3">
        <f t="shared" si="401"/>
        <v>0</v>
      </c>
      <c r="L1516" s="49" t="str">
        <f t="shared" si="402"/>
        <v>Temp. suitable for Pathogen and Vector. Model says suitable for Pathogen or Vector but not both.</v>
      </c>
      <c r="M1516" s="49" t="str">
        <f t="shared" si="403"/>
        <v>Preconditions somewhat suitable for Transmission</v>
      </c>
      <c r="N1516" s="6" t="str">
        <f>Master!DM655</f>
        <v>Temp. suitable for vectors - surveillance may be needed. When temp. suitable, model suggests vectors likely - may need control, education, and policies minimizing exposure.</v>
      </c>
      <c r="AW1516" s="2">
        <f t="shared" si="404"/>
        <v>2</v>
      </c>
      <c r="AX1516" s="2">
        <f t="shared" si="405"/>
        <v>3</v>
      </c>
      <c r="AY1516" s="2">
        <f t="shared" si="406"/>
        <v>5</v>
      </c>
      <c r="AZ1516" s="2">
        <f t="shared" si="410"/>
        <v>30</v>
      </c>
      <c r="BA1516" s="2">
        <f t="shared" si="407"/>
        <v>3</v>
      </c>
      <c r="BB1516" s="2" t="str">
        <f t="shared" si="408"/>
        <v>Temp. suitable for Pathogen and Vector. Model says suitable for Pathogen or Vector but not both.</v>
      </c>
      <c r="BC1516" s="2" t="str">
        <f t="shared" si="409"/>
        <v>Preconditions somewhat suitable for Transmission</v>
      </c>
      <c r="BF1516" s="56">
        <f>Master!EN655</f>
        <v>7575</v>
      </c>
      <c r="BG1516" s="56" t="s">
        <v>1605</v>
      </c>
      <c r="BH1516" s="2">
        <f t="shared" si="411"/>
        <v>0</v>
      </c>
      <c r="BI1516" s="2">
        <f t="shared" si="412"/>
        <v>0</v>
      </c>
    </row>
    <row r="1517" spans="1:61" s="2" customFormat="1" ht="16.5" thickTop="1" thickBot="1" x14ac:dyDescent="0.3">
      <c r="A1517" s="6"/>
      <c r="E1517" s="8" t="s">
        <v>684</v>
      </c>
      <c r="F1517" s="3">
        <f t="shared" si="400"/>
        <v>3</v>
      </c>
      <c r="G1517" s="3">
        <f>IF((Master!CL656&gt;=13)-(Master!CL656&gt;38),1,0)</f>
        <v>1</v>
      </c>
      <c r="H1517" s="11">
        <f>IF($G1517=1,ROUND(Master!AL656,2),0)</f>
        <v>0.79</v>
      </c>
      <c r="I1517" s="3">
        <f>IF((Master!CL656&gt;=18)-(Master!CL656&gt;42),1,0)</f>
        <v>1</v>
      </c>
      <c r="J1517" s="11">
        <f>IF($I1517=1,ROUND(Master!DF656,2),0)</f>
        <v>0</v>
      </c>
      <c r="K1517" s="3">
        <f t="shared" si="401"/>
        <v>0</v>
      </c>
      <c r="L1517" s="49" t="str">
        <f t="shared" si="402"/>
        <v>Temp. suitable for Pathogen and Vector. Model says suitable for Pathogen or Vector but not both.</v>
      </c>
      <c r="M1517" s="49" t="str">
        <f t="shared" si="403"/>
        <v>Preconditions somewhat suitable for Transmission</v>
      </c>
      <c r="N1517" s="6" t="str">
        <f>Master!DM656</f>
        <v>Temp. suitable for vectors - surveillance may be needed. When temp. suitable, model suggests vectors likely - may need control, education, and policies minimizing exposure.</v>
      </c>
      <c r="AW1517" s="2">
        <f t="shared" si="404"/>
        <v>2</v>
      </c>
      <c r="AX1517" s="2">
        <f t="shared" si="405"/>
        <v>3</v>
      </c>
      <c r="AY1517" s="2">
        <f t="shared" si="406"/>
        <v>5</v>
      </c>
      <c r="AZ1517" s="2">
        <f t="shared" si="410"/>
        <v>30</v>
      </c>
      <c r="BA1517" s="2">
        <f t="shared" si="407"/>
        <v>3</v>
      </c>
      <c r="BB1517" s="2" t="str">
        <f t="shared" si="408"/>
        <v>Temp. suitable for Pathogen and Vector. Model says suitable for Pathogen or Vector but not both.</v>
      </c>
      <c r="BC1517" s="2" t="str">
        <f t="shared" si="409"/>
        <v>Preconditions somewhat suitable for Transmission</v>
      </c>
      <c r="BF1517" s="56">
        <f>Master!EN656</f>
        <v>1974</v>
      </c>
      <c r="BG1517" s="56" t="s">
        <v>1606</v>
      </c>
      <c r="BH1517" s="2">
        <f t="shared" si="411"/>
        <v>0</v>
      </c>
      <c r="BI1517" s="2">
        <f t="shared" si="412"/>
        <v>0</v>
      </c>
    </row>
    <row r="1518" spans="1:61" s="2" customFormat="1" ht="16.5" thickTop="1" thickBot="1" x14ac:dyDescent="0.3">
      <c r="A1518" s="6"/>
      <c r="E1518" s="8" t="s">
        <v>692</v>
      </c>
      <c r="F1518" s="3">
        <f t="shared" si="400"/>
        <v>3</v>
      </c>
      <c r="G1518" s="3">
        <f>IF((Master!CL657&gt;=13)-(Master!CL657&gt;38),1,0)</f>
        <v>1</v>
      </c>
      <c r="H1518" s="11">
        <f>IF($G1518=1,ROUND(Master!AL657,2),0)</f>
        <v>0.91</v>
      </c>
      <c r="I1518" s="3">
        <f>IF((Master!CL657&gt;=18)-(Master!CL657&gt;42),1,0)</f>
        <v>1</v>
      </c>
      <c r="J1518" s="11">
        <f>IF($I1518=1,ROUND(Master!DF657,2),0)</f>
        <v>0</v>
      </c>
      <c r="K1518" s="3">
        <f t="shared" si="401"/>
        <v>0</v>
      </c>
      <c r="L1518" s="49" t="str">
        <f t="shared" si="402"/>
        <v>Temp. suitable for Pathogen and Vector. Model says suitable for Pathogen or Vector but not both.</v>
      </c>
      <c r="M1518" s="49" t="str">
        <f t="shared" si="403"/>
        <v>Preconditions somewhat suitable for Transmission</v>
      </c>
      <c r="N1518" s="6" t="str">
        <f>Master!DM657</f>
        <v>Temp. suitable for vectors - surveillance may be needed. When temp. suitable, model suggests vectors likely - may need control, education, and policies minimizing exposure.</v>
      </c>
      <c r="AW1518" s="2">
        <f t="shared" si="404"/>
        <v>2</v>
      </c>
      <c r="AX1518" s="2">
        <f t="shared" si="405"/>
        <v>3</v>
      </c>
      <c r="AY1518" s="2">
        <f t="shared" si="406"/>
        <v>5</v>
      </c>
      <c r="AZ1518" s="2">
        <f t="shared" si="410"/>
        <v>30</v>
      </c>
      <c r="BA1518" s="2">
        <f t="shared" si="407"/>
        <v>3</v>
      </c>
      <c r="BB1518" s="2" t="str">
        <f t="shared" si="408"/>
        <v>Temp. suitable for Pathogen and Vector. Model says suitable for Pathogen or Vector but not both.</v>
      </c>
      <c r="BC1518" s="2" t="str">
        <f t="shared" si="409"/>
        <v>Preconditions somewhat suitable for Transmission</v>
      </c>
      <c r="BF1518" s="56">
        <f>Master!EN657</f>
        <v>10056</v>
      </c>
      <c r="BG1518" s="56" t="s">
        <v>1607</v>
      </c>
      <c r="BH1518" s="2">
        <f t="shared" si="411"/>
        <v>0</v>
      </c>
      <c r="BI1518" s="2">
        <f t="shared" si="412"/>
        <v>0</v>
      </c>
    </row>
    <row r="1519" spans="1:61" s="2" customFormat="1" ht="16.5" thickTop="1" thickBot="1" x14ac:dyDescent="0.3">
      <c r="A1519" s="6"/>
      <c r="E1519" s="8" t="s">
        <v>708</v>
      </c>
      <c r="F1519" s="3">
        <f t="shared" si="400"/>
        <v>4</v>
      </c>
      <c r="G1519" s="3">
        <f>IF((Master!CL658&gt;=13)-(Master!CL658&gt;38),1,0)</f>
        <v>1</v>
      </c>
      <c r="H1519" s="11">
        <f>IF($G1519=1,ROUND(Master!AL658,2),0)</f>
        <v>0.95</v>
      </c>
      <c r="I1519" s="3">
        <f>IF((Master!CL658&gt;=18)-(Master!CL658&gt;42),1,0)</f>
        <v>1</v>
      </c>
      <c r="J1519" s="11">
        <f>IF($I1519=1,ROUND(Master!DF658,2),0)</f>
        <v>0.93</v>
      </c>
      <c r="K1519" s="3">
        <f t="shared" si="401"/>
        <v>30772</v>
      </c>
      <c r="L1519" s="49" t="str">
        <f t="shared" si="402"/>
        <v>Temp. suitable for Pathogen and Vector. Model says suitable for Pathogen and Vector.</v>
      </c>
      <c r="M1519" s="49" t="str">
        <f t="shared" si="403"/>
        <v>Preconditions suitable for Transmission</v>
      </c>
      <c r="N1519" s="6" t="str">
        <f>Master!DM658</f>
        <v>Temp. suitable for vectors - surveillance may be needed. When temp. suitable, model suggests vectors likely - may need control, education, and policies minimizing exposure.</v>
      </c>
      <c r="AW1519" s="2">
        <f t="shared" si="404"/>
        <v>2</v>
      </c>
      <c r="AX1519" s="2">
        <f t="shared" si="405"/>
        <v>3</v>
      </c>
      <c r="AY1519" s="2">
        <f t="shared" si="406"/>
        <v>7</v>
      </c>
      <c r="AZ1519" s="2">
        <f t="shared" si="410"/>
        <v>42</v>
      </c>
      <c r="BA1519" s="2">
        <f t="shared" si="407"/>
        <v>4</v>
      </c>
      <c r="BB1519" s="2" t="str">
        <f t="shared" si="408"/>
        <v>Temp. suitable for Pathogen and Vector. Model says suitable for Pathogen and Vector.</v>
      </c>
      <c r="BC1519" s="2" t="str">
        <f t="shared" si="409"/>
        <v>Preconditions suitable for Transmission</v>
      </c>
      <c r="BF1519" s="56">
        <f>Master!EN658</f>
        <v>30772</v>
      </c>
      <c r="BG1519" s="56" t="s">
        <v>1608</v>
      </c>
      <c r="BH1519" s="2">
        <f t="shared" si="411"/>
        <v>1</v>
      </c>
      <c r="BI1519" s="2">
        <f t="shared" si="412"/>
        <v>30772</v>
      </c>
    </row>
    <row r="1520" spans="1:61" s="2" customFormat="1" ht="16.5" thickTop="1" thickBot="1" x14ac:dyDescent="0.3">
      <c r="A1520" s="6"/>
      <c r="E1520" s="8" t="s">
        <v>710</v>
      </c>
      <c r="F1520" s="3">
        <f t="shared" si="400"/>
        <v>3</v>
      </c>
      <c r="G1520" s="3">
        <f>IF((Master!CL659&gt;=13)-(Master!CL659&gt;38),1,0)</f>
        <v>1</v>
      </c>
      <c r="H1520" s="11">
        <f>IF($G1520=1,ROUND(Master!AL659,2),0)</f>
        <v>0.98</v>
      </c>
      <c r="I1520" s="3">
        <f>IF((Master!CL659&gt;=18)-(Master!CL659&gt;42),1,0)</f>
        <v>1</v>
      </c>
      <c r="J1520" s="11">
        <f>IF($I1520=1,ROUND(Master!DF659,2),0)</f>
        <v>0</v>
      </c>
      <c r="K1520" s="3">
        <f t="shared" si="401"/>
        <v>0</v>
      </c>
      <c r="L1520" s="49" t="str">
        <f t="shared" si="402"/>
        <v>Temp. suitable for Pathogen and Vector. Model says suitable for Pathogen or Vector but not both.</v>
      </c>
      <c r="M1520" s="49" t="str">
        <f t="shared" si="403"/>
        <v>Preconditions somewhat suitable for Transmission</v>
      </c>
      <c r="N1520" s="6" t="str">
        <f>Master!DM659</f>
        <v>Temp. suitable for vectors - surveillance may be needed. When temp. suitable, model suggests vectors likely - may need control, education, and policies minimizing exposure.</v>
      </c>
      <c r="AW1520" s="2">
        <f t="shared" si="404"/>
        <v>2</v>
      </c>
      <c r="AX1520" s="2">
        <f t="shared" si="405"/>
        <v>3</v>
      </c>
      <c r="AY1520" s="2">
        <f t="shared" si="406"/>
        <v>5</v>
      </c>
      <c r="AZ1520" s="2">
        <f t="shared" si="410"/>
        <v>30</v>
      </c>
      <c r="BA1520" s="2">
        <f t="shared" si="407"/>
        <v>3</v>
      </c>
      <c r="BB1520" s="2" t="str">
        <f t="shared" si="408"/>
        <v>Temp. suitable for Pathogen and Vector. Model says suitable for Pathogen or Vector but not both.</v>
      </c>
      <c r="BC1520" s="2" t="str">
        <f t="shared" si="409"/>
        <v>Preconditions somewhat suitable for Transmission</v>
      </c>
      <c r="BF1520" s="56">
        <f>Master!EN659</f>
        <v>2643</v>
      </c>
      <c r="BG1520" s="56" t="s">
        <v>1609</v>
      </c>
      <c r="BH1520" s="2">
        <f t="shared" si="411"/>
        <v>0</v>
      </c>
      <c r="BI1520" s="2">
        <f t="shared" si="412"/>
        <v>0</v>
      </c>
    </row>
    <row r="1521" spans="1:61" s="2" customFormat="1" ht="16.5" thickTop="1" thickBot="1" x14ac:dyDescent="0.3">
      <c r="A1521" s="6"/>
      <c r="E1521" s="8" t="s">
        <v>745</v>
      </c>
      <c r="F1521" s="3">
        <f t="shared" si="400"/>
        <v>3</v>
      </c>
      <c r="G1521" s="3">
        <f>IF((Master!CL660&gt;=13)-(Master!CL660&gt;38),1,0)</f>
        <v>1</v>
      </c>
      <c r="H1521" s="11">
        <f>IF($G1521=1,ROUND(Master!AL660,2),0)</f>
        <v>0.81</v>
      </c>
      <c r="I1521" s="3">
        <f>IF((Master!CL660&gt;=18)-(Master!CL660&gt;42),1,0)</f>
        <v>1</v>
      </c>
      <c r="J1521" s="11">
        <f>IF($I1521=1,ROUND(Master!DF660,2),0)</f>
        <v>0</v>
      </c>
      <c r="K1521" s="3">
        <f t="shared" si="401"/>
        <v>0</v>
      </c>
      <c r="L1521" s="49" t="str">
        <f t="shared" si="402"/>
        <v>Temp. suitable for Pathogen and Vector. Model says suitable for Pathogen or Vector but not both.</v>
      </c>
      <c r="M1521" s="49" t="str">
        <f t="shared" si="403"/>
        <v>Preconditions somewhat suitable for Transmission</v>
      </c>
      <c r="N1521" s="6" t="str">
        <f>Master!DM660</f>
        <v>Temp. suitable for vectors - surveillance may be needed. When temp. suitable, model suggests vectors likely - may need control, education, and policies minimizing exposure.</v>
      </c>
      <c r="AW1521" s="2">
        <f t="shared" si="404"/>
        <v>2</v>
      </c>
      <c r="AX1521" s="2">
        <f t="shared" si="405"/>
        <v>3</v>
      </c>
      <c r="AY1521" s="2">
        <f t="shared" si="406"/>
        <v>5</v>
      </c>
      <c r="AZ1521" s="2">
        <f t="shared" si="410"/>
        <v>30</v>
      </c>
      <c r="BA1521" s="2">
        <f t="shared" si="407"/>
        <v>3</v>
      </c>
      <c r="BB1521" s="2" t="str">
        <f t="shared" si="408"/>
        <v>Temp. suitable for Pathogen and Vector. Model says suitable for Pathogen or Vector but not both.</v>
      </c>
      <c r="BC1521" s="2" t="str">
        <f t="shared" si="409"/>
        <v>Preconditions somewhat suitable for Transmission</v>
      </c>
      <c r="BF1521" s="56">
        <f>Master!EN660</f>
        <v>26758</v>
      </c>
      <c r="BG1521" s="56" t="s">
        <v>1610</v>
      </c>
      <c r="BH1521" s="2">
        <f t="shared" si="411"/>
        <v>0</v>
      </c>
      <c r="BI1521" s="2">
        <f t="shared" si="412"/>
        <v>0</v>
      </c>
    </row>
    <row r="1522" spans="1:61" s="2" customFormat="1" ht="16.5" thickTop="1" thickBot="1" x14ac:dyDescent="0.3">
      <c r="A1522" s="6"/>
      <c r="E1522" s="8" t="s">
        <v>757</v>
      </c>
      <c r="F1522" s="3">
        <f t="shared" si="400"/>
        <v>4</v>
      </c>
      <c r="G1522" s="3">
        <f>IF((Master!CL661&gt;=13)-(Master!CL661&gt;38),1,0)</f>
        <v>1</v>
      </c>
      <c r="H1522" s="11">
        <f>IF($G1522=1,ROUND(Master!AL661,2),0)</f>
        <v>0.95</v>
      </c>
      <c r="I1522" s="3">
        <f>IF((Master!CL661&gt;=18)-(Master!CL661&gt;42),1,0)</f>
        <v>1</v>
      </c>
      <c r="J1522" s="11">
        <f>IF($I1522=1,ROUND(Master!DF661,2),0)</f>
        <v>0.93</v>
      </c>
      <c r="K1522" s="3">
        <f t="shared" si="401"/>
        <v>7424</v>
      </c>
      <c r="L1522" s="49" t="str">
        <f t="shared" si="402"/>
        <v>Temp. suitable for Pathogen and Vector. Model says suitable for Pathogen and Vector.</v>
      </c>
      <c r="M1522" s="49" t="str">
        <f t="shared" si="403"/>
        <v>Preconditions suitable for Transmission</v>
      </c>
      <c r="N1522" s="6" t="str">
        <f>Master!DM661</f>
        <v>Temp. suitable for vectors - surveillance may be needed. When temp. suitable, model suggests vectors likely - may need control, education, and policies minimizing exposure.</v>
      </c>
      <c r="AW1522" s="2">
        <f t="shared" si="404"/>
        <v>2</v>
      </c>
      <c r="AX1522" s="2">
        <f t="shared" si="405"/>
        <v>3</v>
      </c>
      <c r="AY1522" s="2">
        <f t="shared" si="406"/>
        <v>7</v>
      </c>
      <c r="AZ1522" s="2">
        <f t="shared" si="410"/>
        <v>42</v>
      </c>
      <c r="BA1522" s="2">
        <f t="shared" si="407"/>
        <v>4</v>
      </c>
      <c r="BB1522" s="2" t="str">
        <f t="shared" si="408"/>
        <v>Temp. suitable for Pathogen and Vector. Model says suitable for Pathogen and Vector.</v>
      </c>
      <c r="BC1522" s="2" t="str">
        <f t="shared" si="409"/>
        <v>Preconditions suitable for Transmission</v>
      </c>
      <c r="BF1522" s="56">
        <f>Master!EN661</f>
        <v>7424</v>
      </c>
      <c r="BG1522" s="56" t="s">
        <v>1611</v>
      </c>
      <c r="BH1522" s="2">
        <f t="shared" si="411"/>
        <v>1</v>
      </c>
      <c r="BI1522" s="2">
        <f t="shared" si="412"/>
        <v>7424</v>
      </c>
    </row>
    <row r="1523" spans="1:61" s="2" customFormat="1" ht="16.5" thickTop="1" thickBot="1" x14ac:dyDescent="0.3">
      <c r="A1523" s="6"/>
      <c r="E1523" s="8" t="s">
        <v>795</v>
      </c>
      <c r="F1523" s="3">
        <f t="shared" si="400"/>
        <v>3</v>
      </c>
      <c r="G1523" s="3">
        <f>IF((Master!CL662&gt;=13)-(Master!CL662&gt;38),1,0)</f>
        <v>1</v>
      </c>
      <c r="H1523" s="11">
        <f>IF($G1523=1,ROUND(Master!AL662,2),0)</f>
        <v>0.96</v>
      </c>
      <c r="I1523" s="3">
        <f>IF((Master!CL662&gt;=18)-(Master!CL662&gt;42),1,0)</f>
        <v>1</v>
      </c>
      <c r="J1523" s="11">
        <f>IF($I1523=1,ROUND(Master!DF662,2),0)</f>
        <v>0</v>
      </c>
      <c r="K1523" s="3">
        <f t="shared" si="401"/>
        <v>0</v>
      </c>
      <c r="L1523" s="49" t="str">
        <f t="shared" si="402"/>
        <v>Temp. suitable for Pathogen and Vector. Model says suitable for Pathogen or Vector but not both.</v>
      </c>
      <c r="M1523" s="49" t="str">
        <f t="shared" si="403"/>
        <v>Preconditions somewhat suitable for Transmission</v>
      </c>
      <c r="N1523" s="6" t="str">
        <f>Master!DM662</f>
        <v>Temp. suitable for vectors - surveillance may be needed. When temp. suitable, model suggests vectors likely - may need control, education, and policies minimizing exposure.</v>
      </c>
      <c r="AW1523" s="2">
        <f t="shared" si="404"/>
        <v>2</v>
      </c>
      <c r="AX1523" s="2">
        <f t="shared" si="405"/>
        <v>3</v>
      </c>
      <c r="AY1523" s="2">
        <f t="shared" si="406"/>
        <v>5</v>
      </c>
      <c r="AZ1523" s="2">
        <f t="shared" si="410"/>
        <v>30</v>
      </c>
      <c r="BA1523" s="2">
        <f t="shared" si="407"/>
        <v>3</v>
      </c>
      <c r="BB1523" s="2" t="str">
        <f t="shared" si="408"/>
        <v>Temp. suitable for Pathogen and Vector. Model says suitable for Pathogen or Vector but not both.</v>
      </c>
      <c r="BC1523" s="2" t="str">
        <f t="shared" si="409"/>
        <v>Preconditions somewhat suitable for Transmission</v>
      </c>
      <c r="BF1523" s="56">
        <f>Master!EN662</f>
        <v>592</v>
      </c>
      <c r="BG1523" s="56" t="s">
        <v>1612</v>
      </c>
      <c r="BH1523" s="2">
        <f t="shared" si="411"/>
        <v>0</v>
      </c>
      <c r="BI1523" s="2">
        <f t="shared" si="412"/>
        <v>0</v>
      </c>
    </row>
    <row r="1524" spans="1:61" s="2" customFormat="1" ht="16.5" thickTop="1" thickBot="1" x14ac:dyDescent="0.3">
      <c r="A1524" s="6"/>
      <c r="E1524" s="8" t="s">
        <v>814</v>
      </c>
      <c r="F1524" s="3">
        <f t="shared" si="400"/>
        <v>3</v>
      </c>
      <c r="G1524" s="3">
        <f>IF((Master!CL663&gt;=13)-(Master!CL663&gt;38),1,0)</f>
        <v>1</v>
      </c>
      <c r="H1524" s="11">
        <f>IF($G1524=1,ROUND(Master!AL663,2),0)</f>
        <v>0.86</v>
      </c>
      <c r="I1524" s="3">
        <f>IF((Master!CL663&gt;=18)-(Master!CL663&gt;42),1,0)</f>
        <v>1</v>
      </c>
      <c r="J1524" s="11">
        <f>IF($I1524=1,ROUND(Master!DF663,2),0)</f>
        <v>0</v>
      </c>
      <c r="K1524" s="3">
        <f t="shared" si="401"/>
        <v>0</v>
      </c>
      <c r="L1524" s="49" t="str">
        <f t="shared" si="402"/>
        <v>Temp. suitable for Pathogen and Vector. Model says suitable for Pathogen or Vector but not both.</v>
      </c>
      <c r="M1524" s="49" t="str">
        <f t="shared" si="403"/>
        <v>Preconditions somewhat suitable for Transmission</v>
      </c>
      <c r="N1524" s="6" t="str">
        <f>Master!DM663</f>
        <v>Temp. suitable for vectors - surveillance may be needed. When temp. suitable, model suggests vectors likely - may need control, education, and policies minimizing exposure.</v>
      </c>
      <c r="AW1524" s="2">
        <f t="shared" si="404"/>
        <v>2</v>
      </c>
      <c r="AX1524" s="2">
        <f t="shared" si="405"/>
        <v>3</v>
      </c>
      <c r="AY1524" s="2">
        <f t="shared" si="406"/>
        <v>5</v>
      </c>
      <c r="AZ1524" s="2">
        <f t="shared" si="410"/>
        <v>30</v>
      </c>
      <c r="BA1524" s="2">
        <f t="shared" si="407"/>
        <v>3</v>
      </c>
      <c r="BB1524" s="2" t="str">
        <f t="shared" si="408"/>
        <v>Temp. suitable for Pathogen and Vector. Model says suitable for Pathogen or Vector but not both.</v>
      </c>
      <c r="BC1524" s="2" t="str">
        <f t="shared" si="409"/>
        <v>Preconditions somewhat suitable for Transmission</v>
      </c>
      <c r="BF1524" s="56">
        <f>Master!EN663</f>
        <v>10085</v>
      </c>
      <c r="BG1524" s="56" t="s">
        <v>1613</v>
      </c>
      <c r="BH1524" s="2">
        <f t="shared" si="411"/>
        <v>0</v>
      </c>
      <c r="BI1524" s="2">
        <f t="shared" si="412"/>
        <v>0</v>
      </c>
    </row>
    <row r="1525" spans="1:61" s="2" customFormat="1" ht="16.5" thickTop="1" thickBot="1" x14ac:dyDescent="0.3">
      <c r="A1525" s="6"/>
      <c r="E1525" s="8" t="s">
        <v>845</v>
      </c>
      <c r="F1525" s="3">
        <f t="shared" si="400"/>
        <v>3</v>
      </c>
      <c r="G1525" s="3">
        <f>IF((Master!CL664&gt;=13)-(Master!CL664&gt;38),1,0)</f>
        <v>1</v>
      </c>
      <c r="H1525" s="11">
        <f>IF($G1525=1,ROUND(Master!AL664,2),0)</f>
        <v>0.86</v>
      </c>
      <c r="I1525" s="3">
        <f>IF((Master!CL664&gt;=18)-(Master!CL664&gt;42),1,0)</f>
        <v>1</v>
      </c>
      <c r="J1525" s="11">
        <f>IF($I1525=1,ROUND(Master!DF664,2),0)</f>
        <v>0</v>
      </c>
      <c r="K1525" s="3">
        <f t="shared" si="401"/>
        <v>0</v>
      </c>
      <c r="L1525" s="49" t="str">
        <f t="shared" si="402"/>
        <v>Temp. suitable for Pathogen and Vector. Model says suitable for Pathogen or Vector but not both.</v>
      </c>
      <c r="M1525" s="49" t="str">
        <f t="shared" si="403"/>
        <v>Preconditions somewhat suitable for Transmission</v>
      </c>
      <c r="N1525" s="6" t="str">
        <f>Master!DM664</f>
        <v>Temp. suitable for vectors - surveillance may be needed. When temp. suitable, model suggests vectors likely - may need control, education, and policies minimizing exposure.</v>
      </c>
      <c r="AW1525" s="2">
        <f t="shared" si="404"/>
        <v>2</v>
      </c>
      <c r="AX1525" s="2">
        <f t="shared" si="405"/>
        <v>3</v>
      </c>
      <c r="AY1525" s="2">
        <f t="shared" si="406"/>
        <v>5</v>
      </c>
      <c r="AZ1525" s="2">
        <f t="shared" si="410"/>
        <v>30</v>
      </c>
      <c r="BA1525" s="2">
        <f t="shared" si="407"/>
        <v>3</v>
      </c>
      <c r="BB1525" s="2" t="str">
        <f t="shared" si="408"/>
        <v>Temp. suitable for Pathogen and Vector. Model says suitable for Pathogen or Vector but not both.</v>
      </c>
      <c r="BC1525" s="2" t="str">
        <f t="shared" si="409"/>
        <v>Preconditions somewhat suitable for Transmission</v>
      </c>
      <c r="BF1525" s="56">
        <f>Master!EN664</f>
        <v>35</v>
      </c>
      <c r="BG1525" s="56" t="s">
        <v>1614</v>
      </c>
      <c r="BH1525" s="2">
        <f t="shared" si="411"/>
        <v>0</v>
      </c>
      <c r="BI1525" s="2">
        <f t="shared" si="412"/>
        <v>0</v>
      </c>
    </row>
    <row r="1526" spans="1:61" s="2" customFormat="1" ht="15.75" thickTop="1" x14ac:dyDescent="0.25">
      <c r="A1526" s="6"/>
      <c r="E1526" s="9" t="s">
        <v>867</v>
      </c>
      <c r="F1526" s="3"/>
      <c r="G1526" s="3"/>
      <c r="H1526" s="14"/>
      <c r="I1526" s="3"/>
      <c r="J1526" s="14"/>
      <c r="K1526" s="3"/>
      <c r="L1526" s="49"/>
      <c r="M1526" s="49"/>
      <c r="N1526" s="6"/>
      <c r="BF1526" s="56"/>
      <c r="BG1526" s="56"/>
      <c r="BH1526" s="2">
        <f t="shared" si="411"/>
        <v>0</v>
      </c>
      <c r="BI1526" s="2">
        <f t="shared" si="412"/>
        <v>0</v>
      </c>
    </row>
    <row r="1527" spans="1:61" s="2" customFormat="1" x14ac:dyDescent="0.25">
      <c r="A1527" s="6"/>
      <c r="E1527" s="9"/>
      <c r="F1527" s="3"/>
      <c r="G1527" s="3"/>
      <c r="H1527" s="14"/>
      <c r="I1527" s="3"/>
      <c r="J1527" s="14"/>
      <c r="K1527" s="3"/>
      <c r="L1527" s="49"/>
      <c r="M1527" s="49"/>
      <c r="N1527" s="6"/>
      <c r="BF1527" s="56"/>
      <c r="BG1527" s="56"/>
      <c r="BH1527" s="2">
        <f t="shared" si="411"/>
        <v>0</v>
      </c>
      <c r="BI1527" s="2">
        <f t="shared" si="412"/>
        <v>0</v>
      </c>
    </row>
    <row r="1528" spans="1:61" s="2" customFormat="1" x14ac:dyDescent="0.25">
      <c r="A1528" s="6"/>
      <c r="E1528" s="9"/>
      <c r="F1528" s="3"/>
      <c r="G1528" s="3"/>
      <c r="H1528" s="14"/>
      <c r="I1528" s="3"/>
      <c r="J1528" s="14"/>
      <c r="K1528" s="3"/>
      <c r="L1528" s="49"/>
      <c r="M1528" s="49"/>
      <c r="N1528" s="6"/>
      <c r="BF1528" s="56"/>
      <c r="BG1528" s="56"/>
      <c r="BH1528" s="2">
        <f t="shared" si="411"/>
        <v>0</v>
      </c>
      <c r="BI1528" s="2">
        <f t="shared" si="412"/>
        <v>0</v>
      </c>
    </row>
    <row r="1529" spans="1:61" s="2" customFormat="1" x14ac:dyDescent="0.25">
      <c r="A1529" s="6"/>
      <c r="E1529" s="9"/>
      <c r="F1529" s="3"/>
      <c r="G1529" s="3"/>
      <c r="H1529" s="14"/>
      <c r="I1529" s="3"/>
      <c r="J1529" s="14"/>
      <c r="K1529" s="3"/>
      <c r="L1529" s="49"/>
      <c r="M1529" s="49"/>
      <c r="N1529" s="6"/>
      <c r="BF1529" s="56"/>
      <c r="BG1529" s="56"/>
      <c r="BH1529" s="2">
        <f t="shared" si="411"/>
        <v>0</v>
      </c>
      <c r="BI1529" s="2">
        <f t="shared" si="412"/>
        <v>0</v>
      </c>
    </row>
    <row r="1530" spans="1:61" s="2" customFormat="1" x14ac:dyDescent="0.25">
      <c r="A1530" s="6"/>
      <c r="E1530" s="9"/>
      <c r="F1530" s="3"/>
      <c r="G1530" s="3"/>
      <c r="H1530" s="14"/>
      <c r="I1530" s="3"/>
      <c r="J1530" s="14"/>
      <c r="K1530" s="3"/>
      <c r="L1530" s="49"/>
      <c r="M1530" s="49"/>
      <c r="N1530" s="6"/>
      <c r="BF1530" s="56"/>
      <c r="BG1530" s="56"/>
      <c r="BH1530" s="2">
        <f t="shared" si="411"/>
        <v>0</v>
      </c>
      <c r="BI1530" s="2">
        <f t="shared" si="412"/>
        <v>0</v>
      </c>
    </row>
    <row r="1531" spans="1:61" s="2" customFormat="1" ht="15.75" thickBot="1" x14ac:dyDescent="0.3">
      <c r="A1531" s="6"/>
      <c r="E1531" s="9"/>
      <c r="F1531" s="3"/>
      <c r="G1531" s="3"/>
      <c r="H1531" s="13"/>
      <c r="I1531" s="3"/>
      <c r="J1531" s="13"/>
      <c r="K1531" s="3"/>
      <c r="L1531" s="49"/>
      <c r="M1531" s="49"/>
      <c r="N1531" s="6"/>
      <c r="BF1531" s="56"/>
      <c r="BG1531" s="56"/>
      <c r="BH1531" s="2">
        <f t="shared" si="411"/>
        <v>0</v>
      </c>
      <c r="BI1531" s="2">
        <f t="shared" si="412"/>
        <v>0</v>
      </c>
    </row>
    <row r="1532" spans="1:61" s="2" customFormat="1" ht="61.5" thickTop="1" thickBot="1" x14ac:dyDescent="0.3">
      <c r="A1532" s="17" t="s">
        <v>96</v>
      </c>
      <c r="E1532" s="8"/>
      <c r="F1532" s="16" t="str">
        <f>Master!A$746</f>
        <v>Forecast Overall Zika Risk Code - "1" (Blue) = low risk, "4" (Red) = high risk</v>
      </c>
      <c r="G1532" s="16" t="str">
        <f>Master!B$745</f>
        <v>Was temp. suitable during period for Aedes aegypti/albopictus? (Red Yes, Green No)</v>
      </c>
      <c r="H1532" s="16" t="str">
        <f>Master!C$745</f>
        <v>If suitable temp.  what is annual % suitability for Aedes aegypti or albopictus? (More red more suitable)</v>
      </c>
      <c r="I1532" s="16" t="str">
        <f>Master!B$744</f>
        <v>Was temp. suitable during period for Zika replication in mosquito? (Red Yes, Green No)</v>
      </c>
      <c r="J1532" s="16" t="str">
        <f>Master!C$744</f>
        <v>If suitable temp. what is annual % suitability for Zika? (More red more suitable)</v>
      </c>
      <c r="K1532" s="47" t="str">
        <f>Master!A$749</f>
        <v># people within 5km with Code 4 Zika level</v>
      </c>
      <c r="L1532" s="47" t="str">
        <f>Master!A$748</f>
        <v>Description of conditions</v>
      </c>
      <c r="M1532" s="47" t="str">
        <f>Master!B$748</f>
        <v>What it means for transmission</v>
      </c>
      <c r="N1532" s="47" t="str">
        <f>Master!C$748</f>
        <v>What it means for entomologists</v>
      </c>
      <c r="BF1532" s="47" t="s">
        <v>949</v>
      </c>
      <c r="BG1532" s="47" t="s">
        <v>949</v>
      </c>
      <c r="BH1532" s="2">
        <f t="shared" si="411"/>
        <v>0</v>
      </c>
      <c r="BI1532" s="2" t="e">
        <f t="shared" si="412"/>
        <v>#VALUE!</v>
      </c>
    </row>
    <row r="1533" spans="1:61" s="2" customFormat="1" ht="16.5" thickTop="1" thickBot="1" x14ac:dyDescent="0.3">
      <c r="A1533" s="6"/>
      <c r="E1533" s="8" t="s">
        <v>95</v>
      </c>
      <c r="F1533" s="3">
        <f>BA1533</f>
        <v>2</v>
      </c>
      <c r="G1533" s="3">
        <f>IF((Master!CL665&gt;=13)-(Master!CL665&gt;38),1,0)</f>
        <v>1</v>
      </c>
      <c r="H1533" s="11">
        <f>IF($G1533=1,ROUND(Master!AL665,2),0)</f>
        <v>0.12</v>
      </c>
      <c r="I1533" s="3">
        <f>IF((Master!CL665&gt;=18)-(Master!CL665&gt;42),1,0)</f>
        <v>1</v>
      </c>
      <c r="J1533" s="11">
        <f>IF($I1533=1,ROUND(Master!DF665,2),0)</f>
        <v>0</v>
      </c>
      <c r="K1533" s="3">
        <f>BF1533*BH1533</f>
        <v>0</v>
      </c>
      <c r="L1533" s="49" t="str">
        <f t="shared" ref="L1533:M1535" si="413">BB1533</f>
        <v>Temp. suitable for Pathogen and Vector. Model says not very suitable for Pathogen and Vector.</v>
      </c>
      <c r="M1533" s="49" t="str">
        <f t="shared" si="413"/>
        <v>Preconditions unsuitable for Transmission</v>
      </c>
      <c r="N1533" s="6" t="str">
        <f>Master!DM665</f>
        <v>Temp. suitable for vectors - surveillance may be needed. When temp. suitable, model suggests vectors unlikely or low numbers.</v>
      </c>
      <c r="AW1533" s="2">
        <f>SUM(G1533,I1533)</f>
        <v>2</v>
      </c>
      <c r="AX1533" s="2">
        <f>IF(H1533&lt;0.5,2,IF(H1533&gt;=0.5,3))</f>
        <v>2</v>
      </c>
      <c r="AY1533" s="2">
        <f>IF(J1533&lt;0.5,5,IF(J1533&gt;=0.5,7))</f>
        <v>5</v>
      </c>
      <c r="AZ1533" s="2">
        <f t="shared" si="410"/>
        <v>20</v>
      </c>
      <c r="BA1533" s="2">
        <f>IF(AZ1533=0,BB$3,IF(AZ1533=10,BB$4,IF(AZ1533=14,BB$4,IF(AZ1533=15,BB$5,IF(AZ1533=20,BB$6,IF(AZ1533=21,BB$5,IF(AZ1533=28,BB$7,IF(AZ1533=30,BB$7,IF(AZ1533=42,BB$8,"")))))))))</f>
        <v>2</v>
      </c>
      <c r="BB1533" s="2" t="str">
        <f>IF(AZ1533=0,AW$3,IF(AZ1533=10,AW$4,IF(AZ1533=14,AW$4,IF(AZ1533=15,AW$5,IF(AZ1533=20,AW$6,IF(AZ1533=21,AW$5,IF(AZ1533=28,AW$7,IF(AZ1533=30,AW$7,IF(AZ1533=42,AW$8,"")))))))))</f>
        <v>Temp. suitable for Pathogen and Vector. Model says not very suitable for Pathogen and Vector.</v>
      </c>
      <c r="BC1533" s="2" t="str">
        <f>IF(AZ1533=0,AY$3,IF(AZ1533=10,AY$4,IF(AZ1533=14,AY$4,IF(AZ1533=15,AY$5,IF(AZ1533=20,AY$6,IF(AZ1533=21,AY$5,IF(AZ1533=28,AY$7,IF(AZ1533=30,AY$7,IF(AZ1533=42,AY$8,"")))))))))</f>
        <v>Preconditions unsuitable for Transmission</v>
      </c>
      <c r="BF1533" s="56">
        <f>Master!EN665</f>
        <v>96399</v>
      </c>
      <c r="BG1533" s="56" t="s">
        <v>1615</v>
      </c>
      <c r="BH1533" s="2">
        <f t="shared" si="411"/>
        <v>0</v>
      </c>
      <c r="BI1533" s="2">
        <f t="shared" si="412"/>
        <v>0</v>
      </c>
    </row>
    <row r="1534" spans="1:61" s="2" customFormat="1" ht="16.5" thickTop="1" thickBot="1" x14ac:dyDescent="0.3">
      <c r="A1534" s="6"/>
      <c r="E1534" s="8" t="s">
        <v>260</v>
      </c>
      <c r="F1534" s="3">
        <f>BA1534</f>
        <v>2</v>
      </c>
      <c r="G1534" s="3">
        <f>IF((Master!CL666&gt;=13)-(Master!CL666&gt;38),1,0)</f>
        <v>1</v>
      </c>
      <c r="H1534" s="11">
        <f>IF($G1534=1,ROUND(Master!AL666,2),0)</f>
        <v>0.2</v>
      </c>
      <c r="I1534" s="3">
        <f>IF((Master!CL666&gt;=18)-(Master!CL666&gt;42),1,0)</f>
        <v>1</v>
      </c>
      <c r="J1534" s="11">
        <f>IF($I1534=1,ROUND(Master!DF666,2),0)</f>
        <v>0</v>
      </c>
      <c r="K1534" s="3">
        <f>BF1534*BH1534</f>
        <v>0</v>
      </c>
      <c r="L1534" s="49" t="str">
        <f t="shared" si="413"/>
        <v>Temp. suitable for Pathogen and Vector. Model says not very suitable for Pathogen and Vector.</v>
      </c>
      <c r="M1534" s="49" t="str">
        <f t="shared" si="413"/>
        <v>Preconditions unsuitable for Transmission</v>
      </c>
      <c r="N1534" s="6" t="str">
        <f>Master!DM666</f>
        <v>Temp. suitable for vectors - surveillance may be needed. When temp. suitable, model suggests vectors unlikely or low numbers.</v>
      </c>
      <c r="AW1534" s="2">
        <f>SUM(G1534,I1534)</f>
        <v>2</v>
      </c>
      <c r="AX1534" s="2">
        <f>IF(H1534&lt;0.5,2,IF(H1534&gt;=0.5,3))</f>
        <v>2</v>
      </c>
      <c r="AY1534" s="2">
        <f>IF(J1534&lt;0.5,5,IF(J1534&gt;=0.5,7))</f>
        <v>5</v>
      </c>
      <c r="AZ1534" s="2">
        <f t="shared" si="410"/>
        <v>20</v>
      </c>
      <c r="BA1534" s="2">
        <f>IF(AZ1534=0,BB$3,IF(AZ1534=10,BB$4,IF(AZ1534=14,BB$4,IF(AZ1534=15,BB$5,IF(AZ1534=20,BB$6,IF(AZ1534=21,BB$5,IF(AZ1534=28,BB$7,IF(AZ1534=30,BB$7,IF(AZ1534=42,BB$8,"")))))))))</f>
        <v>2</v>
      </c>
      <c r="BB1534" s="2" t="str">
        <f>IF(AZ1534=0,AW$3,IF(AZ1534=10,AW$4,IF(AZ1534=14,AW$4,IF(AZ1534=15,AW$5,IF(AZ1534=20,AW$6,IF(AZ1534=21,AW$5,IF(AZ1534=28,AW$7,IF(AZ1534=30,AW$7,IF(AZ1534=42,AW$8,"")))))))))</f>
        <v>Temp. suitable for Pathogen and Vector. Model says not very suitable for Pathogen and Vector.</v>
      </c>
      <c r="BC1534" s="2" t="str">
        <f>IF(AZ1534=0,AY$3,IF(AZ1534=10,AY$4,IF(AZ1534=14,AY$4,IF(AZ1534=15,AY$5,IF(AZ1534=20,AY$6,IF(AZ1534=21,AY$5,IF(AZ1534=28,AY$7,IF(AZ1534=30,AY$7,IF(AZ1534=42,AY$8,"")))))))))</f>
        <v>Preconditions unsuitable for Transmission</v>
      </c>
      <c r="BF1534" s="56">
        <f>Master!EN666</f>
        <v>6061</v>
      </c>
      <c r="BG1534" s="56" t="s">
        <v>1616</v>
      </c>
      <c r="BH1534" s="2">
        <f t="shared" si="411"/>
        <v>0</v>
      </c>
      <c r="BI1534" s="2">
        <f t="shared" si="412"/>
        <v>0</v>
      </c>
    </row>
    <row r="1535" spans="1:61" s="2" customFormat="1" ht="16.5" thickTop="1" thickBot="1" x14ac:dyDescent="0.3">
      <c r="A1535" s="6"/>
      <c r="E1535" s="8" t="s">
        <v>802</v>
      </c>
      <c r="F1535" s="3">
        <f>BA1535</f>
        <v>1</v>
      </c>
      <c r="G1535" s="3">
        <f>IF((Master!CL667&gt;=13)-(Master!CL667&gt;38),1,0)</f>
        <v>1</v>
      </c>
      <c r="H1535" s="11">
        <f>IF($G1535=1,ROUND(Master!AL667,2),0)</f>
        <v>0.27</v>
      </c>
      <c r="I1535" s="3">
        <f>IF((Master!CL667&gt;=18)-(Master!CL667&gt;42),1,0)</f>
        <v>0</v>
      </c>
      <c r="J1535" s="11">
        <f>IF($I1535=1,ROUND(Master!DF667,2),0)</f>
        <v>0</v>
      </c>
      <c r="K1535" s="3">
        <f>BF1535*BH1535</f>
        <v>0</v>
      </c>
      <c r="L1535" s="49" t="str">
        <f t="shared" si="413"/>
        <v>Temp. suitable for Vector but not Pathogen. Model says not very suitable for Vector.</v>
      </c>
      <c r="M1535" s="49" t="str">
        <f t="shared" si="413"/>
        <v>Preconditions do not exist for Transmission</v>
      </c>
      <c r="N1535" s="6" t="str">
        <f>Master!DM667</f>
        <v>Temp. suitable for vectors - surveillance may be needed. When temp. suitable, model suggests vectors unlikely or low numbers.</v>
      </c>
      <c r="AW1535" s="2">
        <f>SUM(G1535,I1535)</f>
        <v>1</v>
      </c>
      <c r="AX1535" s="2">
        <f>IF(H1535&lt;0.5,2,IF(H1535&gt;=0.5,3))</f>
        <v>2</v>
      </c>
      <c r="AY1535" s="2">
        <f>IF(J1535&lt;0.5,5,IF(J1535&gt;=0.5,7))</f>
        <v>5</v>
      </c>
      <c r="AZ1535" s="2">
        <f t="shared" si="410"/>
        <v>10</v>
      </c>
      <c r="BA1535" s="2">
        <f>IF(AZ1535=0,BB$3,IF(AZ1535=10,BB$4,IF(AZ1535=14,BB$4,IF(AZ1535=15,BB$5,IF(AZ1535=20,BB$6,IF(AZ1535=21,BB$5,IF(AZ1535=28,BB$7,IF(AZ1535=30,BB$7,IF(AZ1535=42,BB$8,"")))))))))</f>
        <v>1</v>
      </c>
      <c r="BB1535" s="2" t="str">
        <f>IF(AZ1535=0,AW$3,IF(AZ1535=10,AW$4,IF(AZ1535=14,AW$4,IF(AZ1535=15,AW$5,IF(AZ1535=20,AW$6,IF(AZ1535=21,AW$5,IF(AZ1535=28,AW$7,IF(AZ1535=30,AW$7,IF(AZ1535=42,AW$8,"")))))))))</f>
        <v>Temp. suitable for Vector but not Pathogen. Model says not very suitable for Vector.</v>
      </c>
      <c r="BC1535" s="2" t="str">
        <f>IF(AZ1535=0,AY$3,IF(AZ1535=10,AY$4,IF(AZ1535=14,AY$4,IF(AZ1535=15,AY$5,IF(AZ1535=20,AY$6,IF(AZ1535=21,AY$5,IF(AZ1535=28,AY$7,IF(AZ1535=30,AY$7,IF(AZ1535=42,AY$8,"")))))))))</f>
        <v>Preconditions do not exist for Transmission</v>
      </c>
      <c r="BF1535" s="56">
        <f>Master!EN667</f>
        <v>5821</v>
      </c>
      <c r="BG1535" s="56" t="s">
        <v>1617</v>
      </c>
      <c r="BH1535" s="2">
        <f t="shared" si="411"/>
        <v>0</v>
      </c>
      <c r="BI1535" s="2">
        <f t="shared" si="412"/>
        <v>0</v>
      </c>
    </row>
    <row r="1536" spans="1:61" s="2" customFormat="1" ht="15.75" thickTop="1" x14ac:dyDescent="0.25">
      <c r="A1536" s="6"/>
      <c r="E1536" s="9" t="s">
        <v>867</v>
      </c>
      <c r="F1536" s="3"/>
      <c r="G1536" s="3"/>
      <c r="H1536" s="14"/>
      <c r="I1536" s="3"/>
      <c r="J1536" s="14"/>
      <c r="K1536" s="3"/>
      <c r="L1536" s="49"/>
      <c r="M1536" s="49"/>
      <c r="N1536" s="6"/>
      <c r="BF1536" s="56"/>
      <c r="BG1536" s="56"/>
      <c r="BH1536" s="2">
        <f t="shared" si="411"/>
        <v>0</v>
      </c>
      <c r="BI1536" s="2">
        <f t="shared" si="412"/>
        <v>0</v>
      </c>
    </row>
    <row r="1537" spans="1:61" s="2" customFormat="1" x14ac:dyDescent="0.25">
      <c r="A1537" s="6"/>
      <c r="E1537" s="9"/>
      <c r="F1537" s="3"/>
      <c r="G1537" s="3"/>
      <c r="H1537" s="14"/>
      <c r="I1537" s="3"/>
      <c r="J1537" s="14"/>
      <c r="K1537" s="3"/>
      <c r="L1537" s="49"/>
      <c r="M1537" s="49"/>
      <c r="N1537" s="6"/>
      <c r="BF1537" s="56"/>
      <c r="BG1537" s="56"/>
      <c r="BH1537" s="2">
        <f t="shared" si="411"/>
        <v>0</v>
      </c>
      <c r="BI1537" s="2">
        <f t="shared" si="412"/>
        <v>0</v>
      </c>
    </row>
    <row r="1538" spans="1:61" s="2" customFormat="1" x14ac:dyDescent="0.25">
      <c r="A1538" s="6"/>
      <c r="E1538" s="9"/>
      <c r="F1538" s="3"/>
      <c r="G1538" s="3"/>
      <c r="H1538" s="14"/>
      <c r="I1538" s="3"/>
      <c r="J1538" s="14"/>
      <c r="K1538" s="3"/>
      <c r="L1538" s="49"/>
      <c r="M1538" s="49"/>
      <c r="N1538" s="6"/>
      <c r="BF1538" s="56"/>
      <c r="BG1538" s="56"/>
      <c r="BH1538" s="2">
        <f t="shared" si="411"/>
        <v>0</v>
      </c>
      <c r="BI1538" s="2">
        <f t="shared" si="412"/>
        <v>0</v>
      </c>
    </row>
    <row r="1539" spans="1:61" s="2" customFormat="1" x14ac:dyDescent="0.25">
      <c r="A1539" s="6"/>
      <c r="E1539" s="9"/>
      <c r="F1539" s="3"/>
      <c r="G1539" s="3"/>
      <c r="H1539" s="14"/>
      <c r="I1539" s="3"/>
      <c r="J1539" s="14"/>
      <c r="K1539" s="3"/>
      <c r="L1539" s="49"/>
      <c r="M1539" s="49"/>
      <c r="N1539" s="6"/>
      <c r="BF1539" s="56"/>
      <c r="BG1539" s="56"/>
      <c r="BH1539" s="2">
        <f t="shared" si="411"/>
        <v>0</v>
      </c>
      <c r="BI1539" s="2">
        <f t="shared" si="412"/>
        <v>0</v>
      </c>
    </row>
    <row r="1540" spans="1:61" s="2" customFormat="1" x14ac:dyDescent="0.25">
      <c r="A1540" s="6"/>
      <c r="E1540" s="9"/>
      <c r="F1540" s="3"/>
      <c r="G1540" s="3"/>
      <c r="H1540" s="14"/>
      <c r="I1540" s="3"/>
      <c r="J1540" s="14"/>
      <c r="K1540" s="3"/>
      <c r="L1540" s="49"/>
      <c r="M1540" s="49"/>
      <c r="N1540" s="6"/>
      <c r="BF1540" s="56"/>
      <c r="BG1540" s="56"/>
      <c r="BH1540" s="2">
        <f t="shared" si="411"/>
        <v>0</v>
      </c>
      <c r="BI1540" s="2">
        <f t="shared" si="412"/>
        <v>0</v>
      </c>
    </row>
    <row r="1541" spans="1:61" s="2" customFormat="1" x14ac:dyDescent="0.25">
      <c r="A1541" s="6"/>
      <c r="E1541" s="9"/>
      <c r="F1541" s="3"/>
      <c r="G1541" s="3"/>
      <c r="H1541" s="14"/>
      <c r="I1541" s="3"/>
      <c r="J1541" s="14"/>
      <c r="K1541" s="3"/>
      <c r="L1541" s="49"/>
      <c r="M1541" s="49"/>
      <c r="N1541" s="6"/>
      <c r="BF1541" s="56"/>
      <c r="BG1541" s="56"/>
      <c r="BH1541" s="2">
        <f t="shared" si="411"/>
        <v>0</v>
      </c>
      <c r="BI1541" s="2">
        <f t="shared" si="412"/>
        <v>0</v>
      </c>
    </row>
    <row r="1542" spans="1:61" s="2" customFormat="1" x14ac:dyDescent="0.25">
      <c r="A1542" s="6"/>
      <c r="E1542" s="9"/>
      <c r="F1542" s="3"/>
      <c r="G1542" s="3"/>
      <c r="H1542" s="14"/>
      <c r="I1542" s="3"/>
      <c r="J1542" s="14"/>
      <c r="K1542" s="3"/>
      <c r="L1542" s="49"/>
      <c r="M1542" s="49"/>
      <c r="N1542" s="6"/>
      <c r="BF1542" s="56"/>
      <c r="BG1542" s="56"/>
      <c r="BH1542" s="2">
        <f t="shared" si="411"/>
        <v>0</v>
      </c>
      <c r="BI1542" s="2">
        <f t="shared" si="412"/>
        <v>0</v>
      </c>
    </row>
    <row r="1543" spans="1:61" s="2" customFormat="1" x14ac:dyDescent="0.25">
      <c r="A1543" s="6"/>
      <c r="E1543" s="9"/>
      <c r="F1543" s="3"/>
      <c r="G1543" s="3"/>
      <c r="H1543" s="14"/>
      <c r="I1543" s="3"/>
      <c r="J1543" s="14"/>
      <c r="K1543" s="3"/>
      <c r="L1543" s="49"/>
      <c r="M1543" s="49"/>
      <c r="N1543" s="6"/>
      <c r="BF1543" s="56"/>
      <c r="BG1543" s="56"/>
      <c r="BH1543" s="2">
        <f t="shared" si="411"/>
        <v>0</v>
      </c>
      <c r="BI1543" s="2">
        <f t="shared" si="412"/>
        <v>0</v>
      </c>
    </row>
    <row r="1544" spans="1:61" s="2" customFormat="1" x14ac:dyDescent="0.25">
      <c r="A1544" s="6"/>
      <c r="E1544" s="9"/>
      <c r="F1544" s="3"/>
      <c r="G1544" s="3"/>
      <c r="H1544" s="14"/>
      <c r="I1544" s="3"/>
      <c r="J1544" s="14"/>
      <c r="K1544" s="3"/>
      <c r="L1544" s="49"/>
      <c r="M1544" s="49"/>
      <c r="N1544" s="6"/>
      <c r="BF1544" s="56"/>
      <c r="BG1544" s="56"/>
      <c r="BH1544" s="2">
        <f t="shared" si="411"/>
        <v>0</v>
      </c>
      <c r="BI1544" s="2">
        <f t="shared" si="412"/>
        <v>0</v>
      </c>
    </row>
    <row r="1545" spans="1:61" s="2" customFormat="1" x14ac:dyDescent="0.25">
      <c r="A1545" s="6"/>
      <c r="E1545" s="9"/>
      <c r="F1545" s="3"/>
      <c r="G1545" s="3"/>
      <c r="H1545" s="14"/>
      <c r="I1545" s="3"/>
      <c r="J1545" s="14"/>
      <c r="K1545" s="3"/>
      <c r="L1545" s="49"/>
      <c r="M1545" s="49"/>
      <c r="N1545" s="6"/>
      <c r="BF1545" s="56"/>
      <c r="BG1545" s="56"/>
      <c r="BH1545" s="2">
        <f t="shared" si="411"/>
        <v>0</v>
      </c>
      <c r="BI1545" s="2">
        <f t="shared" si="412"/>
        <v>0</v>
      </c>
    </row>
    <row r="1546" spans="1:61" s="2" customFormat="1" x14ac:dyDescent="0.25">
      <c r="A1546" s="6"/>
      <c r="E1546" s="9"/>
      <c r="F1546" s="3"/>
      <c r="G1546" s="3"/>
      <c r="H1546" s="14"/>
      <c r="I1546" s="3"/>
      <c r="J1546" s="14"/>
      <c r="K1546" s="3"/>
      <c r="L1546" s="49"/>
      <c r="M1546" s="49"/>
      <c r="N1546" s="6"/>
      <c r="BF1546" s="56"/>
      <c r="BG1546" s="56"/>
      <c r="BH1546" s="2">
        <f t="shared" si="411"/>
        <v>0</v>
      </c>
      <c r="BI1546" s="2">
        <f t="shared" si="412"/>
        <v>0</v>
      </c>
    </row>
    <row r="1547" spans="1:61" s="2" customFormat="1" x14ac:dyDescent="0.25">
      <c r="A1547" s="6"/>
      <c r="E1547" s="9"/>
      <c r="F1547" s="3"/>
      <c r="G1547" s="3"/>
      <c r="H1547" s="14"/>
      <c r="I1547" s="3"/>
      <c r="J1547" s="14"/>
      <c r="K1547" s="3"/>
      <c r="L1547" s="49"/>
      <c r="M1547" s="49"/>
      <c r="N1547" s="6"/>
      <c r="BF1547" s="56"/>
      <c r="BG1547" s="56"/>
      <c r="BH1547" s="2">
        <f t="shared" si="411"/>
        <v>0</v>
      </c>
      <c r="BI1547" s="2">
        <f t="shared" si="412"/>
        <v>0</v>
      </c>
    </row>
    <row r="1548" spans="1:61" s="2" customFormat="1" x14ac:dyDescent="0.25">
      <c r="A1548" s="6"/>
      <c r="E1548" s="9"/>
      <c r="F1548" s="3"/>
      <c r="G1548" s="3"/>
      <c r="H1548" s="14"/>
      <c r="I1548" s="3"/>
      <c r="J1548" s="14"/>
      <c r="K1548" s="3"/>
      <c r="L1548" s="49"/>
      <c r="M1548" s="49"/>
      <c r="N1548" s="6"/>
      <c r="BF1548" s="56"/>
      <c r="BG1548" s="56"/>
      <c r="BH1548" s="2">
        <f t="shared" si="411"/>
        <v>0</v>
      </c>
      <c r="BI1548" s="2">
        <f t="shared" si="412"/>
        <v>0</v>
      </c>
    </row>
    <row r="1549" spans="1:61" s="2" customFormat="1" x14ac:dyDescent="0.25">
      <c r="A1549" s="6"/>
      <c r="E1549" s="9"/>
      <c r="F1549" s="3"/>
      <c r="G1549" s="3"/>
      <c r="H1549" s="14"/>
      <c r="I1549" s="3"/>
      <c r="J1549" s="14"/>
      <c r="K1549" s="3"/>
      <c r="L1549" s="49"/>
      <c r="M1549" s="49"/>
      <c r="N1549" s="6"/>
      <c r="BF1549" s="56"/>
      <c r="BG1549" s="56"/>
      <c r="BH1549" s="2">
        <f t="shared" si="411"/>
        <v>0</v>
      </c>
      <c r="BI1549" s="2">
        <f t="shared" si="412"/>
        <v>0</v>
      </c>
    </row>
    <row r="1550" spans="1:61" s="2" customFormat="1" x14ac:dyDescent="0.25">
      <c r="A1550" s="6"/>
      <c r="E1550" s="9"/>
      <c r="F1550" s="3"/>
      <c r="G1550" s="3"/>
      <c r="H1550" s="14"/>
      <c r="I1550" s="3"/>
      <c r="J1550" s="14"/>
      <c r="K1550" s="3"/>
      <c r="L1550" s="49"/>
      <c r="M1550" s="49"/>
      <c r="N1550" s="6"/>
      <c r="BF1550" s="56"/>
      <c r="BG1550" s="56"/>
      <c r="BH1550" s="2">
        <f t="shared" si="411"/>
        <v>0</v>
      </c>
      <c r="BI1550" s="2">
        <f t="shared" si="412"/>
        <v>0</v>
      </c>
    </row>
    <row r="1551" spans="1:61" s="2" customFormat="1" x14ac:dyDescent="0.25">
      <c r="A1551" s="6"/>
      <c r="E1551" s="9"/>
      <c r="F1551" s="3"/>
      <c r="G1551" s="3"/>
      <c r="H1551" s="14"/>
      <c r="I1551" s="3"/>
      <c r="J1551" s="14"/>
      <c r="K1551" s="3"/>
      <c r="L1551" s="49"/>
      <c r="M1551" s="49"/>
      <c r="N1551" s="6"/>
      <c r="BF1551" s="56"/>
      <c r="BG1551" s="56"/>
      <c r="BH1551" s="2">
        <f t="shared" si="411"/>
        <v>0</v>
      </c>
      <c r="BI1551" s="2">
        <f t="shared" si="412"/>
        <v>0</v>
      </c>
    </row>
    <row r="1552" spans="1:61" s="2" customFormat="1" x14ac:dyDescent="0.25">
      <c r="A1552" s="6"/>
      <c r="E1552" s="9"/>
      <c r="F1552" s="3"/>
      <c r="G1552" s="3"/>
      <c r="H1552" s="14"/>
      <c r="I1552" s="3"/>
      <c r="J1552" s="14"/>
      <c r="K1552" s="3"/>
      <c r="L1552" s="49"/>
      <c r="M1552" s="49"/>
      <c r="N1552" s="6"/>
      <c r="BF1552" s="56"/>
      <c r="BG1552" s="56"/>
      <c r="BH1552" s="2">
        <f t="shared" si="411"/>
        <v>0</v>
      </c>
      <c r="BI1552" s="2">
        <f t="shared" si="412"/>
        <v>0</v>
      </c>
    </row>
    <row r="1553" spans="1:61" s="2" customFormat="1" x14ac:dyDescent="0.25">
      <c r="A1553" s="6"/>
      <c r="E1553" s="9"/>
      <c r="F1553" s="3"/>
      <c r="G1553" s="3"/>
      <c r="H1553" s="14"/>
      <c r="I1553" s="3"/>
      <c r="J1553" s="14"/>
      <c r="K1553" s="3"/>
      <c r="L1553" s="49"/>
      <c r="M1553" s="49"/>
      <c r="N1553" s="6"/>
      <c r="BF1553" s="56"/>
      <c r="BG1553" s="56"/>
      <c r="BH1553" s="2">
        <f t="shared" si="411"/>
        <v>0</v>
      </c>
      <c r="BI1553" s="2">
        <f t="shared" si="412"/>
        <v>0</v>
      </c>
    </row>
    <row r="1554" spans="1:61" s="2" customFormat="1" x14ac:dyDescent="0.25">
      <c r="A1554" s="6"/>
      <c r="E1554" s="9"/>
      <c r="F1554" s="3"/>
      <c r="G1554" s="3"/>
      <c r="H1554" s="14"/>
      <c r="I1554" s="3"/>
      <c r="J1554" s="14"/>
      <c r="K1554" s="3"/>
      <c r="L1554" s="49"/>
      <c r="M1554" s="49"/>
      <c r="N1554" s="6"/>
      <c r="BF1554" s="56"/>
      <c r="BG1554" s="56"/>
      <c r="BH1554" s="2">
        <f t="shared" si="411"/>
        <v>0</v>
      </c>
      <c r="BI1554" s="2">
        <f t="shared" si="412"/>
        <v>0</v>
      </c>
    </row>
    <row r="1555" spans="1:61" s="2" customFormat="1" x14ac:dyDescent="0.25">
      <c r="A1555" s="6"/>
      <c r="E1555" s="9"/>
      <c r="F1555" s="3"/>
      <c r="G1555" s="3"/>
      <c r="H1555" s="14"/>
      <c r="I1555" s="3"/>
      <c r="J1555" s="14"/>
      <c r="K1555" s="3"/>
      <c r="L1555" s="49"/>
      <c r="M1555" s="49"/>
      <c r="N1555" s="6"/>
      <c r="BF1555" s="56"/>
      <c r="BG1555" s="56"/>
      <c r="BH1555" s="2">
        <f t="shared" si="411"/>
        <v>0</v>
      </c>
      <c r="BI1555" s="2">
        <f t="shared" si="412"/>
        <v>0</v>
      </c>
    </row>
    <row r="1556" spans="1:61" s="2" customFormat="1" x14ac:dyDescent="0.25">
      <c r="A1556" s="6"/>
      <c r="E1556" s="9"/>
      <c r="F1556" s="3"/>
      <c r="G1556" s="3"/>
      <c r="H1556" s="14"/>
      <c r="I1556" s="3"/>
      <c r="J1556" s="14"/>
      <c r="K1556" s="3"/>
      <c r="L1556" s="49"/>
      <c r="M1556" s="49"/>
      <c r="N1556" s="6"/>
      <c r="BF1556" s="56"/>
      <c r="BG1556" s="56"/>
      <c r="BH1556" s="2">
        <f t="shared" si="411"/>
        <v>0</v>
      </c>
      <c r="BI1556" s="2">
        <f t="shared" si="412"/>
        <v>0</v>
      </c>
    </row>
    <row r="1557" spans="1:61" s="2" customFormat="1" x14ac:dyDescent="0.25">
      <c r="A1557" s="6"/>
      <c r="E1557" s="9"/>
      <c r="F1557" s="3"/>
      <c r="G1557" s="3"/>
      <c r="H1557" s="14"/>
      <c r="I1557" s="3"/>
      <c r="J1557" s="14"/>
      <c r="K1557" s="3"/>
      <c r="L1557" s="49"/>
      <c r="M1557" s="49"/>
      <c r="N1557" s="6"/>
      <c r="BF1557" s="56"/>
      <c r="BG1557" s="56"/>
      <c r="BH1557" s="2">
        <f t="shared" si="411"/>
        <v>0</v>
      </c>
      <c r="BI1557" s="2">
        <f t="shared" si="412"/>
        <v>0</v>
      </c>
    </row>
    <row r="1558" spans="1:61" s="2" customFormat="1" x14ac:dyDescent="0.25">
      <c r="A1558" s="6"/>
      <c r="E1558" s="9"/>
      <c r="F1558" s="3"/>
      <c r="G1558" s="3"/>
      <c r="H1558" s="14"/>
      <c r="I1558" s="3"/>
      <c r="J1558" s="14"/>
      <c r="K1558" s="3"/>
      <c r="L1558" s="49"/>
      <c r="M1558" s="49"/>
      <c r="N1558" s="6"/>
      <c r="BF1558" s="56"/>
      <c r="BG1558" s="56"/>
      <c r="BH1558" s="2">
        <f t="shared" si="411"/>
        <v>0</v>
      </c>
      <c r="BI1558" s="2">
        <f t="shared" si="412"/>
        <v>0</v>
      </c>
    </row>
    <row r="1559" spans="1:61" s="2" customFormat="1" x14ac:dyDescent="0.25">
      <c r="A1559" s="6"/>
      <c r="E1559" s="9"/>
      <c r="F1559" s="3"/>
      <c r="G1559" s="3"/>
      <c r="H1559" s="14"/>
      <c r="I1559" s="3"/>
      <c r="J1559" s="14"/>
      <c r="K1559" s="3"/>
      <c r="L1559" s="49"/>
      <c r="M1559" s="49"/>
      <c r="N1559" s="6"/>
      <c r="BF1559" s="56"/>
      <c r="BG1559" s="56"/>
      <c r="BH1559" s="2">
        <f t="shared" si="411"/>
        <v>0</v>
      </c>
      <c r="BI1559" s="2">
        <f t="shared" si="412"/>
        <v>0</v>
      </c>
    </row>
    <row r="1560" spans="1:61" s="2" customFormat="1" x14ac:dyDescent="0.25">
      <c r="A1560" s="6"/>
      <c r="E1560" s="9"/>
      <c r="F1560" s="3"/>
      <c r="G1560" s="3"/>
      <c r="H1560" s="14"/>
      <c r="I1560" s="3"/>
      <c r="J1560" s="14"/>
      <c r="K1560" s="3"/>
      <c r="L1560" s="49"/>
      <c r="M1560" s="49"/>
      <c r="N1560" s="6"/>
      <c r="BF1560" s="56"/>
      <c r="BG1560" s="56"/>
      <c r="BH1560" s="2">
        <f t="shared" si="411"/>
        <v>0</v>
      </c>
      <c r="BI1560" s="2">
        <f t="shared" si="412"/>
        <v>0</v>
      </c>
    </row>
    <row r="1561" spans="1:61" s="2" customFormat="1" x14ac:dyDescent="0.25">
      <c r="A1561" s="6"/>
      <c r="E1561" s="9"/>
      <c r="F1561" s="3"/>
      <c r="G1561" s="3"/>
      <c r="H1561" s="14"/>
      <c r="I1561" s="3"/>
      <c r="J1561" s="14"/>
      <c r="K1561" s="3"/>
      <c r="L1561" s="49"/>
      <c r="M1561" s="49"/>
      <c r="N1561" s="6"/>
      <c r="BF1561" s="56"/>
      <c r="BG1561" s="56"/>
      <c r="BH1561" s="2">
        <f t="shared" si="411"/>
        <v>0</v>
      </c>
      <c r="BI1561" s="2">
        <f t="shared" si="412"/>
        <v>0</v>
      </c>
    </row>
    <row r="1562" spans="1:61" s="2" customFormat="1" x14ac:dyDescent="0.25">
      <c r="A1562" s="6"/>
      <c r="E1562" s="9"/>
      <c r="F1562" s="3"/>
      <c r="G1562" s="3"/>
      <c r="H1562" s="14"/>
      <c r="I1562" s="3"/>
      <c r="J1562" s="14"/>
      <c r="K1562" s="3"/>
      <c r="L1562" s="49"/>
      <c r="M1562" s="49"/>
      <c r="N1562" s="6"/>
      <c r="BF1562" s="56"/>
      <c r="BG1562" s="56"/>
      <c r="BH1562" s="2">
        <f t="shared" si="411"/>
        <v>0</v>
      </c>
      <c r="BI1562" s="2">
        <f t="shared" si="412"/>
        <v>0</v>
      </c>
    </row>
    <row r="1563" spans="1:61" s="2" customFormat="1" ht="15.75" thickBot="1" x14ac:dyDescent="0.3">
      <c r="A1563" s="6"/>
      <c r="E1563" s="9"/>
      <c r="F1563" s="3"/>
      <c r="G1563" s="3"/>
      <c r="H1563" s="13"/>
      <c r="I1563" s="3"/>
      <c r="J1563" s="13"/>
      <c r="K1563" s="3"/>
      <c r="L1563" s="49"/>
      <c r="M1563" s="49"/>
      <c r="N1563" s="6"/>
      <c r="BF1563" s="56"/>
      <c r="BG1563" s="56"/>
      <c r="BH1563" s="2">
        <f t="shared" si="411"/>
        <v>0</v>
      </c>
      <c r="BI1563" s="2">
        <f t="shared" si="412"/>
        <v>0</v>
      </c>
    </row>
    <row r="1564" spans="1:61" s="2" customFormat="1" ht="61.5" thickTop="1" thickBot="1" x14ac:dyDescent="0.3">
      <c r="A1564" s="17" t="s">
        <v>128</v>
      </c>
      <c r="E1564" s="8"/>
      <c r="F1564" s="16" t="str">
        <f>Master!A$746</f>
        <v>Forecast Overall Zika Risk Code - "1" (Blue) = low risk, "4" (Red) = high risk</v>
      </c>
      <c r="G1564" s="16" t="str">
        <f>Master!B$745</f>
        <v>Was temp. suitable during period for Aedes aegypti/albopictus? (Red Yes, Green No)</v>
      </c>
      <c r="H1564" s="16" t="str">
        <f>Master!C$745</f>
        <v>If suitable temp.  what is annual % suitability for Aedes aegypti or albopictus? (More red more suitable)</v>
      </c>
      <c r="I1564" s="16" t="str">
        <f>Master!B$744</f>
        <v>Was temp. suitable during period for Zika replication in mosquito? (Red Yes, Green No)</v>
      </c>
      <c r="J1564" s="16" t="str">
        <f>Master!C$744</f>
        <v>If suitable temp. what is annual % suitability for Zika? (More red more suitable)</v>
      </c>
      <c r="K1564" s="47" t="str">
        <f>Master!A$749</f>
        <v># people within 5km with Code 4 Zika level</v>
      </c>
      <c r="L1564" s="47" t="str">
        <f>Master!A$748</f>
        <v>Description of conditions</v>
      </c>
      <c r="M1564" s="47" t="str">
        <f>Master!B$748</f>
        <v>What it means for transmission</v>
      </c>
      <c r="N1564" s="47" t="str">
        <f>Master!C$748</f>
        <v>What it means for entomologists</v>
      </c>
      <c r="BF1564" s="47" t="s">
        <v>949</v>
      </c>
      <c r="BG1564" s="47" t="s">
        <v>949</v>
      </c>
      <c r="BH1564" s="2">
        <f t="shared" si="411"/>
        <v>0</v>
      </c>
      <c r="BI1564" s="2" t="e">
        <f t="shared" si="412"/>
        <v>#VALUE!</v>
      </c>
    </row>
    <row r="1565" spans="1:61" s="2" customFormat="1" ht="16.5" thickTop="1" thickBot="1" x14ac:dyDescent="0.3">
      <c r="A1565" s="6"/>
      <c r="E1565" s="8" t="s">
        <v>127</v>
      </c>
      <c r="F1565" s="3">
        <f t="shared" ref="F1565:F1591" si="414">BA1565</f>
        <v>2</v>
      </c>
      <c r="G1565" s="3">
        <f>IF((Master!CL668&gt;=13)-(Master!CL668&gt;38),1,0)</f>
        <v>1</v>
      </c>
      <c r="H1565" s="11">
        <f>IF($G1565=1,ROUND(Master!AL668,2),0)</f>
        <v>0</v>
      </c>
      <c r="I1565" s="3">
        <f>IF((Master!CL668&gt;=18)-(Master!CL668&gt;42),1,0)</f>
        <v>1</v>
      </c>
      <c r="J1565" s="11">
        <f>IF($I1565=1,ROUND(Master!DF668,2),0)</f>
        <v>0</v>
      </c>
      <c r="K1565" s="3">
        <f t="shared" ref="K1565:K1591" si="415">BF1565*BH1565</f>
        <v>0</v>
      </c>
      <c r="L1565" s="49" t="str">
        <f t="shared" ref="L1565:L1591" si="416">BB1565</f>
        <v>Temp. suitable for Pathogen and Vector. Model says not very suitable for Pathogen and Vector.</v>
      </c>
      <c r="M1565" s="49" t="str">
        <f t="shared" ref="M1565:M1591" si="417">BC1565</f>
        <v>Preconditions unsuitable for Transmission</v>
      </c>
      <c r="N1565" s="6" t="str">
        <f>Master!DM668</f>
        <v>Temp. suitable for vectors - surveillance may be needed. When temp. suitable, model suggests vectors unlikely or low numbers.</v>
      </c>
      <c r="AW1565" s="2">
        <f t="shared" ref="AW1565:AW1591" si="418">SUM(G1565,I1565)</f>
        <v>2</v>
      </c>
      <c r="AX1565" s="2">
        <f t="shared" ref="AX1565:AX1591" si="419">IF(H1565&lt;0.5,2,IF(H1565&gt;=0.5,3))</f>
        <v>2</v>
      </c>
      <c r="AY1565" s="2">
        <f t="shared" ref="AY1565:AY1591" si="420">IF(J1565&lt;0.5,5,IF(J1565&gt;=0.5,7))</f>
        <v>5</v>
      </c>
      <c r="AZ1565" s="2">
        <f t="shared" si="410"/>
        <v>20</v>
      </c>
      <c r="BA1565" s="2">
        <f t="shared" ref="BA1565:BA1591" si="421">IF(AZ1565=0,BB$3,IF(AZ1565=10,BB$4,IF(AZ1565=14,BB$4,IF(AZ1565=15,BB$5,IF(AZ1565=20,BB$6,IF(AZ1565=21,BB$5,IF(AZ1565=28,BB$7,IF(AZ1565=30,BB$7,IF(AZ1565=42,BB$8,"")))))))))</f>
        <v>2</v>
      </c>
      <c r="BB1565" s="2" t="str">
        <f t="shared" ref="BB1565:BB1591" si="422">IF(AZ1565=0,AW$3,IF(AZ1565=10,AW$4,IF(AZ1565=14,AW$4,IF(AZ1565=15,AW$5,IF(AZ1565=20,AW$6,IF(AZ1565=21,AW$5,IF(AZ1565=28,AW$7,IF(AZ1565=30,AW$7,IF(AZ1565=42,AW$8,"")))))))))</f>
        <v>Temp. suitable for Pathogen and Vector. Model says not very suitable for Pathogen and Vector.</v>
      </c>
      <c r="BC1565" s="2" t="str">
        <f t="shared" ref="BC1565:BC1591" si="423">IF(AZ1565=0,AY$3,IF(AZ1565=10,AY$4,IF(AZ1565=14,AY$4,IF(AZ1565=15,AY$5,IF(AZ1565=20,AY$6,IF(AZ1565=21,AY$5,IF(AZ1565=28,AY$7,IF(AZ1565=30,AY$7,IF(AZ1565=42,AY$8,"")))))))))</f>
        <v>Preconditions unsuitable for Transmission</v>
      </c>
      <c r="BF1565" s="56">
        <f>Master!EN668</f>
        <v>22373</v>
      </c>
      <c r="BG1565" s="56" t="s">
        <v>1618</v>
      </c>
      <c r="BH1565" s="2">
        <f t="shared" si="411"/>
        <v>0</v>
      </c>
      <c r="BI1565" s="2">
        <f t="shared" si="412"/>
        <v>0</v>
      </c>
    </row>
    <row r="1566" spans="1:61" s="2" customFormat="1" ht="16.5" thickTop="1" thickBot="1" x14ac:dyDescent="0.3">
      <c r="A1566" s="6"/>
      <c r="E1566" s="8" t="s">
        <v>145</v>
      </c>
      <c r="F1566" s="3">
        <f t="shared" si="414"/>
        <v>2</v>
      </c>
      <c r="G1566" s="3">
        <f>IF((Master!CL669&gt;=13)-(Master!CL669&gt;38),1,0)</f>
        <v>1</v>
      </c>
      <c r="H1566" s="11">
        <f>IF($G1566=1,ROUND(Master!AL669,2),0)</f>
        <v>0</v>
      </c>
      <c r="I1566" s="3">
        <f>IF((Master!CL669&gt;=18)-(Master!CL669&gt;42),1,0)</f>
        <v>1</v>
      </c>
      <c r="J1566" s="11">
        <f>IF($I1566=1,ROUND(Master!DF669,2),0)</f>
        <v>0</v>
      </c>
      <c r="K1566" s="3">
        <f t="shared" si="415"/>
        <v>0</v>
      </c>
      <c r="L1566" s="49" t="str">
        <f t="shared" si="416"/>
        <v>Temp. suitable for Pathogen and Vector. Model says not very suitable for Pathogen and Vector.</v>
      </c>
      <c r="M1566" s="49" t="str">
        <f t="shared" si="417"/>
        <v>Preconditions unsuitable for Transmission</v>
      </c>
      <c r="N1566" s="6" t="str">
        <f>Master!DM669</f>
        <v>Temp. suitable for vectors - surveillance may be needed. When temp. suitable, model suggests vectors unlikely or low numbers.</v>
      </c>
      <c r="AW1566" s="2">
        <f t="shared" si="418"/>
        <v>2</v>
      </c>
      <c r="AX1566" s="2">
        <f t="shared" si="419"/>
        <v>2</v>
      </c>
      <c r="AY1566" s="2">
        <f t="shared" si="420"/>
        <v>5</v>
      </c>
      <c r="AZ1566" s="2">
        <f t="shared" si="410"/>
        <v>20</v>
      </c>
      <c r="BA1566" s="2">
        <f t="shared" si="421"/>
        <v>2</v>
      </c>
      <c r="BB1566" s="2" t="str">
        <f t="shared" si="422"/>
        <v>Temp. suitable for Pathogen and Vector. Model says not very suitable for Pathogen and Vector.</v>
      </c>
      <c r="BC1566" s="2" t="str">
        <f t="shared" si="423"/>
        <v>Preconditions unsuitable for Transmission</v>
      </c>
      <c r="BF1566" s="56">
        <f>Master!EN669</f>
        <v>1519</v>
      </c>
      <c r="BG1566" s="56" t="s">
        <v>1619</v>
      </c>
      <c r="BH1566" s="2">
        <f t="shared" si="411"/>
        <v>0</v>
      </c>
      <c r="BI1566" s="2">
        <f t="shared" si="412"/>
        <v>0</v>
      </c>
    </row>
    <row r="1567" spans="1:61" s="2" customFormat="1" ht="16.5" thickTop="1" thickBot="1" x14ac:dyDescent="0.3">
      <c r="A1567" s="6"/>
      <c r="E1567" s="8" t="s">
        <v>168</v>
      </c>
      <c r="F1567" s="3">
        <f t="shared" si="414"/>
        <v>2</v>
      </c>
      <c r="G1567" s="3">
        <f>IF((Master!CL670&gt;=13)-(Master!CL670&gt;38),1,0)</f>
        <v>1</v>
      </c>
      <c r="H1567" s="11">
        <f>IF($G1567=1,ROUND(Master!AL670,2),0)</f>
        <v>0.04</v>
      </c>
      <c r="I1567" s="3">
        <f>IF((Master!CL670&gt;=18)-(Master!CL670&gt;42),1,0)</f>
        <v>1</v>
      </c>
      <c r="J1567" s="11">
        <f>IF($I1567=1,ROUND(Master!DF670,2),0)</f>
        <v>0</v>
      </c>
      <c r="K1567" s="3">
        <f t="shared" si="415"/>
        <v>0</v>
      </c>
      <c r="L1567" s="49" t="str">
        <f t="shared" si="416"/>
        <v>Temp. suitable for Pathogen and Vector. Model says not very suitable for Pathogen and Vector.</v>
      </c>
      <c r="M1567" s="49" t="str">
        <f t="shared" si="417"/>
        <v>Preconditions unsuitable for Transmission</v>
      </c>
      <c r="N1567" s="6" t="str">
        <f>Master!DM670</f>
        <v>Temp. suitable for vectors - surveillance may be needed. When temp. suitable, model suggests vectors unlikely or low numbers.</v>
      </c>
      <c r="AW1567" s="2">
        <f t="shared" si="418"/>
        <v>2</v>
      </c>
      <c r="AX1567" s="2">
        <f t="shared" si="419"/>
        <v>2</v>
      </c>
      <c r="AY1567" s="2">
        <f t="shared" si="420"/>
        <v>5</v>
      </c>
      <c r="AZ1567" s="2">
        <f t="shared" si="410"/>
        <v>20</v>
      </c>
      <c r="BA1567" s="2">
        <f t="shared" si="421"/>
        <v>2</v>
      </c>
      <c r="BB1567" s="2" t="str">
        <f t="shared" si="422"/>
        <v>Temp. suitable for Pathogen and Vector. Model says not very suitable for Pathogen and Vector.</v>
      </c>
      <c r="BC1567" s="2" t="str">
        <f t="shared" si="423"/>
        <v>Preconditions unsuitable for Transmission</v>
      </c>
      <c r="BF1567" s="56">
        <f>Master!EN670</f>
        <v>3023</v>
      </c>
      <c r="BG1567" s="56" t="s">
        <v>1620</v>
      </c>
      <c r="BH1567" s="2">
        <f t="shared" si="411"/>
        <v>0</v>
      </c>
      <c r="BI1567" s="2">
        <f t="shared" si="412"/>
        <v>0</v>
      </c>
    </row>
    <row r="1568" spans="1:61" s="2" customFormat="1" ht="16.5" thickTop="1" thickBot="1" x14ac:dyDescent="0.3">
      <c r="A1568" s="6"/>
      <c r="E1568" s="8" t="s">
        <v>217</v>
      </c>
      <c r="F1568" s="3">
        <f t="shared" si="414"/>
        <v>2</v>
      </c>
      <c r="G1568" s="3">
        <f>IF((Master!CL671&gt;=13)-(Master!CL671&gt;38),1,0)</f>
        <v>1</v>
      </c>
      <c r="H1568" s="11">
        <f>IF($G1568=1,ROUND(Master!AL671,2),0)</f>
        <v>0.11</v>
      </c>
      <c r="I1568" s="3">
        <f>IF((Master!CL671&gt;=18)-(Master!CL671&gt;42),1,0)</f>
        <v>1</v>
      </c>
      <c r="J1568" s="11">
        <f>IF($I1568=1,ROUND(Master!DF671,2),0)</f>
        <v>0</v>
      </c>
      <c r="K1568" s="3">
        <f t="shared" si="415"/>
        <v>0</v>
      </c>
      <c r="L1568" s="49" t="str">
        <f t="shared" si="416"/>
        <v>Temp. suitable for Pathogen and Vector. Model says not very suitable for Pathogen and Vector.</v>
      </c>
      <c r="M1568" s="49" t="str">
        <f t="shared" si="417"/>
        <v>Preconditions unsuitable for Transmission</v>
      </c>
      <c r="N1568" s="6" t="str">
        <f>Master!DM671</f>
        <v>Temp. suitable for vectors - surveillance may be needed. When temp. suitable, model suggests vectors unlikely or low numbers.</v>
      </c>
      <c r="AW1568" s="2">
        <f t="shared" si="418"/>
        <v>2</v>
      </c>
      <c r="AX1568" s="2">
        <f t="shared" si="419"/>
        <v>2</v>
      </c>
      <c r="AY1568" s="2">
        <f t="shared" si="420"/>
        <v>5</v>
      </c>
      <c r="AZ1568" s="2">
        <f t="shared" si="410"/>
        <v>20</v>
      </c>
      <c r="BA1568" s="2">
        <f t="shared" si="421"/>
        <v>2</v>
      </c>
      <c r="BB1568" s="2" t="str">
        <f t="shared" si="422"/>
        <v>Temp. suitable for Pathogen and Vector. Model says not very suitable for Pathogen and Vector.</v>
      </c>
      <c r="BC1568" s="2" t="str">
        <f t="shared" si="423"/>
        <v>Preconditions unsuitable for Transmission</v>
      </c>
      <c r="BF1568" s="56">
        <f>Master!EN671</f>
        <v>303584</v>
      </c>
      <c r="BG1568" s="56" t="s">
        <v>1621</v>
      </c>
      <c r="BH1568" s="2">
        <f t="shared" si="411"/>
        <v>0</v>
      </c>
      <c r="BI1568" s="2">
        <f t="shared" si="412"/>
        <v>0</v>
      </c>
    </row>
    <row r="1569" spans="1:61" s="2" customFormat="1" ht="16.5" thickTop="1" thickBot="1" x14ac:dyDescent="0.3">
      <c r="A1569" s="6"/>
      <c r="E1569" s="8" t="s">
        <v>269</v>
      </c>
      <c r="F1569" s="3">
        <f t="shared" si="414"/>
        <v>2</v>
      </c>
      <c r="G1569" s="3">
        <f>IF((Master!CL672&gt;=13)-(Master!CL672&gt;38),1,0)</f>
        <v>1</v>
      </c>
      <c r="H1569" s="11">
        <f>IF($G1569=1,ROUND(Master!AL672,2),0)</f>
        <v>0.14000000000000001</v>
      </c>
      <c r="I1569" s="3">
        <f>IF((Master!CL672&gt;=18)-(Master!CL672&gt;42),1,0)</f>
        <v>1</v>
      </c>
      <c r="J1569" s="11">
        <f>IF($I1569=1,ROUND(Master!DF672,2),0)</f>
        <v>0</v>
      </c>
      <c r="K1569" s="3">
        <f t="shared" si="415"/>
        <v>0</v>
      </c>
      <c r="L1569" s="49" t="str">
        <f t="shared" si="416"/>
        <v>Temp. suitable for Pathogen and Vector. Model says not very suitable for Pathogen and Vector.</v>
      </c>
      <c r="M1569" s="49" t="str">
        <f t="shared" si="417"/>
        <v>Preconditions unsuitable for Transmission</v>
      </c>
      <c r="N1569" s="6" t="str">
        <f>Master!DM672</f>
        <v>Temp. suitable for vectors - surveillance may be needed. When temp. suitable, model suggests vectors unlikely or low numbers.</v>
      </c>
      <c r="AW1569" s="2">
        <f t="shared" si="418"/>
        <v>2</v>
      </c>
      <c r="AX1569" s="2">
        <f t="shared" si="419"/>
        <v>2</v>
      </c>
      <c r="AY1569" s="2">
        <f t="shared" si="420"/>
        <v>5</v>
      </c>
      <c r="AZ1569" s="2">
        <f t="shared" ref="AZ1569:AZ1632" si="424">AW1569*AX1569*AY1569</f>
        <v>20</v>
      </c>
      <c r="BA1569" s="2">
        <f t="shared" si="421"/>
        <v>2</v>
      </c>
      <c r="BB1569" s="2" t="str">
        <f t="shared" si="422"/>
        <v>Temp. suitable for Pathogen and Vector. Model says not very suitable for Pathogen and Vector.</v>
      </c>
      <c r="BC1569" s="2" t="str">
        <f t="shared" si="423"/>
        <v>Preconditions unsuitable for Transmission</v>
      </c>
      <c r="BF1569" s="56">
        <f>Master!EN672</f>
        <v>25775</v>
      </c>
      <c r="BG1569" s="56" t="s">
        <v>1622</v>
      </c>
      <c r="BH1569" s="2">
        <f t="shared" ref="BH1569:BH1632" si="425">IF(BA1569=4,1,0)</f>
        <v>0</v>
      </c>
      <c r="BI1569" s="2">
        <f t="shared" ref="BI1569:BI1632" si="426">BF1569*BH1569</f>
        <v>0</v>
      </c>
    </row>
    <row r="1570" spans="1:61" s="2" customFormat="1" ht="16.5" thickTop="1" thickBot="1" x14ac:dyDescent="0.3">
      <c r="A1570" s="6"/>
      <c r="E1570" s="8" t="s">
        <v>271</v>
      </c>
      <c r="F1570" s="3">
        <f t="shared" si="414"/>
        <v>2</v>
      </c>
      <c r="G1570" s="3">
        <f>IF((Master!CL673&gt;=13)-(Master!CL673&gt;38),1,0)</f>
        <v>1</v>
      </c>
      <c r="H1570" s="11">
        <f>IF($G1570=1,ROUND(Master!AL673,2),0)</f>
        <v>0.04</v>
      </c>
      <c r="I1570" s="3">
        <f>IF((Master!CL673&gt;=18)-(Master!CL673&gt;42),1,0)</f>
        <v>1</v>
      </c>
      <c r="J1570" s="11">
        <f>IF($I1570=1,ROUND(Master!DF673,2),0)</f>
        <v>0</v>
      </c>
      <c r="K1570" s="3">
        <f t="shared" si="415"/>
        <v>0</v>
      </c>
      <c r="L1570" s="49" t="str">
        <f t="shared" si="416"/>
        <v>Temp. suitable for Pathogen and Vector. Model says not very suitable for Pathogen and Vector.</v>
      </c>
      <c r="M1570" s="49" t="str">
        <f t="shared" si="417"/>
        <v>Preconditions unsuitable for Transmission</v>
      </c>
      <c r="N1570" s="6" t="str">
        <f>Master!DM673</f>
        <v>Temp. suitable for vectors - surveillance may be needed. When temp. suitable, model suggests vectors unlikely or low numbers.</v>
      </c>
      <c r="AW1570" s="2">
        <f t="shared" si="418"/>
        <v>2</v>
      </c>
      <c r="AX1570" s="2">
        <f t="shared" si="419"/>
        <v>2</v>
      </c>
      <c r="AY1570" s="2">
        <f t="shared" si="420"/>
        <v>5</v>
      </c>
      <c r="AZ1570" s="2">
        <f t="shared" si="424"/>
        <v>20</v>
      </c>
      <c r="BA1570" s="2">
        <f t="shared" si="421"/>
        <v>2</v>
      </c>
      <c r="BB1570" s="2" t="str">
        <f t="shared" si="422"/>
        <v>Temp. suitable for Pathogen and Vector. Model says not very suitable for Pathogen and Vector.</v>
      </c>
      <c r="BC1570" s="2" t="str">
        <f t="shared" si="423"/>
        <v>Preconditions unsuitable for Transmission</v>
      </c>
      <c r="BF1570" s="56">
        <f>Master!EN673</f>
        <v>35715</v>
      </c>
      <c r="BG1570" s="56" t="s">
        <v>1623</v>
      </c>
      <c r="BH1570" s="2">
        <f t="shared" si="425"/>
        <v>0</v>
      </c>
      <c r="BI1570" s="2">
        <f t="shared" si="426"/>
        <v>0</v>
      </c>
    </row>
    <row r="1571" spans="1:61" s="2" customFormat="1" ht="16.5" thickTop="1" thickBot="1" x14ac:dyDescent="0.3">
      <c r="A1571" s="6"/>
      <c r="E1571" s="8" t="s">
        <v>285</v>
      </c>
      <c r="F1571" s="3">
        <f t="shared" si="414"/>
        <v>2</v>
      </c>
      <c r="G1571" s="3">
        <f>IF((Master!CL674&gt;=13)-(Master!CL674&gt;38),1,0)</f>
        <v>1</v>
      </c>
      <c r="H1571" s="11">
        <f>IF($G1571=1,ROUND(Master!AL674,2),0)</f>
        <v>0.02</v>
      </c>
      <c r="I1571" s="3">
        <f>IF((Master!CL674&gt;=18)-(Master!CL674&gt;42),1,0)</f>
        <v>1</v>
      </c>
      <c r="J1571" s="11">
        <f>IF($I1571=1,ROUND(Master!DF674,2),0)</f>
        <v>0</v>
      </c>
      <c r="K1571" s="3">
        <f t="shared" si="415"/>
        <v>0</v>
      </c>
      <c r="L1571" s="49" t="str">
        <f t="shared" si="416"/>
        <v>Temp. suitable for Pathogen and Vector. Model says not very suitable for Pathogen and Vector.</v>
      </c>
      <c r="M1571" s="49" t="str">
        <f t="shared" si="417"/>
        <v>Preconditions unsuitable for Transmission</v>
      </c>
      <c r="N1571" s="6" t="str">
        <f>Master!DM674</f>
        <v>Temp. suitable for vectors - surveillance may be needed. When temp. suitable, model suggests vectors unlikely or low numbers.</v>
      </c>
      <c r="AW1571" s="2">
        <f t="shared" si="418"/>
        <v>2</v>
      </c>
      <c r="AX1571" s="2">
        <f t="shared" si="419"/>
        <v>2</v>
      </c>
      <c r="AY1571" s="2">
        <f t="shared" si="420"/>
        <v>5</v>
      </c>
      <c r="AZ1571" s="2">
        <f t="shared" si="424"/>
        <v>20</v>
      </c>
      <c r="BA1571" s="2">
        <f t="shared" si="421"/>
        <v>2</v>
      </c>
      <c r="BB1571" s="2" t="str">
        <f t="shared" si="422"/>
        <v>Temp. suitable for Pathogen and Vector. Model says not very suitable for Pathogen and Vector.</v>
      </c>
      <c r="BC1571" s="2" t="str">
        <f t="shared" si="423"/>
        <v>Preconditions unsuitable for Transmission</v>
      </c>
      <c r="BF1571" s="56">
        <f>Master!EN674</f>
        <v>31793</v>
      </c>
      <c r="BG1571" s="56" t="s">
        <v>1624</v>
      </c>
      <c r="BH1571" s="2">
        <f t="shared" si="425"/>
        <v>0</v>
      </c>
      <c r="BI1571" s="2">
        <f t="shared" si="426"/>
        <v>0</v>
      </c>
    </row>
    <row r="1572" spans="1:61" s="2" customFormat="1" ht="16.5" thickTop="1" thickBot="1" x14ac:dyDescent="0.3">
      <c r="A1572" s="6"/>
      <c r="E1572" s="8" t="s">
        <v>289</v>
      </c>
      <c r="F1572" s="3">
        <f t="shared" si="414"/>
        <v>2</v>
      </c>
      <c r="G1572" s="3">
        <f>IF((Master!CL675&gt;=13)-(Master!CL675&gt;38),1,0)</f>
        <v>1</v>
      </c>
      <c r="H1572" s="11">
        <f>IF($G1572=1,ROUND(Master!AL675,2),0)</f>
        <v>0.16</v>
      </c>
      <c r="I1572" s="3">
        <f>IF((Master!CL675&gt;=18)-(Master!CL675&gt;42),1,0)</f>
        <v>1</v>
      </c>
      <c r="J1572" s="11">
        <f>IF($I1572=1,ROUND(Master!DF675,2),0)</f>
        <v>0</v>
      </c>
      <c r="K1572" s="3">
        <f t="shared" si="415"/>
        <v>0</v>
      </c>
      <c r="L1572" s="49" t="str">
        <f t="shared" si="416"/>
        <v>Temp. suitable for Pathogen and Vector. Model says not very suitable for Pathogen and Vector.</v>
      </c>
      <c r="M1572" s="49" t="str">
        <f t="shared" si="417"/>
        <v>Preconditions unsuitable for Transmission</v>
      </c>
      <c r="N1572" s="6" t="str">
        <f>Master!DM675</f>
        <v>Temp. suitable for vectors - surveillance may be needed. When temp. suitable, model suggests vectors unlikely or low numbers.</v>
      </c>
      <c r="AW1572" s="2">
        <f t="shared" si="418"/>
        <v>2</v>
      </c>
      <c r="AX1572" s="2">
        <f t="shared" si="419"/>
        <v>2</v>
      </c>
      <c r="AY1572" s="2">
        <f t="shared" si="420"/>
        <v>5</v>
      </c>
      <c r="AZ1572" s="2">
        <f t="shared" si="424"/>
        <v>20</v>
      </c>
      <c r="BA1572" s="2">
        <f t="shared" si="421"/>
        <v>2</v>
      </c>
      <c r="BB1572" s="2" t="str">
        <f t="shared" si="422"/>
        <v>Temp. suitable for Pathogen and Vector. Model says not very suitable for Pathogen and Vector.</v>
      </c>
      <c r="BC1572" s="2" t="str">
        <f t="shared" si="423"/>
        <v>Preconditions unsuitable for Transmission</v>
      </c>
      <c r="BF1572" s="56">
        <f>Master!EN675</f>
        <v>8479</v>
      </c>
      <c r="BG1572" s="56" t="s">
        <v>1625</v>
      </c>
      <c r="BH1572" s="2">
        <f t="shared" si="425"/>
        <v>0</v>
      </c>
      <c r="BI1572" s="2">
        <f t="shared" si="426"/>
        <v>0</v>
      </c>
    </row>
    <row r="1573" spans="1:61" s="2" customFormat="1" ht="16.5" thickTop="1" thickBot="1" x14ac:dyDescent="0.3">
      <c r="A1573" s="6"/>
      <c r="E1573" s="8" t="s">
        <v>337</v>
      </c>
      <c r="F1573" s="3">
        <f t="shared" si="414"/>
        <v>2</v>
      </c>
      <c r="G1573" s="3">
        <f>IF((Master!CL676&gt;=13)-(Master!CL676&gt;38),1,0)</f>
        <v>1</v>
      </c>
      <c r="H1573" s="11">
        <f>IF($G1573=1,ROUND(Master!AL676,2),0)</f>
        <v>0.02</v>
      </c>
      <c r="I1573" s="3">
        <f>IF((Master!CL676&gt;=18)-(Master!CL676&gt;42),1,0)</f>
        <v>1</v>
      </c>
      <c r="J1573" s="11">
        <f>IF($I1573=1,ROUND(Master!DF676,2),0)</f>
        <v>0</v>
      </c>
      <c r="K1573" s="3">
        <f t="shared" si="415"/>
        <v>0</v>
      </c>
      <c r="L1573" s="49" t="str">
        <f t="shared" si="416"/>
        <v>Temp. suitable for Pathogen and Vector. Model says not very suitable for Pathogen and Vector.</v>
      </c>
      <c r="M1573" s="49" t="str">
        <f t="shared" si="417"/>
        <v>Preconditions unsuitable for Transmission</v>
      </c>
      <c r="N1573" s="6" t="str">
        <f>Master!DM676</f>
        <v>Temp. suitable for vectors - surveillance may be needed. When temp. suitable, model suggests vectors unlikely or low numbers.</v>
      </c>
      <c r="AW1573" s="2">
        <f t="shared" si="418"/>
        <v>2</v>
      </c>
      <c r="AX1573" s="2">
        <f t="shared" si="419"/>
        <v>2</v>
      </c>
      <c r="AY1573" s="2">
        <f t="shared" si="420"/>
        <v>5</v>
      </c>
      <c r="AZ1573" s="2">
        <f t="shared" si="424"/>
        <v>20</v>
      </c>
      <c r="BA1573" s="2">
        <f t="shared" si="421"/>
        <v>2</v>
      </c>
      <c r="BB1573" s="2" t="str">
        <f t="shared" si="422"/>
        <v>Temp. suitable for Pathogen and Vector. Model says not very suitable for Pathogen and Vector.</v>
      </c>
      <c r="BC1573" s="2" t="str">
        <f t="shared" si="423"/>
        <v>Preconditions unsuitable for Transmission</v>
      </c>
      <c r="BF1573" s="56">
        <f>Master!EN676</f>
        <v>19513</v>
      </c>
      <c r="BG1573" s="56" t="s">
        <v>1626</v>
      </c>
      <c r="BH1573" s="2">
        <f t="shared" si="425"/>
        <v>0</v>
      </c>
      <c r="BI1573" s="2">
        <f t="shared" si="426"/>
        <v>0</v>
      </c>
    </row>
    <row r="1574" spans="1:61" s="2" customFormat="1" ht="16.5" thickTop="1" thickBot="1" x14ac:dyDescent="0.3">
      <c r="A1574" s="6"/>
      <c r="E1574" s="8" t="s">
        <v>339</v>
      </c>
      <c r="F1574" s="3">
        <f t="shared" si="414"/>
        <v>2</v>
      </c>
      <c r="G1574" s="3">
        <f>IF((Master!CL677&gt;=13)-(Master!CL677&gt;38),1,0)</f>
        <v>1</v>
      </c>
      <c r="H1574" s="11">
        <f>IF($G1574=1,ROUND(Master!AL677,2),0)</f>
        <v>0.02</v>
      </c>
      <c r="I1574" s="3">
        <f>IF((Master!CL677&gt;=18)-(Master!CL677&gt;42),1,0)</f>
        <v>1</v>
      </c>
      <c r="J1574" s="11">
        <f>IF($I1574=1,ROUND(Master!DF677,2),0)</f>
        <v>0</v>
      </c>
      <c r="K1574" s="3">
        <f t="shared" si="415"/>
        <v>0</v>
      </c>
      <c r="L1574" s="49" t="str">
        <f t="shared" si="416"/>
        <v>Temp. suitable for Pathogen and Vector. Model says not very suitable for Pathogen and Vector.</v>
      </c>
      <c r="M1574" s="49" t="str">
        <f t="shared" si="417"/>
        <v>Preconditions unsuitable for Transmission</v>
      </c>
      <c r="N1574" s="6" t="str">
        <f>Master!DM677</f>
        <v>Temp. suitable for vectors - surveillance may be needed. When temp. suitable, model suggests vectors unlikely or low numbers.</v>
      </c>
      <c r="AW1574" s="2">
        <f t="shared" si="418"/>
        <v>2</v>
      </c>
      <c r="AX1574" s="2">
        <f t="shared" si="419"/>
        <v>2</v>
      </c>
      <c r="AY1574" s="2">
        <f t="shared" si="420"/>
        <v>5</v>
      </c>
      <c r="AZ1574" s="2">
        <f t="shared" si="424"/>
        <v>20</v>
      </c>
      <c r="BA1574" s="2">
        <f t="shared" si="421"/>
        <v>2</v>
      </c>
      <c r="BB1574" s="2" t="str">
        <f t="shared" si="422"/>
        <v>Temp. suitable for Pathogen and Vector. Model says not very suitable for Pathogen and Vector.</v>
      </c>
      <c r="BC1574" s="2" t="str">
        <f t="shared" si="423"/>
        <v>Preconditions unsuitable for Transmission</v>
      </c>
      <c r="BF1574" s="56">
        <f>Master!EN677</f>
        <v>116885</v>
      </c>
      <c r="BG1574" s="56" t="s">
        <v>1627</v>
      </c>
      <c r="BH1574" s="2">
        <f t="shared" si="425"/>
        <v>0</v>
      </c>
      <c r="BI1574" s="2">
        <f t="shared" si="426"/>
        <v>0</v>
      </c>
    </row>
    <row r="1575" spans="1:61" s="2" customFormat="1" ht="16.5" thickTop="1" thickBot="1" x14ac:dyDescent="0.3">
      <c r="A1575" s="6"/>
      <c r="E1575" s="8" t="s">
        <v>342</v>
      </c>
      <c r="F1575" s="3">
        <f t="shared" si="414"/>
        <v>2</v>
      </c>
      <c r="G1575" s="3">
        <f>IF((Master!CL678&gt;=13)-(Master!CL678&gt;38),1,0)</f>
        <v>1</v>
      </c>
      <c r="H1575" s="11">
        <f>IF($G1575=1,ROUND(Master!AL678,2),0)</f>
        <v>0.02</v>
      </c>
      <c r="I1575" s="3">
        <f>IF((Master!CL678&gt;=18)-(Master!CL678&gt;42),1,0)</f>
        <v>1</v>
      </c>
      <c r="J1575" s="11">
        <f>IF($I1575=1,ROUND(Master!DF678,2),0)</f>
        <v>0</v>
      </c>
      <c r="K1575" s="3">
        <f t="shared" si="415"/>
        <v>0</v>
      </c>
      <c r="L1575" s="49" t="str">
        <f t="shared" si="416"/>
        <v>Temp. suitable for Pathogen and Vector. Model says not very suitable for Pathogen and Vector.</v>
      </c>
      <c r="M1575" s="49" t="str">
        <f t="shared" si="417"/>
        <v>Preconditions unsuitable for Transmission</v>
      </c>
      <c r="N1575" s="6" t="str">
        <f>Master!DM678</f>
        <v>Temp. suitable for vectors - surveillance may be needed. When temp. suitable, model suggests vectors unlikely or low numbers.</v>
      </c>
      <c r="AW1575" s="2">
        <f t="shared" si="418"/>
        <v>2</v>
      </c>
      <c r="AX1575" s="2">
        <f t="shared" si="419"/>
        <v>2</v>
      </c>
      <c r="AY1575" s="2">
        <f t="shared" si="420"/>
        <v>5</v>
      </c>
      <c r="AZ1575" s="2">
        <f t="shared" si="424"/>
        <v>20</v>
      </c>
      <c r="BA1575" s="2">
        <f t="shared" si="421"/>
        <v>2</v>
      </c>
      <c r="BB1575" s="2" t="str">
        <f t="shared" si="422"/>
        <v>Temp. suitable for Pathogen and Vector. Model says not very suitable for Pathogen and Vector.</v>
      </c>
      <c r="BC1575" s="2" t="str">
        <f t="shared" si="423"/>
        <v>Preconditions unsuitable for Transmission</v>
      </c>
      <c r="BF1575" s="56">
        <f>Master!EN678</f>
        <v>5883</v>
      </c>
      <c r="BG1575" s="56" t="s">
        <v>1628</v>
      </c>
      <c r="BH1575" s="2">
        <f t="shared" si="425"/>
        <v>0</v>
      </c>
      <c r="BI1575" s="2">
        <f t="shared" si="426"/>
        <v>0</v>
      </c>
    </row>
    <row r="1576" spans="1:61" s="2" customFormat="1" ht="16.5" thickTop="1" thickBot="1" x14ac:dyDescent="0.3">
      <c r="A1576" s="6"/>
      <c r="E1576" s="8" t="s">
        <v>378</v>
      </c>
      <c r="F1576" s="3">
        <f t="shared" si="414"/>
        <v>2</v>
      </c>
      <c r="G1576" s="3">
        <f>IF((Master!CL679&gt;=13)-(Master!CL679&gt;38),1,0)</f>
        <v>1</v>
      </c>
      <c r="H1576" s="11">
        <f>IF($G1576=1,ROUND(Master!AL679,2),0)</f>
        <v>0.11</v>
      </c>
      <c r="I1576" s="3">
        <f>IF((Master!CL679&gt;=18)-(Master!CL679&gt;42),1,0)</f>
        <v>1</v>
      </c>
      <c r="J1576" s="11">
        <f>IF($I1576=1,ROUND(Master!DF679,2),0)</f>
        <v>0</v>
      </c>
      <c r="K1576" s="3">
        <f t="shared" si="415"/>
        <v>0</v>
      </c>
      <c r="L1576" s="49" t="str">
        <f t="shared" si="416"/>
        <v>Temp. suitable for Pathogen and Vector. Model says not very suitable for Pathogen and Vector.</v>
      </c>
      <c r="M1576" s="49" t="str">
        <f t="shared" si="417"/>
        <v>Preconditions unsuitable for Transmission</v>
      </c>
      <c r="N1576" s="6" t="str">
        <f>Master!DM679</f>
        <v>Temp. suitable for vectors - surveillance may be needed. When temp. suitable, model suggests vectors unlikely or low numbers.</v>
      </c>
      <c r="AW1576" s="2">
        <f t="shared" si="418"/>
        <v>2</v>
      </c>
      <c r="AX1576" s="2">
        <f t="shared" si="419"/>
        <v>2</v>
      </c>
      <c r="AY1576" s="2">
        <f t="shared" si="420"/>
        <v>5</v>
      </c>
      <c r="AZ1576" s="2">
        <f t="shared" si="424"/>
        <v>20</v>
      </c>
      <c r="BA1576" s="2">
        <f t="shared" si="421"/>
        <v>2</v>
      </c>
      <c r="BB1576" s="2" t="str">
        <f t="shared" si="422"/>
        <v>Temp. suitable for Pathogen and Vector. Model says not very suitable for Pathogen and Vector.</v>
      </c>
      <c r="BC1576" s="2" t="str">
        <f t="shared" si="423"/>
        <v>Preconditions unsuitable for Transmission</v>
      </c>
      <c r="BF1576" s="56">
        <f>Master!EN679</f>
        <v>148618</v>
      </c>
      <c r="BG1576" s="56" t="s">
        <v>1629</v>
      </c>
      <c r="BH1576" s="2">
        <f t="shared" si="425"/>
        <v>0</v>
      </c>
      <c r="BI1576" s="2">
        <f t="shared" si="426"/>
        <v>0</v>
      </c>
    </row>
    <row r="1577" spans="1:61" s="2" customFormat="1" ht="16.5" thickTop="1" thickBot="1" x14ac:dyDescent="0.3">
      <c r="A1577" s="6"/>
      <c r="E1577" s="8" t="s">
        <v>434</v>
      </c>
      <c r="F1577" s="3">
        <f t="shared" si="414"/>
        <v>2</v>
      </c>
      <c r="G1577" s="3">
        <f>IF((Master!CL680&gt;=13)-(Master!CL680&gt;38),1,0)</f>
        <v>1</v>
      </c>
      <c r="H1577" s="11">
        <f>IF($G1577=1,ROUND(Master!AL680,2),0)</f>
        <v>0.09</v>
      </c>
      <c r="I1577" s="3">
        <f>IF((Master!CL680&gt;=18)-(Master!CL680&gt;42),1,0)</f>
        <v>1</v>
      </c>
      <c r="J1577" s="11">
        <f>IF($I1577=1,ROUND(Master!DF680,2),0)</f>
        <v>0</v>
      </c>
      <c r="K1577" s="3">
        <f t="shared" si="415"/>
        <v>0</v>
      </c>
      <c r="L1577" s="49" t="str">
        <f t="shared" si="416"/>
        <v>Temp. suitable for Pathogen and Vector. Model says not very suitable for Pathogen and Vector.</v>
      </c>
      <c r="M1577" s="49" t="str">
        <f t="shared" si="417"/>
        <v>Preconditions unsuitable for Transmission</v>
      </c>
      <c r="N1577" s="6" t="str">
        <f>Master!DM680</f>
        <v>Temp. suitable for vectors - surveillance may be needed. When temp. suitable, model suggests vectors unlikely or low numbers.</v>
      </c>
      <c r="AW1577" s="2">
        <f t="shared" si="418"/>
        <v>2</v>
      </c>
      <c r="AX1577" s="2">
        <f t="shared" si="419"/>
        <v>2</v>
      </c>
      <c r="AY1577" s="2">
        <f t="shared" si="420"/>
        <v>5</v>
      </c>
      <c r="AZ1577" s="2">
        <f t="shared" si="424"/>
        <v>20</v>
      </c>
      <c r="BA1577" s="2">
        <f t="shared" si="421"/>
        <v>2</v>
      </c>
      <c r="BB1577" s="2" t="str">
        <f t="shared" si="422"/>
        <v>Temp. suitable for Pathogen and Vector. Model says not very suitable for Pathogen and Vector.</v>
      </c>
      <c r="BC1577" s="2" t="str">
        <f t="shared" si="423"/>
        <v>Preconditions unsuitable for Transmission</v>
      </c>
      <c r="BF1577" s="56">
        <f>Master!EN680</f>
        <v>750</v>
      </c>
      <c r="BG1577" s="56" t="s">
        <v>1630</v>
      </c>
      <c r="BH1577" s="2">
        <f t="shared" si="425"/>
        <v>0</v>
      </c>
      <c r="BI1577" s="2">
        <f t="shared" si="426"/>
        <v>0</v>
      </c>
    </row>
    <row r="1578" spans="1:61" s="2" customFormat="1" ht="16.5" thickTop="1" thickBot="1" x14ac:dyDescent="0.3">
      <c r="A1578" s="6"/>
      <c r="E1578" s="8" t="s">
        <v>469</v>
      </c>
      <c r="F1578" s="3">
        <f t="shared" si="414"/>
        <v>2</v>
      </c>
      <c r="G1578" s="3">
        <f>IF((Master!CL681&gt;=13)-(Master!CL681&gt;38),1,0)</f>
        <v>1</v>
      </c>
      <c r="H1578" s="11">
        <f>IF($G1578=1,ROUND(Master!AL681,2),0)</f>
        <v>0.03</v>
      </c>
      <c r="I1578" s="3">
        <f>IF((Master!CL681&gt;=18)-(Master!CL681&gt;42),1,0)</f>
        <v>1</v>
      </c>
      <c r="J1578" s="11">
        <f>IF($I1578=1,ROUND(Master!DF681,2),0)</f>
        <v>0</v>
      </c>
      <c r="K1578" s="3">
        <f t="shared" si="415"/>
        <v>0</v>
      </c>
      <c r="L1578" s="49" t="str">
        <f t="shared" si="416"/>
        <v>Temp. suitable for Pathogen and Vector. Model says not very suitable for Pathogen and Vector.</v>
      </c>
      <c r="M1578" s="49" t="str">
        <f t="shared" si="417"/>
        <v>Preconditions unsuitable for Transmission</v>
      </c>
      <c r="N1578" s="6" t="str">
        <f>Master!DM681</f>
        <v>Temp. suitable for vectors - surveillance may be needed. When temp. suitable, model suggests vectors unlikely or low numbers.</v>
      </c>
      <c r="AW1578" s="2">
        <f t="shared" si="418"/>
        <v>2</v>
      </c>
      <c r="AX1578" s="2">
        <f t="shared" si="419"/>
        <v>2</v>
      </c>
      <c r="AY1578" s="2">
        <f t="shared" si="420"/>
        <v>5</v>
      </c>
      <c r="AZ1578" s="2">
        <f t="shared" si="424"/>
        <v>20</v>
      </c>
      <c r="BA1578" s="2">
        <f t="shared" si="421"/>
        <v>2</v>
      </c>
      <c r="BB1578" s="2" t="str">
        <f t="shared" si="422"/>
        <v>Temp. suitable for Pathogen and Vector. Model says not very suitable for Pathogen and Vector.</v>
      </c>
      <c r="BC1578" s="2" t="str">
        <f t="shared" si="423"/>
        <v>Preconditions unsuitable for Transmission</v>
      </c>
      <c r="BF1578" s="56">
        <f>Master!EN681</f>
        <v>18279</v>
      </c>
      <c r="BG1578" s="56" t="s">
        <v>1631</v>
      </c>
      <c r="BH1578" s="2">
        <f t="shared" si="425"/>
        <v>0</v>
      </c>
      <c r="BI1578" s="2">
        <f t="shared" si="426"/>
        <v>0</v>
      </c>
    </row>
    <row r="1579" spans="1:61" s="2" customFormat="1" ht="16.5" thickTop="1" thickBot="1" x14ac:dyDescent="0.3">
      <c r="A1579" s="6"/>
      <c r="E1579" s="8" t="s">
        <v>513</v>
      </c>
      <c r="F1579" s="3">
        <f t="shared" si="414"/>
        <v>2</v>
      </c>
      <c r="G1579" s="3">
        <f>IF((Master!CL682&gt;=13)-(Master!CL682&gt;38),1,0)</f>
        <v>1</v>
      </c>
      <c r="H1579" s="11">
        <f>IF($G1579=1,ROUND(Master!AL682,2),0)</f>
        <v>0.04</v>
      </c>
      <c r="I1579" s="3">
        <f>IF((Master!CL682&gt;=18)-(Master!CL682&gt;42),1,0)</f>
        <v>1</v>
      </c>
      <c r="J1579" s="11">
        <f>IF($I1579=1,ROUND(Master!DF682,2),0)</f>
        <v>0</v>
      </c>
      <c r="K1579" s="3">
        <f t="shared" si="415"/>
        <v>0</v>
      </c>
      <c r="L1579" s="49" t="str">
        <f t="shared" si="416"/>
        <v>Temp. suitable for Pathogen and Vector. Model says not very suitable for Pathogen and Vector.</v>
      </c>
      <c r="M1579" s="49" t="str">
        <f t="shared" si="417"/>
        <v>Preconditions unsuitable for Transmission</v>
      </c>
      <c r="N1579" s="6" t="str">
        <f>Master!DM682</f>
        <v>Temp. suitable for vectors - surveillance may be needed. When temp. suitable, model suggests vectors unlikely or low numbers.</v>
      </c>
      <c r="AW1579" s="2">
        <f t="shared" si="418"/>
        <v>2</v>
      </c>
      <c r="AX1579" s="2">
        <f t="shared" si="419"/>
        <v>2</v>
      </c>
      <c r="AY1579" s="2">
        <f t="shared" si="420"/>
        <v>5</v>
      </c>
      <c r="AZ1579" s="2">
        <f t="shared" si="424"/>
        <v>20</v>
      </c>
      <c r="BA1579" s="2">
        <f t="shared" si="421"/>
        <v>2</v>
      </c>
      <c r="BB1579" s="2" t="str">
        <f t="shared" si="422"/>
        <v>Temp. suitable for Pathogen and Vector. Model says not very suitable for Pathogen and Vector.</v>
      </c>
      <c r="BC1579" s="2" t="str">
        <f t="shared" si="423"/>
        <v>Preconditions unsuitable for Transmission</v>
      </c>
      <c r="BF1579" s="56">
        <f>Master!EN682</f>
        <v>67923</v>
      </c>
      <c r="BG1579" s="56" t="s">
        <v>1632</v>
      </c>
      <c r="BH1579" s="2">
        <f t="shared" si="425"/>
        <v>0</v>
      </c>
      <c r="BI1579" s="2">
        <f t="shared" si="426"/>
        <v>0</v>
      </c>
    </row>
    <row r="1580" spans="1:61" s="2" customFormat="1" ht="16.5" thickTop="1" thickBot="1" x14ac:dyDescent="0.3">
      <c r="A1580" s="6"/>
      <c r="E1580" s="8" t="s">
        <v>572</v>
      </c>
      <c r="F1580" s="3">
        <f t="shared" si="414"/>
        <v>2</v>
      </c>
      <c r="G1580" s="3">
        <f>IF((Master!CL683&gt;=13)-(Master!CL683&gt;38),1,0)</f>
        <v>1</v>
      </c>
      <c r="H1580" s="11">
        <f>IF($G1580=1,ROUND(Master!AL683,2),0)</f>
        <v>0.09</v>
      </c>
      <c r="I1580" s="3">
        <f>IF((Master!CL683&gt;=18)-(Master!CL683&gt;42),1,0)</f>
        <v>1</v>
      </c>
      <c r="J1580" s="11">
        <f>IF($I1580=1,ROUND(Master!DF683,2),0)</f>
        <v>0</v>
      </c>
      <c r="K1580" s="3">
        <f t="shared" si="415"/>
        <v>0</v>
      </c>
      <c r="L1580" s="49" t="str">
        <f t="shared" si="416"/>
        <v>Temp. suitable for Pathogen and Vector. Model says not very suitable for Pathogen and Vector.</v>
      </c>
      <c r="M1580" s="49" t="str">
        <f t="shared" si="417"/>
        <v>Preconditions unsuitable for Transmission</v>
      </c>
      <c r="N1580" s="6" t="str">
        <f>Master!DM683</f>
        <v>Temp. suitable for vectors - surveillance may be needed. When temp. suitable, model suggests vectors unlikely or low numbers.</v>
      </c>
      <c r="AW1580" s="2">
        <f t="shared" si="418"/>
        <v>2</v>
      </c>
      <c r="AX1580" s="2">
        <f t="shared" si="419"/>
        <v>2</v>
      </c>
      <c r="AY1580" s="2">
        <f t="shared" si="420"/>
        <v>5</v>
      </c>
      <c r="AZ1580" s="2">
        <f t="shared" si="424"/>
        <v>20</v>
      </c>
      <c r="BA1580" s="2">
        <f t="shared" si="421"/>
        <v>2</v>
      </c>
      <c r="BB1580" s="2" t="str">
        <f t="shared" si="422"/>
        <v>Temp. suitable for Pathogen and Vector. Model says not very suitable for Pathogen and Vector.</v>
      </c>
      <c r="BC1580" s="2" t="str">
        <f t="shared" si="423"/>
        <v>Preconditions unsuitable for Transmission</v>
      </c>
      <c r="BF1580" s="56">
        <f>Master!EN683</f>
        <v>36553</v>
      </c>
      <c r="BG1580" s="56" t="s">
        <v>1633</v>
      </c>
      <c r="BH1580" s="2">
        <f t="shared" si="425"/>
        <v>0</v>
      </c>
      <c r="BI1580" s="2">
        <f t="shared" si="426"/>
        <v>0</v>
      </c>
    </row>
    <row r="1581" spans="1:61" s="2" customFormat="1" ht="16.5" thickTop="1" thickBot="1" x14ac:dyDescent="0.3">
      <c r="A1581" s="6"/>
      <c r="E1581" s="8" t="s">
        <v>573</v>
      </c>
      <c r="F1581" s="3">
        <f t="shared" si="414"/>
        <v>2</v>
      </c>
      <c r="G1581" s="3">
        <f>IF((Master!CL684&gt;=13)-(Master!CL684&gt;38),1,0)</f>
        <v>1</v>
      </c>
      <c r="H1581" s="11">
        <f>IF($G1581=1,ROUND(Master!AL684,2),0)</f>
        <v>0.08</v>
      </c>
      <c r="I1581" s="3">
        <f>IF((Master!CL684&gt;=18)-(Master!CL684&gt;42),1,0)</f>
        <v>1</v>
      </c>
      <c r="J1581" s="11">
        <f>IF($I1581=1,ROUND(Master!DF684,2),0)</f>
        <v>0</v>
      </c>
      <c r="K1581" s="3">
        <f t="shared" si="415"/>
        <v>0</v>
      </c>
      <c r="L1581" s="49" t="str">
        <f t="shared" si="416"/>
        <v>Temp. suitable for Pathogen and Vector. Model says not very suitable for Pathogen and Vector.</v>
      </c>
      <c r="M1581" s="49" t="str">
        <f t="shared" si="417"/>
        <v>Preconditions unsuitable for Transmission</v>
      </c>
      <c r="N1581" s="6" t="str">
        <f>Master!DM684</f>
        <v>Temp. suitable for vectors - surveillance may be needed. When temp. suitable, model suggests vectors unlikely or low numbers.</v>
      </c>
      <c r="AW1581" s="2">
        <f t="shared" si="418"/>
        <v>2</v>
      </c>
      <c r="AX1581" s="2">
        <f t="shared" si="419"/>
        <v>2</v>
      </c>
      <c r="AY1581" s="2">
        <f t="shared" si="420"/>
        <v>5</v>
      </c>
      <c r="AZ1581" s="2">
        <f t="shared" si="424"/>
        <v>20</v>
      </c>
      <c r="BA1581" s="2">
        <f t="shared" si="421"/>
        <v>2</v>
      </c>
      <c r="BB1581" s="2" t="str">
        <f t="shared" si="422"/>
        <v>Temp. suitable for Pathogen and Vector. Model says not very suitable for Pathogen and Vector.</v>
      </c>
      <c r="BC1581" s="2" t="str">
        <f t="shared" si="423"/>
        <v>Preconditions unsuitable for Transmission</v>
      </c>
      <c r="BF1581" s="56">
        <f>Master!EN684</f>
        <v>2928</v>
      </c>
      <c r="BG1581" s="56" t="s">
        <v>1634</v>
      </c>
      <c r="BH1581" s="2">
        <f t="shared" si="425"/>
        <v>0</v>
      </c>
      <c r="BI1581" s="2">
        <f t="shared" si="426"/>
        <v>0</v>
      </c>
    </row>
    <row r="1582" spans="1:61" s="2" customFormat="1" ht="16.5" thickTop="1" thickBot="1" x14ac:dyDescent="0.3">
      <c r="A1582" s="6"/>
      <c r="E1582" s="8" t="s">
        <v>583</v>
      </c>
      <c r="F1582" s="3">
        <f t="shared" si="414"/>
        <v>2</v>
      </c>
      <c r="G1582" s="3">
        <f>IF((Master!CL685&gt;=13)-(Master!CL685&gt;38),1,0)</f>
        <v>1</v>
      </c>
      <c r="H1582" s="11">
        <f>IF($G1582=1,ROUND(Master!AL685,2),0)</f>
        <v>0.06</v>
      </c>
      <c r="I1582" s="3">
        <f>IF((Master!CL685&gt;=18)-(Master!CL685&gt;42),1,0)</f>
        <v>1</v>
      </c>
      <c r="J1582" s="11">
        <f>IF($I1582=1,ROUND(Master!DF685,2),0)</f>
        <v>0</v>
      </c>
      <c r="K1582" s="3">
        <f t="shared" si="415"/>
        <v>0</v>
      </c>
      <c r="L1582" s="49" t="str">
        <f t="shared" si="416"/>
        <v>Temp. suitable for Pathogen and Vector. Model says not very suitable for Pathogen and Vector.</v>
      </c>
      <c r="M1582" s="49" t="str">
        <f t="shared" si="417"/>
        <v>Preconditions unsuitable for Transmission</v>
      </c>
      <c r="N1582" s="6" t="str">
        <f>Master!DM685</f>
        <v>Temp. suitable for vectors - surveillance may be needed. When temp. suitable, model suggests vectors unlikely or low numbers.</v>
      </c>
      <c r="AW1582" s="2">
        <f t="shared" si="418"/>
        <v>2</v>
      </c>
      <c r="AX1582" s="2">
        <f t="shared" si="419"/>
        <v>2</v>
      </c>
      <c r="AY1582" s="2">
        <f t="shared" si="420"/>
        <v>5</v>
      </c>
      <c r="AZ1582" s="2">
        <f t="shared" si="424"/>
        <v>20</v>
      </c>
      <c r="BA1582" s="2">
        <f t="shared" si="421"/>
        <v>2</v>
      </c>
      <c r="BB1582" s="2" t="str">
        <f t="shared" si="422"/>
        <v>Temp. suitable for Pathogen and Vector. Model says not very suitable for Pathogen and Vector.</v>
      </c>
      <c r="BC1582" s="2" t="str">
        <f t="shared" si="423"/>
        <v>Preconditions unsuitable for Transmission</v>
      </c>
      <c r="BF1582" s="56">
        <f>Master!EN685</f>
        <v>89905</v>
      </c>
      <c r="BG1582" s="56" t="s">
        <v>1635</v>
      </c>
      <c r="BH1582" s="2">
        <f t="shared" si="425"/>
        <v>0</v>
      </c>
      <c r="BI1582" s="2">
        <f t="shared" si="426"/>
        <v>0</v>
      </c>
    </row>
    <row r="1583" spans="1:61" s="2" customFormat="1" ht="16.5" thickTop="1" thickBot="1" x14ac:dyDescent="0.3">
      <c r="A1583" s="6"/>
      <c r="E1583" s="8" t="s">
        <v>603</v>
      </c>
      <c r="F1583" s="3">
        <f t="shared" si="414"/>
        <v>2</v>
      </c>
      <c r="G1583" s="3">
        <f>IF((Master!CL686&gt;=13)-(Master!CL686&gt;38),1,0)</f>
        <v>1</v>
      </c>
      <c r="H1583" s="11">
        <f>IF($G1583=1,ROUND(Master!AL686,2),0)</f>
        <v>0.05</v>
      </c>
      <c r="I1583" s="3">
        <f>IF((Master!CL686&gt;=18)-(Master!CL686&gt;42),1,0)</f>
        <v>1</v>
      </c>
      <c r="J1583" s="11">
        <f>IF($I1583=1,ROUND(Master!DF686,2),0)</f>
        <v>0</v>
      </c>
      <c r="K1583" s="3">
        <f t="shared" si="415"/>
        <v>0</v>
      </c>
      <c r="L1583" s="49" t="str">
        <f t="shared" si="416"/>
        <v>Temp. suitable for Pathogen and Vector. Model says not very suitable for Pathogen and Vector.</v>
      </c>
      <c r="M1583" s="49" t="str">
        <f t="shared" si="417"/>
        <v>Preconditions unsuitable for Transmission</v>
      </c>
      <c r="N1583" s="6" t="str">
        <f>Master!DM686</f>
        <v>Temp. suitable for vectors - surveillance may be needed. When temp. suitable, model suggests vectors unlikely or low numbers.</v>
      </c>
      <c r="AW1583" s="2">
        <f t="shared" si="418"/>
        <v>2</v>
      </c>
      <c r="AX1583" s="2">
        <f t="shared" si="419"/>
        <v>2</v>
      </c>
      <c r="AY1583" s="2">
        <f t="shared" si="420"/>
        <v>5</v>
      </c>
      <c r="AZ1583" s="2">
        <f t="shared" si="424"/>
        <v>20</v>
      </c>
      <c r="BA1583" s="2">
        <f t="shared" si="421"/>
        <v>2</v>
      </c>
      <c r="BB1583" s="2" t="str">
        <f t="shared" si="422"/>
        <v>Temp. suitable for Pathogen and Vector. Model says not very suitable for Pathogen and Vector.</v>
      </c>
      <c r="BC1583" s="2" t="str">
        <f t="shared" si="423"/>
        <v>Preconditions unsuitable for Transmission</v>
      </c>
      <c r="BF1583" s="56">
        <f>Master!EN686</f>
        <v>5291</v>
      </c>
      <c r="BG1583" s="56" t="s">
        <v>1636</v>
      </c>
      <c r="BH1583" s="2">
        <f t="shared" si="425"/>
        <v>0</v>
      </c>
      <c r="BI1583" s="2">
        <f t="shared" si="426"/>
        <v>0</v>
      </c>
    </row>
    <row r="1584" spans="1:61" s="2" customFormat="1" ht="16.5" thickTop="1" thickBot="1" x14ac:dyDescent="0.3">
      <c r="A1584" s="6"/>
      <c r="E1584" s="8" t="s">
        <v>609</v>
      </c>
      <c r="F1584" s="3">
        <f t="shared" si="414"/>
        <v>2</v>
      </c>
      <c r="G1584" s="3">
        <f>IF((Master!CL687&gt;=13)-(Master!CL687&gt;38),1,0)</f>
        <v>1</v>
      </c>
      <c r="H1584" s="11">
        <f>IF($G1584=1,ROUND(Master!AL687,2),0)</f>
        <v>0.03</v>
      </c>
      <c r="I1584" s="3">
        <f>IF((Master!CL687&gt;=18)-(Master!CL687&gt;42),1,0)</f>
        <v>1</v>
      </c>
      <c r="J1584" s="11">
        <f>IF($I1584=1,ROUND(Master!DF687,2),0)</f>
        <v>0</v>
      </c>
      <c r="K1584" s="3">
        <f t="shared" si="415"/>
        <v>0</v>
      </c>
      <c r="L1584" s="49" t="str">
        <f t="shared" si="416"/>
        <v>Temp. suitable for Pathogen and Vector. Model says not very suitable for Pathogen and Vector.</v>
      </c>
      <c r="M1584" s="49" t="str">
        <f t="shared" si="417"/>
        <v>Preconditions unsuitable for Transmission</v>
      </c>
      <c r="N1584" s="6" t="str">
        <f>Master!DM687</f>
        <v>Temp. suitable for vectors - surveillance may be needed. When temp. suitable, model suggests vectors unlikely or low numbers.</v>
      </c>
      <c r="AW1584" s="2">
        <f t="shared" si="418"/>
        <v>2</v>
      </c>
      <c r="AX1584" s="2">
        <f t="shared" si="419"/>
        <v>2</v>
      </c>
      <c r="AY1584" s="2">
        <f t="shared" si="420"/>
        <v>5</v>
      </c>
      <c r="AZ1584" s="2">
        <f t="shared" si="424"/>
        <v>20</v>
      </c>
      <c r="BA1584" s="2">
        <f t="shared" si="421"/>
        <v>2</v>
      </c>
      <c r="BB1584" s="2" t="str">
        <f t="shared" si="422"/>
        <v>Temp. suitable for Pathogen and Vector. Model says not very suitable for Pathogen and Vector.</v>
      </c>
      <c r="BC1584" s="2" t="str">
        <f t="shared" si="423"/>
        <v>Preconditions unsuitable for Transmission</v>
      </c>
      <c r="BF1584" s="56">
        <f>Master!EN687</f>
        <v>9947</v>
      </c>
      <c r="BG1584" s="56" t="s">
        <v>1637</v>
      </c>
      <c r="BH1584" s="2">
        <f t="shared" si="425"/>
        <v>0</v>
      </c>
      <c r="BI1584" s="2">
        <f t="shared" si="426"/>
        <v>0</v>
      </c>
    </row>
    <row r="1585" spans="1:61" s="2" customFormat="1" ht="16.5" thickTop="1" thickBot="1" x14ac:dyDescent="0.3">
      <c r="A1585" s="6"/>
      <c r="E1585" s="8" t="s">
        <v>622</v>
      </c>
      <c r="F1585" s="3">
        <f t="shared" si="414"/>
        <v>2</v>
      </c>
      <c r="G1585" s="3">
        <f>IF((Master!CL688&gt;=13)-(Master!CL688&gt;38),1,0)</f>
        <v>1</v>
      </c>
      <c r="H1585" s="11">
        <f>IF($G1585=1,ROUND(Master!AL688,2),0)</f>
        <v>0.08</v>
      </c>
      <c r="I1585" s="3">
        <f>IF((Master!CL688&gt;=18)-(Master!CL688&gt;42),1,0)</f>
        <v>1</v>
      </c>
      <c r="J1585" s="11">
        <f>IF($I1585=1,ROUND(Master!DF688,2),0)</f>
        <v>0</v>
      </c>
      <c r="K1585" s="3">
        <f t="shared" si="415"/>
        <v>0</v>
      </c>
      <c r="L1585" s="49" t="str">
        <f t="shared" si="416"/>
        <v>Temp. suitable for Pathogen and Vector. Model says not very suitable for Pathogen and Vector.</v>
      </c>
      <c r="M1585" s="49" t="str">
        <f t="shared" si="417"/>
        <v>Preconditions unsuitable for Transmission</v>
      </c>
      <c r="N1585" s="6" t="str">
        <f>Master!DM688</f>
        <v>Temp. suitable for vectors - surveillance may be needed. When temp. suitable, model suggests vectors unlikely or low numbers.</v>
      </c>
      <c r="AW1585" s="2">
        <f t="shared" si="418"/>
        <v>2</v>
      </c>
      <c r="AX1585" s="2">
        <f t="shared" si="419"/>
        <v>2</v>
      </c>
      <c r="AY1585" s="2">
        <f t="shared" si="420"/>
        <v>5</v>
      </c>
      <c r="AZ1585" s="2">
        <f t="shared" si="424"/>
        <v>20</v>
      </c>
      <c r="BA1585" s="2">
        <f t="shared" si="421"/>
        <v>2</v>
      </c>
      <c r="BB1585" s="2" t="str">
        <f t="shared" si="422"/>
        <v>Temp. suitable for Pathogen and Vector. Model says not very suitable for Pathogen and Vector.</v>
      </c>
      <c r="BC1585" s="2" t="str">
        <f t="shared" si="423"/>
        <v>Preconditions unsuitable for Transmission</v>
      </c>
      <c r="BF1585" s="56">
        <f>Master!EN688</f>
        <v>5394</v>
      </c>
      <c r="BG1585" s="56" t="s">
        <v>1638</v>
      </c>
      <c r="BH1585" s="2">
        <f t="shared" si="425"/>
        <v>0</v>
      </c>
      <c r="BI1585" s="2">
        <f t="shared" si="426"/>
        <v>0</v>
      </c>
    </row>
    <row r="1586" spans="1:61" s="2" customFormat="1" ht="16.5" thickTop="1" thickBot="1" x14ac:dyDescent="0.3">
      <c r="A1586" s="6"/>
      <c r="E1586" s="8" t="s">
        <v>641</v>
      </c>
      <c r="F1586" s="3">
        <f t="shared" si="414"/>
        <v>2</v>
      </c>
      <c r="G1586" s="3">
        <f>IF((Master!CL689&gt;=13)-(Master!CL689&gt;38),1,0)</f>
        <v>1</v>
      </c>
      <c r="H1586" s="11">
        <f>IF($G1586=1,ROUND(Master!AL689,2),0)</f>
        <v>0.02</v>
      </c>
      <c r="I1586" s="3">
        <f>IF((Master!CL689&gt;=18)-(Master!CL689&gt;42),1,0)</f>
        <v>1</v>
      </c>
      <c r="J1586" s="11">
        <f>IF($I1586=1,ROUND(Master!DF689,2),0)</f>
        <v>0</v>
      </c>
      <c r="K1586" s="3">
        <f t="shared" si="415"/>
        <v>0</v>
      </c>
      <c r="L1586" s="49" t="str">
        <f t="shared" si="416"/>
        <v>Temp. suitable for Pathogen and Vector. Model says not very suitable for Pathogen and Vector.</v>
      </c>
      <c r="M1586" s="49" t="str">
        <f t="shared" si="417"/>
        <v>Preconditions unsuitable for Transmission</v>
      </c>
      <c r="N1586" s="6" t="str">
        <f>Master!DM689</f>
        <v>Temp. suitable for vectors - surveillance may be needed. When temp. suitable, model suggests vectors unlikely or low numbers.</v>
      </c>
      <c r="AW1586" s="2">
        <f t="shared" si="418"/>
        <v>2</v>
      </c>
      <c r="AX1586" s="2">
        <f t="shared" si="419"/>
        <v>2</v>
      </c>
      <c r="AY1586" s="2">
        <f t="shared" si="420"/>
        <v>5</v>
      </c>
      <c r="AZ1586" s="2">
        <f t="shared" si="424"/>
        <v>20</v>
      </c>
      <c r="BA1586" s="2">
        <f t="shared" si="421"/>
        <v>2</v>
      </c>
      <c r="BB1586" s="2" t="str">
        <f t="shared" si="422"/>
        <v>Temp. suitable for Pathogen and Vector. Model says not very suitable for Pathogen and Vector.</v>
      </c>
      <c r="BC1586" s="2" t="str">
        <f t="shared" si="423"/>
        <v>Preconditions unsuitable for Transmission</v>
      </c>
      <c r="BF1586" s="56">
        <f>Master!EN689</f>
        <v>36272</v>
      </c>
      <c r="BG1586" s="56" t="s">
        <v>1639</v>
      </c>
      <c r="BH1586" s="2">
        <f t="shared" si="425"/>
        <v>0</v>
      </c>
      <c r="BI1586" s="2">
        <f t="shared" si="426"/>
        <v>0</v>
      </c>
    </row>
    <row r="1587" spans="1:61" s="2" customFormat="1" ht="16.5" thickTop="1" thickBot="1" x14ac:dyDescent="0.3">
      <c r="A1587" s="6"/>
      <c r="E1587" s="8" t="s">
        <v>645</v>
      </c>
      <c r="F1587" s="3">
        <f t="shared" si="414"/>
        <v>2</v>
      </c>
      <c r="G1587" s="3">
        <f>IF((Master!CL690&gt;=13)-(Master!CL690&gt;38),1,0)</f>
        <v>1</v>
      </c>
      <c r="H1587" s="11">
        <f>IF($G1587=1,ROUND(Master!AL690,2),0)</f>
        <v>0.04</v>
      </c>
      <c r="I1587" s="3">
        <f>IF((Master!CL690&gt;=18)-(Master!CL690&gt;42),1,0)</f>
        <v>1</v>
      </c>
      <c r="J1587" s="11">
        <f>IF($I1587=1,ROUND(Master!DF690,2),0)</f>
        <v>0</v>
      </c>
      <c r="K1587" s="3">
        <f t="shared" si="415"/>
        <v>0</v>
      </c>
      <c r="L1587" s="49" t="str">
        <f t="shared" si="416"/>
        <v>Temp. suitable for Pathogen and Vector. Model says not very suitable for Pathogen and Vector.</v>
      </c>
      <c r="M1587" s="49" t="str">
        <f t="shared" si="417"/>
        <v>Preconditions unsuitable for Transmission</v>
      </c>
      <c r="N1587" s="6" t="str">
        <f>Master!DM690</f>
        <v>Temp. suitable for vectors - surveillance may be needed. When temp. suitable, model suggests vectors unlikely or low numbers.</v>
      </c>
      <c r="AW1587" s="2">
        <f t="shared" si="418"/>
        <v>2</v>
      </c>
      <c r="AX1587" s="2">
        <f t="shared" si="419"/>
        <v>2</v>
      </c>
      <c r="AY1587" s="2">
        <f t="shared" si="420"/>
        <v>5</v>
      </c>
      <c r="AZ1587" s="2">
        <f t="shared" si="424"/>
        <v>20</v>
      </c>
      <c r="BA1587" s="2">
        <f t="shared" si="421"/>
        <v>2</v>
      </c>
      <c r="BB1587" s="2" t="str">
        <f t="shared" si="422"/>
        <v>Temp. suitable for Pathogen and Vector. Model says not very suitable for Pathogen and Vector.</v>
      </c>
      <c r="BC1587" s="2" t="str">
        <f t="shared" si="423"/>
        <v>Preconditions unsuitable for Transmission</v>
      </c>
      <c r="BF1587" s="56">
        <f>Master!EN690</f>
        <v>67529</v>
      </c>
      <c r="BG1587" s="56" t="s">
        <v>1640</v>
      </c>
      <c r="BH1587" s="2">
        <f t="shared" si="425"/>
        <v>0</v>
      </c>
      <c r="BI1587" s="2">
        <f t="shared" si="426"/>
        <v>0</v>
      </c>
    </row>
    <row r="1588" spans="1:61" s="2" customFormat="1" ht="16.5" thickTop="1" thickBot="1" x14ac:dyDescent="0.3">
      <c r="A1588" s="6"/>
      <c r="E1588" s="8" t="s">
        <v>648</v>
      </c>
      <c r="F1588" s="3">
        <f t="shared" si="414"/>
        <v>2</v>
      </c>
      <c r="G1588" s="3">
        <f>IF((Master!CL691&gt;=13)-(Master!CL691&gt;38),1,0)</f>
        <v>1</v>
      </c>
      <c r="H1588" s="11">
        <f>IF($G1588=1,ROUND(Master!AL691,2),0)</f>
        <v>0.05</v>
      </c>
      <c r="I1588" s="3">
        <f>IF((Master!CL691&gt;=18)-(Master!CL691&gt;42),1,0)</f>
        <v>1</v>
      </c>
      <c r="J1588" s="11">
        <f>IF($I1588=1,ROUND(Master!DF691,2),0)</f>
        <v>0</v>
      </c>
      <c r="K1588" s="3">
        <f t="shared" si="415"/>
        <v>0</v>
      </c>
      <c r="L1588" s="49" t="str">
        <f t="shared" si="416"/>
        <v>Temp. suitable for Pathogen and Vector. Model says not very suitable for Pathogen and Vector.</v>
      </c>
      <c r="M1588" s="49" t="str">
        <f t="shared" si="417"/>
        <v>Preconditions unsuitable for Transmission</v>
      </c>
      <c r="N1588" s="6" t="str">
        <f>Master!DM691</f>
        <v>Temp. suitable for vectors - surveillance may be needed. When temp. suitable, model suggests vectors unlikely or low numbers.</v>
      </c>
      <c r="AW1588" s="2">
        <f t="shared" si="418"/>
        <v>2</v>
      </c>
      <c r="AX1588" s="2">
        <f t="shared" si="419"/>
        <v>2</v>
      </c>
      <c r="AY1588" s="2">
        <f t="shared" si="420"/>
        <v>5</v>
      </c>
      <c r="AZ1588" s="2">
        <f t="shared" si="424"/>
        <v>20</v>
      </c>
      <c r="BA1588" s="2">
        <f t="shared" si="421"/>
        <v>2</v>
      </c>
      <c r="BB1588" s="2" t="str">
        <f t="shared" si="422"/>
        <v>Temp. suitable for Pathogen and Vector. Model says not very suitable for Pathogen and Vector.</v>
      </c>
      <c r="BC1588" s="2" t="str">
        <f t="shared" si="423"/>
        <v>Preconditions unsuitable for Transmission</v>
      </c>
      <c r="BF1588" s="56">
        <f>Master!EN691</f>
        <v>1106</v>
      </c>
      <c r="BG1588" s="56" t="s">
        <v>1641</v>
      </c>
      <c r="BH1588" s="2">
        <f t="shared" si="425"/>
        <v>0</v>
      </c>
      <c r="BI1588" s="2">
        <f t="shared" si="426"/>
        <v>0</v>
      </c>
    </row>
    <row r="1589" spans="1:61" s="2" customFormat="1" ht="16.5" thickTop="1" thickBot="1" x14ac:dyDescent="0.3">
      <c r="A1589" s="6"/>
      <c r="E1589" s="8" t="s">
        <v>685</v>
      </c>
      <c r="F1589" s="3">
        <f t="shared" si="414"/>
        <v>2</v>
      </c>
      <c r="G1589" s="3">
        <f>IF((Master!CL692&gt;=13)-(Master!CL692&gt;38),1,0)</f>
        <v>1</v>
      </c>
      <c r="H1589" s="11">
        <f>IF($G1589=1,ROUND(Master!AL692,2),0)</f>
        <v>0.02</v>
      </c>
      <c r="I1589" s="3">
        <f>IF((Master!CL692&gt;=18)-(Master!CL692&gt;42),1,0)</f>
        <v>1</v>
      </c>
      <c r="J1589" s="11">
        <f>IF($I1589=1,ROUND(Master!DF692,2),0)</f>
        <v>0</v>
      </c>
      <c r="K1589" s="3">
        <f t="shared" si="415"/>
        <v>0</v>
      </c>
      <c r="L1589" s="49" t="str">
        <f t="shared" si="416"/>
        <v>Temp. suitable for Pathogen and Vector. Model says not very suitable for Pathogen and Vector.</v>
      </c>
      <c r="M1589" s="49" t="str">
        <f t="shared" si="417"/>
        <v>Preconditions unsuitable for Transmission</v>
      </c>
      <c r="N1589" s="6" t="str">
        <f>Master!DM692</f>
        <v>Temp. suitable for vectors - surveillance may be needed. When temp. suitable, model suggests vectors unlikely or low numbers.</v>
      </c>
      <c r="AW1589" s="2">
        <f t="shared" si="418"/>
        <v>2</v>
      </c>
      <c r="AX1589" s="2">
        <f t="shared" si="419"/>
        <v>2</v>
      </c>
      <c r="AY1589" s="2">
        <f t="shared" si="420"/>
        <v>5</v>
      </c>
      <c r="AZ1589" s="2">
        <f t="shared" si="424"/>
        <v>20</v>
      </c>
      <c r="BA1589" s="2">
        <f t="shared" si="421"/>
        <v>2</v>
      </c>
      <c r="BB1589" s="2" t="str">
        <f t="shared" si="422"/>
        <v>Temp. suitable for Pathogen and Vector. Model says not very suitable for Pathogen and Vector.</v>
      </c>
      <c r="BC1589" s="2" t="str">
        <f t="shared" si="423"/>
        <v>Preconditions unsuitable for Transmission</v>
      </c>
      <c r="BF1589" s="56">
        <f>Master!EN692</f>
        <v>9153</v>
      </c>
      <c r="BG1589" s="56" t="s">
        <v>1642</v>
      </c>
      <c r="BH1589" s="2">
        <f t="shared" si="425"/>
        <v>0</v>
      </c>
      <c r="BI1589" s="2">
        <f t="shared" si="426"/>
        <v>0</v>
      </c>
    </row>
    <row r="1590" spans="1:61" s="2" customFormat="1" ht="16.5" thickTop="1" thickBot="1" x14ac:dyDescent="0.3">
      <c r="A1590" s="6"/>
      <c r="E1590" s="8" t="s">
        <v>821</v>
      </c>
      <c r="F1590" s="3">
        <f t="shared" si="414"/>
        <v>2</v>
      </c>
      <c r="G1590" s="3">
        <f>IF((Master!CL693&gt;=13)-(Master!CL693&gt;38),1,0)</f>
        <v>1</v>
      </c>
      <c r="H1590" s="11">
        <f>IF($G1590=1,ROUND(Master!AL693,2),0)</f>
        <v>7.0000000000000007E-2</v>
      </c>
      <c r="I1590" s="3">
        <f>IF((Master!CL693&gt;=18)-(Master!CL693&gt;42),1,0)</f>
        <v>1</v>
      </c>
      <c r="J1590" s="11">
        <f>IF($I1590=1,ROUND(Master!DF693,2),0)</f>
        <v>0</v>
      </c>
      <c r="K1590" s="3">
        <f t="shared" si="415"/>
        <v>0</v>
      </c>
      <c r="L1590" s="49" t="str">
        <f t="shared" si="416"/>
        <v>Temp. suitable for Pathogen and Vector. Model says not very suitable for Pathogen and Vector.</v>
      </c>
      <c r="M1590" s="49" t="str">
        <f t="shared" si="417"/>
        <v>Preconditions unsuitable for Transmission</v>
      </c>
      <c r="N1590" s="6" t="str">
        <f>Master!DM693</f>
        <v>Temp. suitable for vectors - surveillance may be needed. When temp. suitable, model suggests vectors unlikely or low numbers.</v>
      </c>
      <c r="AW1590" s="2">
        <f t="shared" si="418"/>
        <v>2</v>
      </c>
      <c r="AX1590" s="2">
        <f t="shared" si="419"/>
        <v>2</v>
      </c>
      <c r="AY1590" s="2">
        <f t="shared" si="420"/>
        <v>5</v>
      </c>
      <c r="AZ1590" s="2">
        <f t="shared" si="424"/>
        <v>20</v>
      </c>
      <c r="BA1590" s="2">
        <f t="shared" si="421"/>
        <v>2</v>
      </c>
      <c r="BB1590" s="2" t="str">
        <f t="shared" si="422"/>
        <v>Temp. suitable for Pathogen and Vector. Model says not very suitable for Pathogen and Vector.</v>
      </c>
      <c r="BC1590" s="2" t="str">
        <f t="shared" si="423"/>
        <v>Preconditions unsuitable for Transmission</v>
      </c>
      <c r="BF1590" s="56">
        <f>Master!EN693</f>
        <v>81964</v>
      </c>
      <c r="BG1590" s="56" t="s">
        <v>1643</v>
      </c>
      <c r="BH1590" s="2">
        <f t="shared" si="425"/>
        <v>0</v>
      </c>
      <c r="BI1590" s="2">
        <f t="shared" si="426"/>
        <v>0</v>
      </c>
    </row>
    <row r="1591" spans="1:61" s="2" customFormat="1" ht="16.5" thickTop="1" thickBot="1" x14ac:dyDescent="0.3">
      <c r="A1591" s="6"/>
      <c r="E1591" s="8" t="s">
        <v>842</v>
      </c>
      <c r="F1591" s="3">
        <f t="shared" si="414"/>
        <v>2</v>
      </c>
      <c r="G1591" s="3">
        <f>IF((Master!CL694&gt;=13)-(Master!CL694&gt;38),1,0)</f>
        <v>1</v>
      </c>
      <c r="H1591" s="11">
        <f>IF($G1591=1,ROUND(Master!AL694,2),0)</f>
        <v>0.19</v>
      </c>
      <c r="I1591" s="3">
        <f>IF((Master!CL694&gt;=18)-(Master!CL694&gt;42),1,0)</f>
        <v>1</v>
      </c>
      <c r="J1591" s="11">
        <f>IF($I1591=1,ROUND(Master!DF694,2),0)</f>
        <v>0</v>
      </c>
      <c r="K1591" s="3">
        <f t="shared" si="415"/>
        <v>0</v>
      </c>
      <c r="L1591" s="49" t="str">
        <f t="shared" si="416"/>
        <v>Temp. suitable for Pathogen and Vector. Model says not very suitable for Pathogen and Vector.</v>
      </c>
      <c r="M1591" s="49" t="str">
        <f t="shared" si="417"/>
        <v>Preconditions unsuitable for Transmission</v>
      </c>
      <c r="N1591" s="6" t="str">
        <f>Master!DM694</f>
        <v>Temp. suitable for vectors - surveillance may be needed. When temp. suitable, model suggests vectors unlikely or low numbers.</v>
      </c>
      <c r="AW1591" s="2">
        <f t="shared" si="418"/>
        <v>2</v>
      </c>
      <c r="AX1591" s="2">
        <f t="shared" si="419"/>
        <v>2</v>
      </c>
      <c r="AY1591" s="2">
        <f t="shared" si="420"/>
        <v>5</v>
      </c>
      <c r="AZ1591" s="2">
        <f t="shared" si="424"/>
        <v>20</v>
      </c>
      <c r="BA1591" s="2">
        <f t="shared" si="421"/>
        <v>2</v>
      </c>
      <c r="BB1591" s="2" t="str">
        <f t="shared" si="422"/>
        <v>Temp. suitable for Pathogen and Vector. Model says not very suitable for Pathogen and Vector.</v>
      </c>
      <c r="BC1591" s="2" t="str">
        <f t="shared" si="423"/>
        <v>Preconditions unsuitable for Transmission</v>
      </c>
      <c r="BF1591" s="56">
        <f>Master!EN694</f>
        <v>22066</v>
      </c>
      <c r="BG1591" s="56" t="s">
        <v>1644</v>
      </c>
      <c r="BH1591" s="2">
        <f t="shared" si="425"/>
        <v>0</v>
      </c>
      <c r="BI1591" s="2">
        <f t="shared" si="426"/>
        <v>0</v>
      </c>
    </row>
    <row r="1592" spans="1:61" s="2" customFormat="1" ht="15.75" thickTop="1" x14ac:dyDescent="0.25">
      <c r="A1592" s="6"/>
      <c r="E1592" s="9" t="s">
        <v>867</v>
      </c>
      <c r="F1592" s="3"/>
      <c r="G1592" s="3"/>
      <c r="H1592" s="14"/>
      <c r="I1592" s="3"/>
      <c r="J1592" s="14"/>
      <c r="K1592" s="3"/>
      <c r="L1592" s="49"/>
      <c r="M1592" s="49"/>
      <c r="N1592" s="6"/>
      <c r="BF1592" s="56"/>
      <c r="BG1592" s="56"/>
      <c r="BH1592" s="2">
        <f t="shared" si="425"/>
        <v>0</v>
      </c>
      <c r="BI1592" s="2">
        <f t="shared" si="426"/>
        <v>0</v>
      </c>
    </row>
    <row r="1593" spans="1:61" s="2" customFormat="1" x14ac:dyDescent="0.25">
      <c r="A1593" s="6"/>
      <c r="E1593" s="9"/>
      <c r="F1593" s="3"/>
      <c r="G1593" s="3"/>
      <c r="H1593" s="14"/>
      <c r="I1593" s="3"/>
      <c r="J1593" s="14"/>
      <c r="K1593" s="3"/>
      <c r="L1593" s="49"/>
      <c r="M1593" s="49"/>
      <c r="N1593" s="6"/>
      <c r="BF1593" s="56"/>
      <c r="BG1593" s="56"/>
      <c r="BH1593" s="2">
        <f t="shared" si="425"/>
        <v>0</v>
      </c>
      <c r="BI1593" s="2">
        <f t="shared" si="426"/>
        <v>0</v>
      </c>
    </row>
    <row r="1594" spans="1:61" s="2" customFormat="1" x14ac:dyDescent="0.25">
      <c r="A1594" s="6"/>
      <c r="E1594" s="9"/>
      <c r="F1594" s="3"/>
      <c r="G1594" s="3"/>
      <c r="H1594" s="14"/>
      <c r="I1594" s="3"/>
      <c r="J1594" s="14"/>
      <c r="K1594" s="3"/>
      <c r="L1594" s="49"/>
      <c r="M1594" s="49"/>
      <c r="N1594" s="6"/>
      <c r="BF1594" s="56"/>
      <c r="BG1594" s="56"/>
      <c r="BH1594" s="2">
        <f t="shared" si="425"/>
        <v>0</v>
      </c>
      <c r="BI1594" s="2">
        <f t="shared" si="426"/>
        <v>0</v>
      </c>
    </row>
    <row r="1595" spans="1:61" s="2" customFormat="1" x14ac:dyDescent="0.25">
      <c r="A1595" s="6"/>
      <c r="E1595" s="9"/>
      <c r="F1595" s="3"/>
      <c r="G1595" s="3"/>
      <c r="H1595" s="14"/>
      <c r="I1595" s="3"/>
      <c r="J1595" s="14"/>
      <c r="K1595" s="3"/>
      <c r="L1595" s="49"/>
      <c r="M1595" s="49"/>
      <c r="N1595" s="6"/>
      <c r="BF1595" s="56"/>
      <c r="BG1595" s="56"/>
      <c r="BH1595" s="2">
        <f t="shared" si="425"/>
        <v>0</v>
      </c>
      <c r="BI1595" s="2">
        <f t="shared" si="426"/>
        <v>0</v>
      </c>
    </row>
    <row r="1596" spans="1:61" s="2" customFormat="1" x14ac:dyDescent="0.25">
      <c r="A1596" s="6"/>
      <c r="E1596" s="9"/>
      <c r="F1596" s="3"/>
      <c r="G1596" s="3"/>
      <c r="H1596" s="14"/>
      <c r="I1596" s="3"/>
      <c r="J1596" s="14"/>
      <c r="K1596" s="3"/>
      <c r="L1596" s="49"/>
      <c r="M1596" s="49"/>
      <c r="N1596" s="6"/>
      <c r="BF1596" s="56"/>
      <c r="BG1596" s="56"/>
      <c r="BH1596" s="2">
        <f t="shared" si="425"/>
        <v>0</v>
      </c>
      <c r="BI1596" s="2">
        <f t="shared" si="426"/>
        <v>0</v>
      </c>
    </row>
    <row r="1597" spans="1:61" s="2" customFormat="1" ht="15.75" thickBot="1" x14ac:dyDescent="0.3">
      <c r="A1597" s="6"/>
      <c r="E1597" s="9"/>
      <c r="F1597" s="3"/>
      <c r="G1597" s="3"/>
      <c r="H1597" s="13"/>
      <c r="I1597" s="3"/>
      <c r="J1597" s="13"/>
      <c r="K1597" s="3"/>
      <c r="L1597" s="49"/>
      <c r="M1597" s="49"/>
      <c r="N1597" s="6"/>
      <c r="BF1597" s="56"/>
      <c r="BG1597" s="56"/>
      <c r="BH1597" s="2">
        <f t="shared" si="425"/>
        <v>0</v>
      </c>
      <c r="BI1597" s="2">
        <f t="shared" si="426"/>
        <v>0</v>
      </c>
    </row>
    <row r="1598" spans="1:61" s="2" customFormat="1" ht="61.5" thickTop="1" thickBot="1" x14ac:dyDescent="0.3">
      <c r="A1598" s="17" t="s">
        <v>180</v>
      </c>
      <c r="E1598" s="8"/>
      <c r="F1598" s="16" t="str">
        <f>Master!A$746</f>
        <v>Forecast Overall Zika Risk Code - "1" (Blue) = low risk, "4" (Red) = high risk</v>
      </c>
      <c r="G1598" s="16" t="str">
        <f>Master!B$745</f>
        <v>Was temp. suitable during period for Aedes aegypti/albopictus? (Red Yes, Green No)</v>
      </c>
      <c r="H1598" s="16" t="str">
        <f>Master!C$745</f>
        <v>If suitable temp.  what is annual % suitability for Aedes aegypti or albopictus? (More red more suitable)</v>
      </c>
      <c r="I1598" s="16" t="str">
        <f>Master!B$744</f>
        <v>Was temp. suitable during period for Zika replication in mosquito? (Red Yes, Green No)</v>
      </c>
      <c r="J1598" s="16" t="str">
        <f>Master!C$744</f>
        <v>If suitable temp. what is annual % suitability for Zika? (More red more suitable)</v>
      </c>
      <c r="K1598" s="47" t="str">
        <f>Master!A$749</f>
        <v># people within 5km with Code 4 Zika level</v>
      </c>
      <c r="L1598" s="47" t="str">
        <f>Master!A$748</f>
        <v>Description of conditions</v>
      </c>
      <c r="M1598" s="47" t="str">
        <f>Master!B$748</f>
        <v>What it means for transmission</v>
      </c>
      <c r="N1598" s="47" t="str">
        <f>Master!C$748</f>
        <v>What it means for entomologists</v>
      </c>
      <c r="BF1598" s="47" t="s">
        <v>949</v>
      </c>
      <c r="BG1598" s="47" t="s">
        <v>949</v>
      </c>
      <c r="BH1598" s="2">
        <f t="shared" si="425"/>
        <v>0</v>
      </c>
      <c r="BI1598" s="2" t="e">
        <f t="shared" si="426"/>
        <v>#VALUE!</v>
      </c>
    </row>
    <row r="1599" spans="1:61" s="2" customFormat="1" ht="16.5" thickTop="1" thickBot="1" x14ac:dyDescent="0.3">
      <c r="A1599" s="6"/>
      <c r="E1599" s="8" t="s">
        <v>179</v>
      </c>
      <c r="F1599" s="3">
        <f t="shared" ref="F1599:F1606" si="427">BA1599</f>
        <v>2</v>
      </c>
      <c r="G1599" s="3">
        <f>IF((Master!CL695&gt;=13)-(Master!CL695&gt;38),1,0)</f>
        <v>1</v>
      </c>
      <c r="H1599" s="11">
        <f>IF($G1599=1,ROUND(Master!AL695,2),0)</f>
        <v>0.31</v>
      </c>
      <c r="I1599" s="3">
        <f>IF((Master!CL695&gt;=18)-(Master!CL695&gt;42),1,0)</f>
        <v>1</v>
      </c>
      <c r="J1599" s="11">
        <f>IF($I1599=1,ROUND(Master!DF695,2),0)</f>
        <v>0</v>
      </c>
      <c r="K1599" s="3">
        <f t="shared" ref="K1599:K1606" si="428">BF1599*BH1599</f>
        <v>0</v>
      </c>
      <c r="L1599" s="49" t="str">
        <f t="shared" ref="L1599:M1606" si="429">BB1599</f>
        <v>Temp. suitable for Pathogen and Vector. Model says not very suitable for Pathogen and Vector.</v>
      </c>
      <c r="M1599" s="49" t="str">
        <f t="shared" si="429"/>
        <v>Preconditions unsuitable for Transmission</v>
      </c>
      <c r="N1599" s="6" t="str">
        <f>Master!DM695</f>
        <v>Temp. suitable for vectors - surveillance may be needed. When temp. suitable, model suggests vectors unlikely or low numbers.</v>
      </c>
      <c r="AW1599" s="2">
        <f t="shared" ref="AW1599:AW1606" si="430">SUM(G1599,I1599)</f>
        <v>2</v>
      </c>
      <c r="AX1599" s="2">
        <f t="shared" ref="AX1599:AX1606" si="431">IF(H1599&lt;0.5,2,IF(H1599&gt;=0.5,3))</f>
        <v>2</v>
      </c>
      <c r="AY1599" s="2">
        <f t="shared" ref="AY1599:AY1606" si="432">IF(J1599&lt;0.5,5,IF(J1599&gt;=0.5,7))</f>
        <v>5</v>
      </c>
      <c r="AZ1599" s="2">
        <f t="shared" si="424"/>
        <v>20</v>
      </c>
      <c r="BA1599" s="2">
        <f t="shared" ref="BA1599:BA1606" si="433">IF(AZ1599=0,BB$3,IF(AZ1599=10,BB$4,IF(AZ1599=14,BB$4,IF(AZ1599=15,BB$5,IF(AZ1599=20,BB$6,IF(AZ1599=21,BB$5,IF(AZ1599=28,BB$7,IF(AZ1599=30,BB$7,IF(AZ1599=42,BB$8,"")))))))))</f>
        <v>2</v>
      </c>
      <c r="BB1599" s="2" t="str">
        <f t="shared" ref="BB1599:BB1606" si="434">IF(AZ1599=0,AW$3,IF(AZ1599=10,AW$4,IF(AZ1599=14,AW$4,IF(AZ1599=15,AW$5,IF(AZ1599=20,AW$6,IF(AZ1599=21,AW$5,IF(AZ1599=28,AW$7,IF(AZ1599=30,AW$7,IF(AZ1599=42,AW$8,"")))))))))</f>
        <v>Temp. suitable for Pathogen and Vector. Model says not very suitable for Pathogen and Vector.</v>
      </c>
      <c r="BC1599" s="2" t="str">
        <f t="shared" ref="BC1599:BC1606" si="435">IF(AZ1599=0,AY$3,IF(AZ1599=10,AY$4,IF(AZ1599=14,AY$4,IF(AZ1599=15,AY$5,IF(AZ1599=20,AY$6,IF(AZ1599=21,AY$5,IF(AZ1599=28,AY$7,IF(AZ1599=30,AY$7,IF(AZ1599=42,AY$8,"")))))))))</f>
        <v>Preconditions unsuitable for Transmission</v>
      </c>
      <c r="BF1599" s="56">
        <f>Master!EN695</f>
        <v>74221</v>
      </c>
      <c r="BG1599" s="56" t="s">
        <v>1645</v>
      </c>
      <c r="BH1599" s="2">
        <f t="shared" si="425"/>
        <v>0</v>
      </c>
      <c r="BI1599" s="2">
        <f t="shared" si="426"/>
        <v>0</v>
      </c>
    </row>
    <row r="1600" spans="1:61" s="2" customFormat="1" ht="16.5" thickTop="1" thickBot="1" x14ac:dyDescent="0.3">
      <c r="A1600" s="6"/>
      <c r="E1600" s="8" t="s">
        <v>194</v>
      </c>
      <c r="F1600" s="3">
        <f t="shared" si="427"/>
        <v>2</v>
      </c>
      <c r="G1600" s="3">
        <f>IF((Master!CL696&gt;=13)-(Master!CL696&gt;38),1,0)</f>
        <v>1</v>
      </c>
      <c r="H1600" s="11">
        <f>IF($G1600=1,ROUND(Master!AL696,2),0)</f>
        <v>0.46</v>
      </c>
      <c r="I1600" s="3">
        <f>IF((Master!CL696&gt;=18)-(Master!CL696&gt;42),1,0)</f>
        <v>1</v>
      </c>
      <c r="J1600" s="11">
        <f>IF($I1600=1,ROUND(Master!DF696,2),0)</f>
        <v>0</v>
      </c>
      <c r="K1600" s="3">
        <f t="shared" si="428"/>
        <v>0</v>
      </c>
      <c r="L1600" s="49" t="str">
        <f t="shared" si="429"/>
        <v>Temp. suitable for Pathogen and Vector. Model says not very suitable for Pathogen and Vector.</v>
      </c>
      <c r="M1600" s="49" t="str">
        <f t="shared" si="429"/>
        <v>Preconditions unsuitable for Transmission</v>
      </c>
      <c r="N1600" s="6" t="str">
        <f>Master!DM696</f>
        <v>Temp. suitable for vectors - surveillance may be needed. When temp. suitable, model suggests vectors unlikely or low numbers.</v>
      </c>
      <c r="AW1600" s="2">
        <f t="shared" si="430"/>
        <v>2</v>
      </c>
      <c r="AX1600" s="2">
        <f t="shared" si="431"/>
        <v>2</v>
      </c>
      <c r="AY1600" s="2">
        <f t="shared" si="432"/>
        <v>5</v>
      </c>
      <c r="AZ1600" s="2">
        <f t="shared" si="424"/>
        <v>20</v>
      </c>
      <c r="BA1600" s="2">
        <f t="shared" si="433"/>
        <v>2</v>
      </c>
      <c r="BB1600" s="2" t="str">
        <f t="shared" si="434"/>
        <v>Temp. suitable for Pathogen and Vector. Model says not very suitable for Pathogen and Vector.</v>
      </c>
      <c r="BC1600" s="2" t="str">
        <f t="shared" si="435"/>
        <v>Preconditions unsuitable for Transmission</v>
      </c>
      <c r="BF1600" s="56">
        <f>Master!EN696</f>
        <v>147594</v>
      </c>
      <c r="BG1600" s="56" t="s">
        <v>1646</v>
      </c>
      <c r="BH1600" s="2">
        <f t="shared" si="425"/>
        <v>0</v>
      </c>
      <c r="BI1600" s="2">
        <f t="shared" si="426"/>
        <v>0</v>
      </c>
    </row>
    <row r="1601" spans="1:61" s="2" customFormat="1" ht="16.5" thickTop="1" thickBot="1" x14ac:dyDescent="0.3">
      <c r="A1601" s="6"/>
      <c r="E1601" s="8" t="s">
        <v>221</v>
      </c>
      <c r="F1601" s="3">
        <f t="shared" si="427"/>
        <v>2</v>
      </c>
      <c r="G1601" s="3">
        <f>IF((Master!CL697&gt;=13)-(Master!CL697&gt;38),1,0)</f>
        <v>1</v>
      </c>
      <c r="H1601" s="11">
        <f>IF($G1601=1,ROUND(Master!AL697,2),0)</f>
        <v>0.19</v>
      </c>
      <c r="I1601" s="3">
        <f>IF((Master!CL697&gt;=18)-(Master!CL697&gt;42),1,0)</f>
        <v>1</v>
      </c>
      <c r="J1601" s="11">
        <f>IF($I1601=1,ROUND(Master!DF697,2),0)</f>
        <v>0</v>
      </c>
      <c r="K1601" s="3">
        <f t="shared" si="428"/>
        <v>0</v>
      </c>
      <c r="L1601" s="49" t="str">
        <f t="shared" si="429"/>
        <v>Temp. suitable for Pathogen and Vector. Model says not very suitable for Pathogen and Vector.</v>
      </c>
      <c r="M1601" s="49" t="str">
        <f t="shared" si="429"/>
        <v>Preconditions unsuitable for Transmission</v>
      </c>
      <c r="N1601" s="6" t="str">
        <f>Master!DM697</f>
        <v>Temp. suitable for vectors - surveillance may be needed. When temp. suitable, model suggests vectors unlikely or low numbers.</v>
      </c>
      <c r="AW1601" s="2">
        <f t="shared" si="430"/>
        <v>2</v>
      </c>
      <c r="AX1601" s="2">
        <f t="shared" si="431"/>
        <v>2</v>
      </c>
      <c r="AY1601" s="2">
        <f t="shared" si="432"/>
        <v>5</v>
      </c>
      <c r="AZ1601" s="2">
        <f t="shared" si="424"/>
        <v>20</v>
      </c>
      <c r="BA1601" s="2">
        <f t="shared" si="433"/>
        <v>2</v>
      </c>
      <c r="BB1601" s="2" t="str">
        <f t="shared" si="434"/>
        <v>Temp. suitable for Pathogen and Vector. Model says not very suitable for Pathogen and Vector.</v>
      </c>
      <c r="BC1601" s="2" t="str">
        <f t="shared" si="435"/>
        <v>Preconditions unsuitable for Transmission</v>
      </c>
      <c r="BF1601" s="56">
        <f>Master!EN697</f>
        <v>856</v>
      </c>
      <c r="BG1601" s="56" t="s">
        <v>1647</v>
      </c>
      <c r="BH1601" s="2">
        <f t="shared" si="425"/>
        <v>0</v>
      </c>
      <c r="BI1601" s="2">
        <f t="shared" si="426"/>
        <v>0</v>
      </c>
    </row>
    <row r="1602" spans="1:61" s="2" customFormat="1" ht="16.5" thickTop="1" thickBot="1" x14ac:dyDescent="0.3">
      <c r="A1602" s="6"/>
      <c r="E1602" s="8" t="s">
        <v>381</v>
      </c>
      <c r="F1602" s="3">
        <f t="shared" si="427"/>
        <v>3</v>
      </c>
      <c r="G1602" s="3">
        <f>IF((Master!CL698&gt;=13)-(Master!CL698&gt;38),1,0)</f>
        <v>1</v>
      </c>
      <c r="H1602" s="11">
        <f>IF($G1602=1,ROUND(Master!AL698,2),0)</f>
        <v>0.72</v>
      </c>
      <c r="I1602" s="3">
        <f>IF((Master!CL698&gt;=18)-(Master!CL698&gt;42),1,0)</f>
        <v>1</v>
      </c>
      <c r="J1602" s="11">
        <f>IF($I1602=1,ROUND(Master!DF698,2),0)</f>
        <v>0</v>
      </c>
      <c r="K1602" s="3">
        <f t="shared" si="428"/>
        <v>0</v>
      </c>
      <c r="L1602" s="49" t="str">
        <f t="shared" si="429"/>
        <v>Temp. suitable for Pathogen and Vector. Model says suitable for Pathogen or Vector but not both.</v>
      </c>
      <c r="M1602" s="49" t="str">
        <f t="shared" si="429"/>
        <v>Preconditions somewhat suitable for Transmission</v>
      </c>
      <c r="N1602" s="6" t="str">
        <f>Master!DM698</f>
        <v>Temp. suitable for vectors - surveillance may be needed. When temp. suitable, model suggests vectors likely - may need control, education, and policies minimizing exposure.</v>
      </c>
      <c r="AW1602" s="2">
        <f t="shared" si="430"/>
        <v>2</v>
      </c>
      <c r="AX1602" s="2">
        <f t="shared" si="431"/>
        <v>3</v>
      </c>
      <c r="AY1602" s="2">
        <f t="shared" si="432"/>
        <v>5</v>
      </c>
      <c r="AZ1602" s="2">
        <f t="shared" si="424"/>
        <v>30</v>
      </c>
      <c r="BA1602" s="2">
        <f t="shared" si="433"/>
        <v>3</v>
      </c>
      <c r="BB1602" s="2" t="str">
        <f t="shared" si="434"/>
        <v>Temp. suitable for Pathogen and Vector. Model says suitable for Pathogen or Vector but not both.</v>
      </c>
      <c r="BC1602" s="2" t="str">
        <f t="shared" si="435"/>
        <v>Preconditions somewhat suitable for Transmission</v>
      </c>
      <c r="BF1602" s="56">
        <f>Master!EN698</f>
        <v>13782</v>
      </c>
      <c r="BG1602" s="56" t="s">
        <v>1648</v>
      </c>
      <c r="BH1602" s="2">
        <f t="shared" si="425"/>
        <v>0</v>
      </c>
      <c r="BI1602" s="2">
        <f t="shared" si="426"/>
        <v>0</v>
      </c>
    </row>
    <row r="1603" spans="1:61" s="2" customFormat="1" ht="16.5" thickTop="1" thickBot="1" x14ac:dyDescent="0.3">
      <c r="A1603" s="6"/>
      <c r="E1603" s="8" t="s">
        <v>400</v>
      </c>
      <c r="F1603" s="3">
        <f t="shared" si="427"/>
        <v>3</v>
      </c>
      <c r="G1603" s="3">
        <f>IF((Master!CL699&gt;=13)-(Master!CL699&gt;38),1,0)</f>
        <v>1</v>
      </c>
      <c r="H1603" s="11">
        <f>IF($G1603=1,ROUND(Master!AL699,2),0)</f>
        <v>0.62</v>
      </c>
      <c r="I1603" s="3">
        <f>IF((Master!CL699&gt;=18)-(Master!CL699&gt;42),1,0)</f>
        <v>1</v>
      </c>
      <c r="J1603" s="11">
        <f>IF($I1603=1,ROUND(Master!DF699,2),0)</f>
        <v>0</v>
      </c>
      <c r="K1603" s="3">
        <f t="shared" si="428"/>
        <v>0</v>
      </c>
      <c r="L1603" s="49" t="str">
        <f t="shared" si="429"/>
        <v>Temp. suitable for Pathogen and Vector. Model says suitable for Pathogen or Vector but not both.</v>
      </c>
      <c r="M1603" s="49" t="str">
        <f t="shared" si="429"/>
        <v>Preconditions somewhat suitable for Transmission</v>
      </c>
      <c r="N1603" s="6" t="str">
        <f>Master!DM699</f>
        <v>Temp. suitable for vectors - surveillance may be needed. When temp. suitable, model suggests vectors likely - may need control, education, and policies minimizing exposure.</v>
      </c>
      <c r="AW1603" s="2">
        <f t="shared" si="430"/>
        <v>2</v>
      </c>
      <c r="AX1603" s="2">
        <f t="shared" si="431"/>
        <v>3</v>
      </c>
      <c r="AY1603" s="2">
        <f t="shared" si="432"/>
        <v>5</v>
      </c>
      <c r="AZ1603" s="2">
        <f t="shared" si="424"/>
        <v>30</v>
      </c>
      <c r="BA1603" s="2">
        <f t="shared" si="433"/>
        <v>3</v>
      </c>
      <c r="BB1603" s="2" t="str">
        <f t="shared" si="434"/>
        <v>Temp. suitable for Pathogen and Vector. Model says suitable for Pathogen or Vector but not both.</v>
      </c>
      <c r="BC1603" s="2" t="str">
        <f t="shared" si="435"/>
        <v>Preconditions somewhat suitable for Transmission</v>
      </c>
      <c r="BF1603" s="56">
        <f>Master!EN699</f>
        <v>74228</v>
      </c>
      <c r="BG1603" s="56" t="s">
        <v>1649</v>
      </c>
      <c r="BH1603" s="2">
        <f t="shared" si="425"/>
        <v>0</v>
      </c>
      <c r="BI1603" s="2">
        <f t="shared" si="426"/>
        <v>0</v>
      </c>
    </row>
    <row r="1604" spans="1:61" s="2" customFormat="1" ht="16.5" thickTop="1" thickBot="1" x14ac:dyDescent="0.3">
      <c r="A1604" s="6"/>
      <c r="E1604" s="8" t="s">
        <v>415</v>
      </c>
      <c r="F1604" s="3">
        <f t="shared" si="427"/>
        <v>2</v>
      </c>
      <c r="G1604" s="3">
        <f>IF((Master!CL700&gt;=13)-(Master!CL700&gt;38),1,0)</f>
        <v>1</v>
      </c>
      <c r="H1604" s="11">
        <f>IF($G1604=1,ROUND(Master!AL700,2),0)</f>
        <v>0.47</v>
      </c>
      <c r="I1604" s="3">
        <f>IF((Master!CL700&gt;=18)-(Master!CL700&gt;42),1,0)</f>
        <v>1</v>
      </c>
      <c r="J1604" s="11">
        <f>IF($I1604=1,ROUND(Master!DF700,2),0)</f>
        <v>0</v>
      </c>
      <c r="K1604" s="3">
        <f t="shared" si="428"/>
        <v>0</v>
      </c>
      <c r="L1604" s="49" t="str">
        <f t="shared" si="429"/>
        <v>Temp. suitable for Pathogen and Vector. Model says not very suitable for Pathogen and Vector.</v>
      </c>
      <c r="M1604" s="49" t="str">
        <f t="shared" si="429"/>
        <v>Preconditions unsuitable for Transmission</v>
      </c>
      <c r="N1604" s="6" t="str">
        <f>Master!DM700</f>
        <v>Temp. suitable for vectors - surveillance may be needed. When temp. suitable, model suggests vectors unlikely or low numbers.</v>
      </c>
      <c r="AW1604" s="2">
        <f t="shared" si="430"/>
        <v>2</v>
      </c>
      <c r="AX1604" s="2">
        <f t="shared" si="431"/>
        <v>2</v>
      </c>
      <c r="AY1604" s="2">
        <f t="shared" si="432"/>
        <v>5</v>
      </c>
      <c r="AZ1604" s="2">
        <f t="shared" si="424"/>
        <v>20</v>
      </c>
      <c r="BA1604" s="2">
        <f t="shared" si="433"/>
        <v>2</v>
      </c>
      <c r="BB1604" s="2" t="str">
        <f t="shared" si="434"/>
        <v>Temp. suitable for Pathogen and Vector. Model says not very suitable for Pathogen and Vector.</v>
      </c>
      <c r="BC1604" s="2" t="str">
        <f t="shared" si="435"/>
        <v>Preconditions unsuitable for Transmission</v>
      </c>
      <c r="BF1604" s="56">
        <f>Master!EN700</f>
        <v>1144</v>
      </c>
      <c r="BG1604" s="56" t="s">
        <v>1650</v>
      </c>
      <c r="BH1604" s="2">
        <f t="shared" si="425"/>
        <v>0</v>
      </c>
      <c r="BI1604" s="2">
        <f t="shared" si="426"/>
        <v>0</v>
      </c>
    </row>
    <row r="1605" spans="1:61" s="2" customFormat="1" ht="16.5" thickTop="1" thickBot="1" x14ac:dyDescent="0.3">
      <c r="A1605" s="6"/>
      <c r="E1605" s="8" t="s">
        <v>805</v>
      </c>
      <c r="F1605" s="3">
        <f t="shared" si="427"/>
        <v>3</v>
      </c>
      <c r="G1605" s="3">
        <f>IF((Master!CL701&gt;=13)-(Master!CL701&gt;38),1,0)</f>
        <v>1</v>
      </c>
      <c r="H1605" s="11">
        <f>IF($G1605=1,ROUND(Master!AL701,2),0)</f>
        <v>0.61</v>
      </c>
      <c r="I1605" s="3">
        <f>IF((Master!CL701&gt;=18)-(Master!CL701&gt;42),1,0)</f>
        <v>1</v>
      </c>
      <c r="J1605" s="11">
        <f>IF($I1605=1,ROUND(Master!DF701,2),0)</f>
        <v>0</v>
      </c>
      <c r="K1605" s="3">
        <f t="shared" si="428"/>
        <v>0</v>
      </c>
      <c r="L1605" s="49" t="str">
        <f t="shared" si="429"/>
        <v>Temp. suitable for Pathogen and Vector. Model says suitable for Pathogen or Vector but not both.</v>
      </c>
      <c r="M1605" s="49" t="str">
        <f t="shared" si="429"/>
        <v>Preconditions somewhat suitable for Transmission</v>
      </c>
      <c r="N1605" s="6" t="str">
        <f>Master!DM701</f>
        <v>Temp. suitable for vectors - surveillance may be needed. When temp. suitable, model suggests vectors likely - may need control, education, and policies minimizing exposure.</v>
      </c>
      <c r="AW1605" s="2">
        <f t="shared" si="430"/>
        <v>2</v>
      </c>
      <c r="AX1605" s="2">
        <f t="shared" si="431"/>
        <v>3</v>
      </c>
      <c r="AY1605" s="2">
        <f t="shared" si="432"/>
        <v>5</v>
      </c>
      <c r="AZ1605" s="2">
        <f t="shared" si="424"/>
        <v>30</v>
      </c>
      <c r="BA1605" s="2">
        <f t="shared" si="433"/>
        <v>3</v>
      </c>
      <c r="BB1605" s="2" t="str">
        <f t="shared" si="434"/>
        <v>Temp. suitable for Pathogen and Vector. Model says suitable for Pathogen or Vector but not both.</v>
      </c>
      <c r="BC1605" s="2" t="str">
        <f t="shared" si="435"/>
        <v>Preconditions somewhat suitable for Transmission</v>
      </c>
      <c r="BF1605" s="56">
        <f>Master!EN701</f>
        <v>80100</v>
      </c>
      <c r="BG1605" s="56" t="s">
        <v>1651</v>
      </c>
      <c r="BH1605" s="2">
        <f t="shared" si="425"/>
        <v>0</v>
      </c>
      <c r="BI1605" s="2">
        <f t="shared" si="426"/>
        <v>0</v>
      </c>
    </row>
    <row r="1606" spans="1:61" s="2" customFormat="1" ht="16.5" thickTop="1" thickBot="1" x14ac:dyDescent="0.3">
      <c r="A1606" s="6"/>
      <c r="E1606" s="8" t="s">
        <v>824</v>
      </c>
      <c r="F1606" s="3">
        <f t="shared" si="427"/>
        <v>2</v>
      </c>
      <c r="G1606" s="3">
        <f>IF((Master!CL702&gt;=13)-(Master!CL702&gt;38),1,0)</f>
        <v>1</v>
      </c>
      <c r="H1606" s="11">
        <f>IF($G1606=1,ROUND(Master!AL702,2),0)</f>
        <v>0.49</v>
      </c>
      <c r="I1606" s="3">
        <f>IF((Master!CL702&gt;=18)-(Master!CL702&gt;42),1,0)</f>
        <v>1</v>
      </c>
      <c r="J1606" s="11">
        <f>IF($I1606=1,ROUND(Master!DF702,2),0)</f>
        <v>0</v>
      </c>
      <c r="K1606" s="3">
        <f t="shared" si="428"/>
        <v>0</v>
      </c>
      <c r="L1606" s="49" t="str">
        <f t="shared" si="429"/>
        <v>Temp. suitable for Pathogen and Vector. Model says not very suitable for Pathogen and Vector.</v>
      </c>
      <c r="M1606" s="49" t="str">
        <f t="shared" si="429"/>
        <v>Preconditions unsuitable for Transmission</v>
      </c>
      <c r="N1606" s="6" t="str">
        <f>Master!DM702</f>
        <v>Temp. suitable for vectors - surveillance may be needed. When temp. suitable, model suggests vectors unlikely or low numbers.</v>
      </c>
      <c r="AW1606" s="2">
        <f t="shared" si="430"/>
        <v>2</v>
      </c>
      <c r="AX1606" s="2">
        <f t="shared" si="431"/>
        <v>2</v>
      </c>
      <c r="AY1606" s="2">
        <f t="shared" si="432"/>
        <v>5</v>
      </c>
      <c r="AZ1606" s="2">
        <f t="shared" si="424"/>
        <v>20</v>
      </c>
      <c r="BA1606" s="2">
        <f t="shared" si="433"/>
        <v>2</v>
      </c>
      <c r="BB1606" s="2" t="str">
        <f t="shared" si="434"/>
        <v>Temp. suitable for Pathogen and Vector. Model says not very suitable for Pathogen and Vector.</v>
      </c>
      <c r="BC1606" s="2" t="str">
        <f t="shared" si="435"/>
        <v>Preconditions unsuitable for Transmission</v>
      </c>
      <c r="BF1606" s="56">
        <f>Master!EN702</f>
        <v>1741</v>
      </c>
      <c r="BG1606" s="56" t="s">
        <v>1652</v>
      </c>
      <c r="BH1606" s="2">
        <f t="shared" si="425"/>
        <v>0</v>
      </c>
      <c r="BI1606" s="2">
        <f t="shared" si="426"/>
        <v>0</v>
      </c>
    </row>
    <row r="1607" spans="1:61" s="2" customFormat="1" ht="15.75" thickTop="1" x14ac:dyDescent="0.25">
      <c r="A1607" s="6"/>
      <c r="E1607" s="9" t="s">
        <v>867</v>
      </c>
      <c r="F1607" s="3"/>
      <c r="G1607" s="3"/>
      <c r="H1607" s="14"/>
      <c r="I1607" s="3"/>
      <c r="J1607" s="14"/>
      <c r="K1607" s="3"/>
      <c r="L1607" s="49"/>
      <c r="M1607" s="49"/>
      <c r="N1607" s="6"/>
      <c r="BF1607" s="56"/>
      <c r="BG1607" s="56"/>
      <c r="BH1607" s="2">
        <f t="shared" si="425"/>
        <v>0</v>
      </c>
      <c r="BI1607" s="2">
        <f t="shared" si="426"/>
        <v>0</v>
      </c>
    </row>
    <row r="1608" spans="1:61" s="2" customFormat="1" x14ac:dyDescent="0.25">
      <c r="A1608" s="6"/>
      <c r="E1608" s="9"/>
      <c r="F1608" s="3"/>
      <c r="G1608" s="3"/>
      <c r="H1608" s="14"/>
      <c r="I1608" s="3"/>
      <c r="J1608" s="14"/>
      <c r="K1608" s="3"/>
      <c r="L1608" s="49"/>
      <c r="M1608" s="49"/>
      <c r="N1608" s="6"/>
      <c r="BF1608" s="56"/>
      <c r="BG1608" s="56"/>
      <c r="BH1608" s="2">
        <f t="shared" si="425"/>
        <v>0</v>
      </c>
      <c r="BI1608" s="2">
        <f t="shared" si="426"/>
        <v>0</v>
      </c>
    </row>
    <row r="1609" spans="1:61" s="2" customFormat="1" x14ac:dyDescent="0.25">
      <c r="A1609" s="6"/>
      <c r="E1609" s="9"/>
      <c r="F1609" s="3"/>
      <c r="G1609" s="3"/>
      <c r="H1609" s="14"/>
      <c r="I1609" s="3"/>
      <c r="J1609" s="14"/>
      <c r="K1609" s="3"/>
      <c r="L1609" s="49"/>
      <c r="M1609" s="49"/>
      <c r="N1609" s="6"/>
      <c r="BF1609" s="56"/>
      <c r="BG1609" s="56"/>
      <c r="BH1609" s="2">
        <f t="shared" si="425"/>
        <v>0</v>
      </c>
      <c r="BI1609" s="2">
        <f t="shared" si="426"/>
        <v>0</v>
      </c>
    </row>
    <row r="1610" spans="1:61" s="2" customFormat="1" x14ac:dyDescent="0.25">
      <c r="A1610" s="6"/>
      <c r="E1610" s="9"/>
      <c r="F1610" s="3"/>
      <c r="G1610" s="3"/>
      <c r="H1610" s="14"/>
      <c r="I1610" s="3"/>
      <c r="J1610" s="14"/>
      <c r="K1610" s="3"/>
      <c r="L1610" s="49"/>
      <c r="M1610" s="49"/>
      <c r="N1610" s="6"/>
      <c r="BF1610" s="56"/>
      <c r="BG1610" s="56"/>
      <c r="BH1610" s="2">
        <f t="shared" si="425"/>
        <v>0</v>
      </c>
      <c r="BI1610" s="2">
        <f t="shared" si="426"/>
        <v>0</v>
      </c>
    </row>
    <row r="1611" spans="1:61" s="2" customFormat="1" x14ac:dyDescent="0.25">
      <c r="A1611" s="6"/>
      <c r="E1611" s="9"/>
      <c r="F1611" s="3"/>
      <c r="G1611" s="3"/>
      <c r="H1611" s="14"/>
      <c r="I1611" s="3"/>
      <c r="J1611" s="14"/>
      <c r="K1611" s="3"/>
      <c r="L1611" s="49"/>
      <c r="M1611" s="49"/>
      <c r="N1611" s="6"/>
      <c r="BF1611" s="56"/>
      <c r="BG1611" s="56"/>
      <c r="BH1611" s="2">
        <f t="shared" si="425"/>
        <v>0</v>
      </c>
      <c r="BI1611" s="2">
        <f t="shared" si="426"/>
        <v>0</v>
      </c>
    </row>
    <row r="1612" spans="1:61" s="2" customFormat="1" x14ac:dyDescent="0.25">
      <c r="A1612" s="6"/>
      <c r="E1612" s="9"/>
      <c r="F1612" s="3"/>
      <c r="G1612" s="3"/>
      <c r="H1612" s="14"/>
      <c r="I1612" s="3"/>
      <c r="J1612" s="14"/>
      <c r="K1612" s="3"/>
      <c r="L1612" s="49"/>
      <c r="M1612" s="49"/>
      <c r="N1612" s="6"/>
      <c r="BF1612" s="56"/>
      <c r="BG1612" s="56"/>
      <c r="BH1612" s="2">
        <f t="shared" si="425"/>
        <v>0</v>
      </c>
      <c r="BI1612" s="2">
        <f t="shared" si="426"/>
        <v>0</v>
      </c>
    </row>
    <row r="1613" spans="1:61" s="2" customFormat="1" x14ac:dyDescent="0.25">
      <c r="A1613" s="6"/>
      <c r="E1613" s="9"/>
      <c r="F1613" s="3"/>
      <c r="G1613" s="3"/>
      <c r="H1613" s="14"/>
      <c r="I1613" s="3"/>
      <c r="J1613" s="14"/>
      <c r="K1613" s="3"/>
      <c r="L1613" s="49"/>
      <c r="M1613" s="49"/>
      <c r="N1613" s="6"/>
      <c r="BF1613" s="56"/>
      <c r="BG1613" s="56"/>
      <c r="BH1613" s="2">
        <f t="shared" si="425"/>
        <v>0</v>
      </c>
      <c r="BI1613" s="2">
        <f t="shared" si="426"/>
        <v>0</v>
      </c>
    </row>
    <row r="1614" spans="1:61" s="2" customFormat="1" x14ac:dyDescent="0.25">
      <c r="A1614" s="6"/>
      <c r="E1614" s="9"/>
      <c r="F1614" s="3"/>
      <c r="G1614" s="3"/>
      <c r="H1614" s="14"/>
      <c r="I1614" s="3"/>
      <c r="J1614" s="14"/>
      <c r="K1614" s="3"/>
      <c r="L1614" s="49"/>
      <c r="M1614" s="49"/>
      <c r="N1614" s="6"/>
      <c r="BF1614" s="56"/>
      <c r="BG1614" s="56"/>
      <c r="BH1614" s="2">
        <f t="shared" si="425"/>
        <v>0</v>
      </c>
      <c r="BI1614" s="2">
        <f t="shared" si="426"/>
        <v>0</v>
      </c>
    </row>
    <row r="1615" spans="1:61" s="2" customFormat="1" x14ac:dyDescent="0.25">
      <c r="A1615" s="6"/>
      <c r="E1615" s="9"/>
      <c r="F1615" s="3"/>
      <c r="G1615" s="3"/>
      <c r="H1615" s="14"/>
      <c r="I1615" s="3"/>
      <c r="J1615" s="14"/>
      <c r="K1615" s="3"/>
      <c r="L1615" s="49"/>
      <c r="M1615" s="49"/>
      <c r="N1615" s="6"/>
      <c r="BF1615" s="56"/>
      <c r="BG1615" s="56"/>
      <c r="BH1615" s="2">
        <f t="shared" si="425"/>
        <v>0</v>
      </c>
      <c r="BI1615" s="2">
        <f t="shared" si="426"/>
        <v>0</v>
      </c>
    </row>
    <row r="1616" spans="1:61" x14ac:dyDescent="0.25">
      <c r="F1616" s="21"/>
      <c r="N1616" s="5"/>
      <c r="BH1616">
        <f t="shared" si="425"/>
        <v>0</v>
      </c>
      <c r="BI1616">
        <f t="shared" si="426"/>
        <v>0</v>
      </c>
    </row>
    <row r="1617" spans="1:61" x14ac:dyDescent="0.25">
      <c r="F1617" s="21"/>
      <c r="N1617" s="5"/>
      <c r="BH1617">
        <f t="shared" si="425"/>
        <v>0</v>
      </c>
      <c r="BI1617">
        <f t="shared" si="426"/>
        <v>0</v>
      </c>
    </row>
    <row r="1618" spans="1:61" x14ac:dyDescent="0.25">
      <c r="F1618" s="21"/>
      <c r="N1618" s="5"/>
      <c r="BH1618">
        <f t="shared" si="425"/>
        <v>0</v>
      </c>
      <c r="BI1618">
        <f t="shared" si="426"/>
        <v>0</v>
      </c>
    </row>
    <row r="1619" spans="1:61" x14ac:dyDescent="0.25">
      <c r="F1619" s="21"/>
      <c r="N1619" s="5"/>
      <c r="BH1619">
        <f t="shared" si="425"/>
        <v>0</v>
      </c>
      <c r="BI1619">
        <f t="shared" si="426"/>
        <v>0</v>
      </c>
    </row>
    <row r="1620" spans="1:61" x14ac:dyDescent="0.25">
      <c r="F1620" s="21"/>
      <c r="N1620" s="5"/>
      <c r="BH1620">
        <f t="shared" si="425"/>
        <v>0</v>
      </c>
      <c r="BI1620">
        <f t="shared" si="426"/>
        <v>0</v>
      </c>
    </row>
    <row r="1621" spans="1:61" x14ac:dyDescent="0.25">
      <c r="F1621" s="21"/>
      <c r="N1621" s="5"/>
      <c r="BH1621">
        <f t="shared" si="425"/>
        <v>0</v>
      </c>
      <c r="BI1621">
        <f t="shared" si="426"/>
        <v>0</v>
      </c>
    </row>
    <row r="1622" spans="1:61" x14ac:dyDescent="0.25">
      <c r="F1622" s="21"/>
      <c r="N1622" s="5"/>
      <c r="BH1622">
        <f t="shared" si="425"/>
        <v>0</v>
      </c>
      <c r="BI1622">
        <f t="shared" si="426"/>
        <v>0</v>
      </c>
    </row>
    <row r="1623" spans="1:61" x14ac:dyDescent="0.25">
      <c r="F1623" s="21"/>
      <c r="N1623" s="5"/>
      <c r="BH1623">
        <f t="shared" si="425"/>
        <v>0</v>
      </c>
      <c r="BI1623">
        <f t="shared" si="426"/>
        <v>0</v>
      </c>
    </row>
    <row r="1624" spans="1:61" x14ac:dyDescent="0.25">
      <c r="F1624" s="21"/>
      <c r="N1624" s="5"/>
      <c r="BH1624">
        <f t="shared" si="425"/>
        <v>0</v>
      </c>
      <c r="BI1624">
        <f t="shared" si="426"/>
        <v>0</v>
      </c>
    </row>
    <row r="1625" spans="1:61" x14ac:dyDescent="0.25">
      <c r="F1625" s="21"/>
      <c r="N1625" s="5"/>
      <c r="BH1625">
        <f t="shared" si="425"/>
        <v>0</v>
      </c>
      <c r="BI1625">
        <f t="shared" si="426"/>
        <v>0</v>
      </c>
    </row>
    <row r="1626" spans="1:61" x14ac:dyDescent="0.25">
      <c r="F1626" s="21"/>
      <c r="N1626" s="5"/>
      <c r="BH1626">
        <f t="shared" si="425"/>
        <v>0</v>
      </c>
      <c r="BI1626">
        <f t="shared" si="426"/>
        <v>0</v>
      </c>
    </row>
    <row r="1627" spans="1:61" x14ac:dyDescent="0.25">
      <c r="F1627" s="21"/>
      <c r="N1627" s="5"/>
      <c r="BH1627">
        <f t="shared" si="425"/>
        <v>0</v>
      </c>
      <c r="BI1627">
        <f t="shared" si="426"/>
        <v>0</v>
      </c>
    </row>
    <row r="1628" spans="1:61" s="2" customFormat="1" x14ac:dyDescent="0.25">
      <c r="A1628" s="6"/>
      <c r="E1628" s="9"/>
      <c r="F1628" s="3"/>
      <c r="G1628" s="3"/>
      <c r="H1628" s="14"/>
      <c r="I1628" s="3"/>
      <c r="J1628" s="14"/>
      <c r="K1628" s="3"/>
      <c r="L1628" s="49"/>
      <c r="M1628" s="49"/>
      <c r="N1628" s="6"/>
      <c r="BF1628" s="56"/>
      <c r="BG1628" s="56"/>
      <c r="BH1628" s="2">
        <f t="shared" si="425"/>
        <v>0</v>
      </c>
      <c r="BI1628" s="2">
        <f t="shared" si="426"/>
        <v>0</v>
      </c>
    </row>
    <row r="1629" spans="1:61" s="2" customFormat="1" ht="15.75" thickBot="1" x14ac:dyDescent="0.3">
      <c r="A1629" s="6"/>
      <c r="E1629" s="9"/>
      <c r="F1629" s="3"/>
      <c r="G1629" s="3"/>
      <c r="H1629" s="13"/>
      <c r="I1629" s="3"/>
      <c r="J1629" s="13"/>
      <c r="K1629" s="3"/>
      <c r="L1629" s="49"/>
      <c r="M1629" s="49"/>
      <c r="N1629" s="6"/>
      <c r="BF1629" s="56"/>
      <c r="BG1629" s="56"/>
      <c r="BH1629" s="2">
        <f t="shared" si="425"/>
        <v>0</v>
      </c>
      <c r="BI1629" s="2">
        <f t="shared" si="426"/>
        <v>0</v>
      </c>
    </row>
    <row r="1630" spans="1:61" s="2" customFormat="1" ht="61.5" thickTop="1" thickBot="1" x14ac:dyDescent="0.3">
      <c r="A1630" s="17" t="s">
        <v>244</v>
      </c>
      <c r="E1630" s="8"/>
      <c r="F1630" s="16" t="str">
        <f>Master!A$746</f>
        <v>Forecast Overall Zika Risk Code - "1" (Blue) = low risk, "4" (Red) = high risk</v>
      </c>
      <c r="G1630" s="16" t="str">
        <f>Master!B$745</f>
        <v>Was temp. suitable during period for Aedes aegypti/albopictus? (Red Yes, Green No)</v>
      </c>
      <c r="H1630" s="16" t="str">
        <f>Master!C$745</f>
        <v>If suitable temp.  what is annual % suitability for Aedes aegypti or albopictus? (More red more suitable)</v>
      </c>
      <c r="I1630" s="16" t="str">
        <f>Master!B$744</f>
        <v>Was temp. suitable during period for Zika replication in mosquito? (Red Yes, Green No)</v>
      </c>
      <c r="J1630" s="16" t="str">
        <f>Master!C$744</f>
        <v>If suitable temp. what is annual % suitability for Zika? (More red more suitable)</v>
      </c>
      <c r="K1630" s="47" t="str">
        <f>Master!A$749</f>
        <v># people within 5km with Code 4 Zika level</v>
      </c>
      <c r="L1630" s="47" t="str">
        <f>Master!A$748</f>
        <v>Description of conditions</v>
      </c>
      <c r="M1630" s="47" t="str">
        <f>Master!B$748</f>
        <v>What it means for transmission</v>
      </c>
      <c r="N1630" s="47" t="str">
        <f>Master!C$748</f>
        <v>What it means for entomologists</v>
      </c>
      <c r="BF1630" s="47" t="s">
        <v>949</v>
      </c>
      <c r="BG1630" s="47" t="s">
        <v>949</v>
      </c>
      <c r="BH1630" s="2">
        <f t="shared" si="425"/>
        <v>0</v>
      </c>
      <c r="BI1630" s="2" t="e">
        <f t="shared" si="426"/>
        <v>#VALUE!</v>
      </c>
    </row>
    <row r="1631" spans="1:61" s="2" customFormat="1" ht="16.5" thickTop="1" thickBot="1" x14ac:dyDescent="0.3">
      <c r="A1631" s="6"/>
      <c r="E1631" s="8" t="s">
        <v>243</v>
      </c>
      <c r="F1631" s="3">
        <f>BA1631</f>
        <v>3</v>
      </c>
      <c r="G1631" s="3">
        <f>IF((Master!CL703&gt;=13)-(Master!CL703&gt;38),1,0)</f>
        <v>1</v>
      </c>
      <c r="H1631" s="11">
        <f>IF($G1631=1,ROUND(Master!AL703,2),0)</f>
        <v>0.82</v>
      </c>
      <c r="I1631" s="3">
        <f>IF((Master!CL703&gt;=18)-(Master!CL703&gt;42),1,0)</f>
        <v>1</v>
      </c>
      <c r="J1631" s="11">
        <f>IF($I1631=1,ROUND(Master!DF703,2),0)</f>
        <v>0</v>
      </c>
      <c r="K1631" s="3">
        <f>BF1631*BH1631</f>
        <v>0</v>
      </c>
      <c r="L1631" s="49" t="str">
        <f t="shared" ref="L1631:M1633" si="436">BB1631</f>
        <v>Temp. suitable for Pathogen and Vector. Model says suitable for Pathogen or Vector but not both.</v>
      </c>
      <c r="M1631" s="49" t="str">
        <f t="shared" si="436"/>
        <v>Preconditions somewhat suitable for Transmission</v>
      </c>
      <c r="N1631" s="6" t="str">
        <f>Master!DM703</f>
        <v>Temp. suitable for vectors - surveillance may be needed. When temp. suitable, model suggests vectors likely - may need control, education, and policies minimizing exposure.</v>
      </c>
      <c r="AW1631" s="2">
        <f>SUM(G1631,I1631)</f>
        <v>2</v>
      </c>
      <c r="AX1631" s="2">
        <f>IF(H1631&lt;0.5,2,IF(H1631&gt;=0.5,3))</f>
        <v>3</v>
      </c>
      <c r="AY1631" s="2">
        <f>IF(J1631&lt;0.5,5,IF(J1631&gt;=0.5,7))</f>
        <v>5</v>
      </c>
      <c r="AZ1631" s="2">
        <f t="shared" si="424"/>
        <v>30</v>
      </c>
      <c r="BA1631" s="2">
        <f>IF(AZ1631=0,BB$3,IF(AZ1631=10,BB$4,IF(AZ1631=14,BB$4,IF(AZ1631=15,BB$5,IF(AZ1631=20,BB$6,IF(AZ1631=21,BB$5,IF(AZ1631=28,BB$7,IF(AZ1631=30,BB$7,IF(AZ1631=42,BB$8,"")))))))))</f>
        <v>3</v>
      </c>
      <c r="BB1631" s="2" t="str">
        <f>IF(AZ1631=0,AW$3,IF(AZ1631=10,AW$4,IF(AZ1631=14,AW$4,IF(AZ1631=15,AW$5,IF(AZ1631=20,AW$6,IF(AZ1631=21,AW$5,IF(AZ1631=28,AW$7,IF(AZ1631=30,AW$7,IF(AZ1631=42,AW$8,"")))))))))</f>
        <v>Temp. suitable for Pathogen and Vector. Model says suitable for Pathogen or Vector but not both.</v>
      </c>
      <c r="BC1631" s="2" t="str">
        <f>IF(AZ1631=0,AY$3,IF(AZ1631=10,AY$4,IF(AZ1631=14,AY$4,IF(AZ1631=15,AY$5,IF(AZ1631=20,AY$6,IF(AZ1631=21,AY$5,IF(AZ1631=28,AY$7,IF(AZ1631=30,AY$7,IF(AZ1631=42,AY$8,"")))))))))</f>
        <v>Preconditions somewhat suitable for Transmission</v>
      </c>
      <c r="BF1631" s="56">
        <f>Master!EN703</f>
        <v>8972</v>
      </c>
      <c r="BG1631" s="56" t="s">
        <v>1653</v>
      </c>
      <c r="BH1631" s="2">
        <f t="shared" si="425"/>
        <v>0</v>
      </c>
      <c r="BI1631" s="2">
        <f t="shared" si="426"/>
        <v>0</v>
      </c>
    </row>
    <row r="1632" spans="1:61" s="2" customFormat="1" ht="16.5" thickTop="1" thickBot="1" x14ac:dyDescent="0.3">
      <c r="A1632" s="6"/>
      <c r="E1632" s="8" t="s">
        <v>608</v>
      </c>
      <c r="F1632" s="3">
        <f>BA1632</f>
        <v>3</v>
      </c>
      <c r="G1632" s="3">
        <f>IF((Master!CL704&gt;=13)-(Master!CL704&gt;38),1,0)</f>
        <v>1</v>
      </c>
      <c r="H1632" s="11">
        <f>IF($G1632=1,ROUND(Master!AL704,2),0)</f>
        <v>0.61</v>
      </c>
      <c r="I1632" s="3">
        <f>IF((Master!CL704&gt;=18)-(Master!CL704&gt;42),1,0)</f>
        <v>1</v>
      </c>
      <c r="J1632" s="11">
        <f>IF($I1632=1,ROUND(Master!DF704,2),0)</f>
        <v>0</v>
      </c>
      <c r="K1632" s="3">
        <f>BF1632*BH1632</f>
        <v>0</v>
      </c>
      <c r="L1632" s="49" t="str">
        <f t="shared" si="436"/>
        <v>Temp. suitable for Pathogen and Vector. Model says suitable for Pathogen or Vector but not both.</v>
      </c>
      <c r="M1632" s="49" t="str">
        <f t="shared" si="436"/>
        <v>Preconditions somewhat suitable for Transmission</v>
      </c>
      <c r="N1632" s="6" t="str">
        <f>Master!DM704</f>
        <v>Temp. suitable for vectors - surveillance may be needed. When temp. suitable, model suggests vectors likely - may need control, education, and policies minimizing exposure.</v>
      </c>
      <c r="AW1632" s="2">
        <f>SUM(G1632,I1632)</f>
        <v>2</v>
      </c>
      <c r="AX1632" s="2">
        <f>IF(H1632&lt;0.5,2,IF(H1632&gt;=0.5,3))</f>
        <v>3</v>
      </c>
      <c r="AY1632" s="2">
        <f>IF(J1632&lt;0.5,5,IF(J1632&gt;=0.5,7))</f>
        <v>5</v>
      </c>
      <c r="AZ1632" s="2">
        <f t="shared" si="424"/>
        <v>30</v>
      </c>
      <c r="BA1632" s="2">
        <f>IF(AZ1632=0,BB$3,IF(AZ1632=10,BB$4,IF(AZ1632=14,BB$4,IF(AZ1632=15,BB$5,IF(AZ1632=20,BB$6,IF(AZ1632=21,BB$5,IF(AZ1632=28,BB$7,IF(AZ1632=30,BB$7,IF(AZ1632=42,BB$8,"")))))))))</f>
        <v>3</v>
      </c>
      <c r="BB1632" s="2" t="str">
        <f>IF(AZ1632=0,AW$3,IF(AZ1632=10,AW$4,IF(AZ1632=14,AW$4,IF(AZ1632=15,AW$5,IF(AZ1632=20,AW$6,IF(AZ1632=21,AW$5,IF(AZ1632=28,AW$7,IF(AZ1632=30,AW$7,IF(AZ1632=42,AW$8,"")))))))))</f>
        <v>Temp. suitable for Pathogen and Vector. Model says suitable for Pathogen or Vector but not both.</v>
      </c>
      <c r="BC1632" s="2" t="str">
        <f>IF(AZ1632=0,AY$3,IF(AZ1632=10,AY$4,IF(AZ1632=14,AY$4,IF(AZ1632=15,AY$5,IF(AZ1632=20,AY$6,IF(AZ1632=21,AY$5,IF(AZ1632=28,AY$7,IF(AZ1632=30,AY$7,IF(AZ1632=42,AY$8,"")))))))))</f>
        <v>Preconditions somewhat suitable for Transmission</v>
      </c>
      <c r="BF1632" s="56">
        <f>Master!EN704</f>
        <v>630</v>
      </c>
      <c r="BG1632" s="56" t="s">
        <v>1654</v>
      </c>
      <c r="BH1632" s="2">
        <f t="shared" si="425"/>
        <v>0</v>
      </c>
      <c r="BI1632" s="2">
        <f t="shared" si="426"/>
        <v>0</v>
      </c>
    </row>
    <row r="1633" spans="1:61" s="2" customFormat="1" ht="16.5" thickTop="1" thickBot="1" x14ac:dyDescent="0.3">
      <c r="A1633" s="6"/>
      <c r="E1633" s="8" t="s">
        <v>844</v>
      </c>
      <c r="F1633" s="3">
        <f>BA1633</f>
        <v>3</v>
      </c>
      <c r="G1633" s="3">
        <f>IF((Master!CL705&gt;=13)-(Master!CL705&gt;38),1,0)</f>
        <v>1</v>
      </c>
      <c r="H1633" s="11">
        <f>IF($G1633=1,ROUND(Master!AL705,2),0)</f>
        <v>0.98</v>
      </c>
      <c r="I1633" s="3">
        <f>IF((Master!CL705&gt;=18)-(Master!CL705&gt;42),1,0)</f>
        <v>1</v>
      </c>
      <c r="J1633" s="11">
        <f>IF($I1633=1,ROUND(Master!DF705,2),0)</f>
        <v>0</v>
      </c>
      <c r="K1633" s="3">
        <f>BF1633*BH1633</f>
        <v>0</v>
      </c>
      <c r="L1633" s="49" t="str">
        <f t="shared" si="436"/>
        <v>Temp. suitable for Pathogen and Vector. Model says suitable for Pathogen or Vector but not both.</v>
      </c>
      <c r="M1633" s="49" t="str">
        <f t="shared" si="436"/>
        <v>Preconditions somewhat suitable for Transmission</v>
      </c>
      <c r="N1633" s="6" t="str">
        <f>Master!DM705</f>
        <v>Temp. suitable for vectors - surveillance may be needed. When temp. suitable, model suggests vectors likely - may need control, education, and policies minimizing exposure.</v>
      </c>
      <c r="AW1633" s="2">
        <f>SUM(G1633,I1633)</f>
        <v>2</v>
      </c>
      <c r="AX1633" s="2">
        <f>IF(H1633&lt;0.5,2,IF(H1633&gt;=0.5,3))</f>
        <v>3</v>
      </c>
      <c r="AY1633" s="2">
        <f>IF(J1633&lt;0.5,5,IF(J1633&gt;=0.5,7))</f>
        <v>5</v>
      </c>
      <c r="AZ1633" s="2">
        <f t="shared" ref="AZ1633:AZ1696" si="437">AW1633*AX1633*AY1633</f>
        <v>30</v>
      </c>
      <c r="BA1633" s="2">
        <f>IF(AZ1633=0,BB$3,IF(AZ1633=10,BB$4,IF(AZ1633=14,BB$4,IF(AZ1633=15,BB$5,IF(AZ1633=20,BB$6,IF(AZ1633=21,BB$5,IF(AZ1633=28,BB$7,IF(AZ1633=30,BB$7,IF(AZ1633=42,BB$8,"")))))))))</f>
        <v>3</v>
      </c>
      <c r="BB1633" s="2" t="str">
        <f>IF(AZ1633=0,AW$3,IF(AZ1633=10,AW$4,IF(AZ1633=14,AW$4,IF(AZ1633=15,AW$5,IF(AZ1633=20,AW$6,IF(AZ1633=21,AW$5,IF(AZ1633=28,AW$7,IF(AZ1633=30,AW$7,IF(AZ1633=42,AW$8,"")))))))))</f>
        <v>Temp. suitable for Pathogen and Vector. Model says suitable for Pathogen or Vector but not both.</v>
      </c>
      <c r="BC1633" s="2" t="str">
        <f>IF(AZ1633=0,AY$3,IF(AZ1633=10,AY$4,IF(AZ1633=14,AY$4,IF(AZ1633=15,AY$5,IF(AZ1633=20,AY$6,IF(AZ1633=21,AY$5,IF(AZ1633=28,AY$7,IF(AZ1633=30,AY$7,IF(AZ1633=42,AY$8,"")))))))))</f>
        <v>Preconditions somewhat suitable for Transmission</v>
      </c>
      <c r="BF1633" s="56">
        <f>Master!EN705</f>
        <v>54411</v>
      </c>
      <c r="BG1633" s="56" t="s">
        <v>1655</v>
      </c>
      <c r="BH1633" s="2">
        <f t="shared" ref="BH1633:BH1696" si="438">IF(BA1633=4,1,0)</f>
        <v>0</v>
      </c>
      <c r="BI1633" s="2">
        <f t="shared" ref="BI1633:BI1696" si="439">BF1633*BH1633</f>
        <v>0</v>
      </c>
    </row>
    <row r="1634" spans="1:61" s="2" customFormat="1" ht="15.75" thickTop="1" x14ac:dyDescent="0.25">
      <c r="A1634" s="6"/>
      <c r="E1634" s="9" t="s">
        <v>867</v>
      </c>
      <c r="F1634" s="3"/>
      <c r="G1634" s="3"/>
      <c r="H1634" s="14"/>
      <c r="I1634" s="3"/>
      <c r="J1634" s="14"/>
      <c r="K1634" s="3"/>
      <c r="L1634" s="49"/>
      <c r="M1634" s="49"/>
      <c r="N1634" s="6"/>
      <c r="BF1634" s="56"/>
      <c r="BG1634" s="56"/>
      <c r="BH1634" s="2">
        <f t="shared" si="438"/>
        <v>0</v>
      </c>
      <c r="BI1634" s="2">
        <f t="shared" si="439"/>
        <v>0</v>
      </c>
    </row>
    <row r="1635" spans="1:61" s="2" customFormat="1" x14ac:dyDescent="0.25">
      <c r="A1635" s="6"/>
      <c r="E1635" s="9"/>
      <c r="F1635" s="3"/>
      <c r="G1635" s="3"/>
      <c r="H1635" s="14"/>
      <c r="I1635" s="3"/>
      <c r="J1635" s="14"/>
      <c r="K1635" s="3"/>
      <c r="L1635" s="49"/>
      <c r="M1635" s="49"/>
      <c r="N1635" s="6"/>
      <c r="BF1635" s="56"/>
      <c r="BG1635" s="56"/>
      <c r="BH1635" s="2">
        <f t="shared" si="438"/>
        <v>0</v>
      </c>
      <c r="BI1635" s="2">
        <f t="shared" si="439"/>
        <v>0</v>
      </c>
    </row>
    <row r="1636" spans="1:61" s="2" customFormat="1" x14ac:dyDescent="0.25">
      <c r="A1636" s="6"/>
      <c r="E1636" s="9"/>
      <c r="F1636" s="3"/>
      <c r="G1636" s="3"/>
      <c r="H1636" s="14"/>
      <c r="I1636" s="3"/>
      <c r="J1636" s="14"/>
      <c r="K1636" s="3"/>
      <c r="L1636" s="49"/>
      <c r="M1636" s="49"/>
      <c r="N1636" s="6"/>
      <c r="BF1636" s="56"/>
      <c r="BG1636" s="56"/>
      <c r="BH1636" s="2">
        <f t="shared" si="438"/>
        <v>0</v>
      </c>
      <c r="BI1636" s="2">
        <f t="shared" si="439"/>
        <v>0</v>
      </c>
    </row>
    <row r="1637" spans="1:61" s="2" customFormat="1" x14ac:dyDescent="0.25">
      <c r="A1637" s="6"/>
      <c r="E1637" s="9"/>
      <c r="F1637" s="3"/>
      <c r="G1637" s="3"/>
      <c r="H1637" s="14"/>
      <c r="I1637" s="3"/>
      <c r="J1637" s="14"/>
      <c r="K1637" s="3"/>
      <c r="L1637" s="49"/>
      <c r="M1637" s="49"/>
      <c r="N1637" s="6"/>
      <c r="BF1637" s="56"/>
      <c r="BG1637" s="56"/>
      <c r="BH1637" s="2">
        <f t="shared" si="438"/>
        <v>0</v>
      </c>
      <c r="BI1637" s="2">
        <f t="shared" si="439"/>
        <v>0</v>
      </c>
    </row>
    <row r="1638" spans="1:61" s="2" customFormat="1" x14ac:dyDescent="0.25">
      <c r="A1638" s="6"/>
      <c r="E1638" s="9"/>
      <c r="F1638" s="3"/>
      <c r="G1638" s="3"/>
      <c r="H1638" s="14"/>
      <c r="I1638" s="3"/>
      <c r="J1638" s="14"/>
      <c r="K1638" s="3"/>
      <c r="L1638" s="49"/>
      <c r="M1638" s="49"/>
      <c r="N1638" s="6"/>
      <c r="BF1638" s="56"/>
      <c r="BG1638" s="56"/>
      <c r="BH1638" s="2">
        <f t="shared" si="438"/>
        <v>0</v>
      </c>
      <c r="BI1638" s="2">
        <f t="shared" si="439"/>
        <v>0</v>
      </c>
    </row>
    <row r="1639" spans="1:61" s="2" customFormat="1" x14ac:dyDescent="0.25">
      <c r="A1639" s="6"/>
      <c r="E1639" s="9"/>
      <c r="F1639" s="3"/>
      <c r="G1639" s="3"/>
      <c r="H1639" s="14"/>
      <c r="I1639" s="3"/>
      <c r="J1639" s="14"/>
      <c r="K1639" s="3"/>
      <c r="L1639" s="49"/>
      <c r="M1639" s="49"/>
      <c r="N1639" s="6"/>
      <c r="BF1639" s="56"/>
      <c r="BG1639" s="56"/>
      <c r="BH1639" s="2">
        <f t="shared" si="438"/>
        <v>0</v>
      </c>
      <c r="BI1639" s="2">
        <f t="shared" si="439"/>
        <v>0</v>
      </c>
    </row>
    <row r="1640" spans="1:61" s="2" customFormat="1" x14ac:dyDescent="0.25">
      <c r="A1640" s="6"/>
      <c r="E1640" s="9"/>
      <c r="F1640" s="3"/>
      <c r="G1640" s="3"/>
      <c r="H1640" s="14"/>
      <c r="I1640" s="3"/>
      <c r="J1640" s="14"/>
      <c r="K1640" s="3"/>
      <c r="L1640" s="49"/>
      <c r="M1640" s="49"/>
      <c r="N1640" s="6"/>
      <c r="BF1640" s="56"/>
      <c r="BG1640" s="56"/>
      <c r="BH1640" s="2">
        <f t="shared" si="438"/>
        <v>0</v>
      </c>
      <c r="BI1640" s="2">
        <f t="shared" si="439"/>
        <v>0</v>
      </c>
    </row>
    <row r="1641" spans="1:61" s="2" customFormat="1" x14ac:dyDescent="0.25">
      <c r="A1641" s="6"/>
      <c r="E1641" s="9"/>
      <c r="F1641" s="3"/>
      <c r="G1641" s="3"/>
      <c r="H1641" s="14"/>
      <c r="I1641" s="3"/>
      <c r="J1641" s="14"/>
      <c r="K1641" s="3"/>
      <c r="L1641" s="49"/>
      <c r="M1641" s="49"/>
      <c r="N1641" s="6"/>
      <c r="BF1641" s="56"/>
      <c r="BG1641" s="56"/>
      <c r="BH1641" s="2">
        <f t="shared" si="438"/>
        <v>0</v>
      </c>
      <c r="BI1641" s="2">
        <f t="shared" si="439"/>
        <v>0</v>
      </c>
    </row>
    <row r="1642" spans="1:61" s="2" customFormat="1" x14ac:dyDescent="0.25">
      <c r="A1642" s="6"/>
      <c r="E1642" s="9"/>
      <c r="F1642" s="3"/>
      <c r="G1642" s="3"/>
      <c r="H1642" s="14"/>
      <c r="I1642" s="3"/>
      <c r="J1642" s="14"/>
      <c r="K1642" s="3"/>
      <c r="L1642" s="49"/>
      <c r="M1642" s="49"/>
      <c r="N1642" s="6"/>
      <c r="BF1642" s="56"/>
      <c r="BG1642" s="56"/>
      <c r="BH1642" s="2">
        <f t="shared" si="438"/>
        <v>0</v>
      </c>
      <c r="BI1642" s="2">
        <f t="shared" si="439"/>
        <v>0</v>
      </c>
    </row>
    <row r="1643" spans="1:61" s="2" customFormat="1" x14ac:dyDescent="0.25">
      <c r="A1643" s="6"/>
      <c r="E1643" s="9"/>
      <c r="F1643" s="3"/>
      <c r="G1643" s="3"/>
      <c r="H1643" s="14"/>
      <c r="I1643" s="3"/>
      <c r="J1643" s="14"/>
      <c r="K1643" s="3"/>
      <c r="L1643" s="49"/>
      <c r="M1643" s="49"/>
      <c r="N1643" s="6"/>
      <c r="BF1643" s="56"/>
      <c r="BG1643" s="56"/>
      <c r="BH1643" s="2">
        <f t="shared" si="438"/>
        <v>0</v>
      </c>
      <c r="BI1643" s="2">
        <f t="shared" si="439"/>
        <v>0</v>
      </c>
    </row>
    <row r="1644" spans="1:61" s="2" customFormat="1" x14ac:dyDescent="0.25">
      <c r="A1644" s="6"/>
      <c r="E1644" s="9"/>
      <c r="F1644" s="3"/>
      <c r="G1644" s="3"/>
      <c r="H1644" s="14"/>
      <c r="I1644" s="3"/>
      <c r="J1644" s="14"/>
      <c r="K1644" s="3"/>
      <c r="L1644" s="49"/>
      <c r="M1644" s="49"/>
      <c r="N1644" s="6"/>
      <c r="BF1644" s="56"/>
      <c r="BG1644" s="56"/>
      <c r="BH1644" s="2">
        <f t="shared" si="438"/>
        <v>0</v>
      </c>
      <c r="BI1644" s="2">
        <f t="shared" si="439"/>
        <v>0</v>
      </c>
    </row>
    <row r="1645" spans="1:61" s="2" customFormat="1" x14ac:dyDescent="0.25">
      <c r="A1645" s="6"/>
      <c r="E1645" s="9"/>
      <c r="F1645" s="3"/>
      <c r="G1645" s="3"/>
      <c r="H1645" s="14"/>
      <c r="I1645" s="3"/>
      <c r="J1645" s="14"/>
      <c r="K1645" s="3"/>
      <c r="L1645" s="49"/>
      <c r="M1645" s="49"/>
      <c r="N1645" s="6"/>
      <c r="BF1645" s="56"/>
      <c r="BG1645" s="56"/>
      <c r="BH1645" s="2">
        <f t="shared" si="438"/>
        <v>0</v>
      </c>
      <c r="BI1645" s="2">
        <f t="shared" si="439"/>
        <v>0</v>
      </c>
    </row>
    <row r="1646" spans="1:61" s="2" customFormat="1" x14ac:dyDescent="0.25">
      <c r="A1646" s="6"/>
      <c r="E1646" s="9"/>
      <c r="F1646" s="3"/>
      <c r="G1646" s="3"/>
      <c r="H1646" s="14"/>
      <c r="I1646" s="3"/>
      <c r="J1646" s="14"/>
      <c r="K1646" s="3"/>
      <c r="L1646" s="49"/>
      <c r="M1646" s="49"/>
      <c r="N1646" s="6"/>
      <c r="BF1646" s="56"/>
      <c r="BG1646" s="56"/>
      <c r="BH1646" s="2">
        <f t="shared" si="438"/>
        <v>0</v>
      </c>
      <c r="BI1646" s="2">
        <f t="shared" si="439"/>
        <v>0</v>
      </c>
    </row>
    <row r="1647" spans="1:61" s="2" customFormat="1" x14ac:dyDescent="0.25">
      <c r="A1647" s="6"/>
      <c r="E1647" s="9"/>
      <c r="F1647" s="3"/>
      <c r="G1647" s="3"/>
      <c r="H1647" s="14"/>
      <c r="I1647" s="3"/>
      <c r="J1647" s="14"/>
      <c r="K1647" s="3"/>
      <c r="L1647" s="49"/>
      <c r="M1647" s="49"/>
      <c r="N1647" s="6"/>
      <c r="BF1647" s="56"/>
      <c r="BG1647" s="56"/>
      <c r="BH1647" s="2">
        <f t="shared" si="438"/>
        <v>0</v>
      </c>
      <c r="BI1647" s="2">
        <f t="shared" si="439"/>
        <v>0</v>
      </c>
    </row>
    <row r="1648" spans="1:61" s="2" customFormat="1" x14ac:dyDescent="0.25">
      <c r="A1648" s="6"/>
      <c r="E1648" s="9"/>
      <c r="F1648" s="3"/>
      <c r="G1648" s="3"/>
      <c r="H1648" s="14"/>
      <c r="I1648" s="3"/>
      <c r="J1648" s="14"/>
      <c r="K1648" s="3"/>
      <c r="L1648" s="49"/>
      <c r="M1648" s="49"/>
      <c r="N1648" s="6"/>
      <c r="BF1648" s="56"/>
      <c r="BG1648" s="56"/>
      <c r="BH1648" s="2">
        <f t="shared" si="438"/>
        <v>0</v>
      </c>
      <c r="BI1648" s="2">
        <f t="shared" si="439"/>
        <v>0</v>
      </c>
    </row>
    <row r="1649" spans="1:61" s="2" customFormat="1" x14ac:dyDescent="0.25">
      <c r="A1649" s="6"/>
      <c r="E1649" s="9"/>
      <c r="F1649" s="3"/>
      <c r="G1649" s="3"/>
      <c r="H1649" s="14"/>
      <c r="I1649" s="3"/>
      <c r="J1649" s="14"/>
      <c r="K1649" s="3"/>
      <c r="L1649" s="49"/>
      <c r="M1649" s="49"/>
      <c r="N1649" s="6"/>
      <c r="BF1649" s="56"/>
      <c r="BG1649" s="56"/>
      <c r="BH1649" s="2">
        <f t="shared" si="438"/>
        <v>0</v>
      </c>
      <c r="BI1649" s="2">
        <f t="shared" si="439"/>
        <v>0</v>
      </c>
    </row>
    <row r="1650" spans="1:61" s="2" customFormat="1" x14ac:dyDescent="0.25">
      <c r="A1650" s="6"/>
      <c r="E1650" s="9"/>
      <c r="F1650" s="3"/>
      <c r="G1650" s="3"/>
      <c r="H1650" s="14"/>
      <c r="I1650" s="3"/>
      <c r="J1650" s="14"/>
      <c r="K1650" s="3"/>
      <c r="L1650" s="49"/>
      <c r="M1650" s="49"/>
      <c r="N1650" s="6"/>
      <c r="BF1650" s="56"/>
      <c r="BG1650" s="56"/>
      <c r="BH1650" s="2">
        <f t="shared" si="438"/>
        <v>0</v>
      </c>
      <c r="BI1650" s="2">
        <f t="shared" si="439"/>
        <v>0</v>
      </c>
    </row>
    <row r="1651" spans="1:61" s="2" customFormat="1" x14ac:dyDescent="0.25">
      <c r="A1651" s="6"/>
      <c r="E1651" s="9"/>
      <c r="F1651" s="3"/>
      <c r="G1651" s="3"/>
      <c r="H1651" s="14"/>
      <c r="I1651" s="3"/>
      <c r="J1651" s="14"/>
      <c r="K1651" s="3"/>
      <c r="L1651" s="49"/>
      <c r="M1651" s="49"/>
      <c r="N1651" s="6"/>
      <c r="BF1651" s="56"/>
      <c r="BG1651" s="56"/>
      <c r="BH1651" s="2">
        <f t="shared" si="438"/>
        <v>0</v>
      </c>
      <c r="BI1651" s="2">
        <f t="shared" si="439"/>
        <v>0</v>
      </c>
    </row>
    <row r="1652" spans="1:61" s="2" customFormat="1" x14ac:dyDescent="0.25">
      <c r="A1652" s="6"/>
      <c r="E1652" s="9"/>
      <c r="F1652" s="3"/>
      <c r="G1652" s="3"/>
      <c r="H1652" s="14"/>
      <c r="I1652" s="3"/>
      <c r="J1652" s="14"/>
      <c r="K1652" s="3"/>
      <c r="L1652" s="49"/>
      <c r="M1652" s="49"/>
      <c r="N1652" s="6"/>
      <c r="BF1652" s="56"/>
      <c r="BG1652" s="56"/>
      <c r="BH1652" s="2">
        <f t="shared" si="438"/>
        <v>0</v>
      </c>
      <c r="BI1652" s="2">
        <f t="shared" si="439"/>
        <v>0</v>
      </c>
    </row>
    <row r="1653" spans="1:61" s="2" customFormat="1" x14ac:dyDescent="0.25">
      <c r="A1653" s="6"/>
      <c r="E1653" s="9"/>
      <c r="F1653" s="3"/>
      <c r="G1653" s="3"/>
      <c r="H1653" s="14"/>
      <c r="I1653" s="3"/>
      <c r="J1653" s="14"/>
      <c r="K1653" s="3"/>
      <c r="L1653" s="49"/>
      <c r="M1653" s="49"/>
      <c r="N1653" s="6"/>
      <c r="BF1653" s="56"/>
      <c r="BG1653" s="56"/>
      <c r="BH1653" s="2">
        <f t="shared" si="438"/>
        <v>0</v>
      </c>
      <c r="BI1653" s="2">
        <f t="shared" si="439"/>
        <v>0</v>
      </c>
    </row>
    <row r="1654" spans="1:61" s="2" customFormat="1" x14ac:dyDescent="0.25">
      <c r="A1654" s="6"/>
      <c r="E1654" s="9"/>
      <c r="F1654" s="3"/>
      <c r="G1654" s="3"/>
      <c r="H1654" s="14"/>
      <c r="I1654" s="3"/>
      <c r="J1654" s="14"/>
      <c r="K1654" s="3"/>
      <c r="L1654" s="49"/>
      <c r="M1654" s="49"/>
      <c r="N1654" s="6"/>
      <c r="BF1654" s="56"/>
      <c r="BG1654" s="56"/>
      <c r="BH1654" s="2">
        <f t="shared" si="438"/>
        <v>0</v>
      </c>
      <c r="BI1654" s="2">
        <f t="shared" si="439"/>
        <v>0</v>
      </c>
    </row>
    <row r="1655" spans="1:61" s="2" customFormat="1" ht="15.75" thickBot="1" x14ac:dyDescent="0.3">
      <c r="A1655" s="6"/>
      <c r="E1655" s="9"/>
      <c r="F1655" s="3"/>
      <c r="G1655" s="3"/>
      <c r="H1655" s="13"/>
      <c r="I1655" s="3"/>
      <c r="J1655" s="13"/>
      <c r="K1655" s="3"/>
      <c r="L1655" s="49"/>
      <c r="M1655" s="49"/>
      <c r="N1655" s="6"/>
      <c r="BF1655" s="56"/>
      <c r="BG1655" s="56"/>
      <c r="BH1655" s="2">
        <f t="shared" si="438"/>
        <v>0</v>
      </c>
      <c r="BI1655" s="2">
        <f t="shared" si="439"/>
        <v>0</v>
      </c>
    </row>
    <row r="1656" spans="1:61" s="2" customFormat="1" ht="61.5" thickTop="1" thickBot="1" x14ac:dyDescent="0.3">
      <c r="A1656" s="17" t="s">
        <v>23</v>
      </c>
      <c r="E1656" s="8"/>
      <c r="F1656" s="16" t="str">
        <f>Master!A$746</f>
        <v>Forecast Overall Zika Risk Code - "1" (Blue) = low risk, "4" (Red) = high risk</v>
      </c>
      <c r="G1656" s="16" t="str">
        <f>Master!B$745</f>
        <v>Was temp. suitable during period for Aedes aegypti/albopictus? (Red Yes, Green No)</v>
      </c>
      <c r="H1656" s="16" t="str">
        <f>Master!C$745</f>
        <v>If suitable temp.  what is annual % suitability for Aedes aegypti or albopictus? (More red more suitable)</v>
      </c>
      <c r="I1656" s="16" t="str">
        <f>Master!B$744</f>
        <v>Was temp. suitable during period for Zika replication in mosquito? (Red Yes, Green No)</v>
      </c>
      <c r="J1656" s="16" t="str">
        <f>Master!C$744</f>
        <v>If suitable temp. what is annual % suitability for Zika? (More red more suitable)</v>
      </c>
      <c r="K1656" s="47" t="str">
        <f>Master!A$749</f>
        <v># people within 5km with Code 4 Zika level</v>
      </c>
      <c r="L1656" s="47" t="str">
        <f>Master!A$748</f>
        <v>Description of conditions</v>
      </c>
      <c r="M1656" s="47" t="str">
        <f>Master!B$748</f>
        <v>What it means for transmission</v>
      </c>
      <c r="N1656" s="47" t="str">
        <f>Master!C$748</f>
        <v>What it means for entomologists</v>
      </c>
      <c r="BF1656" s="47" t="s">
        <v>949</v>
      </c>
      <c r="BG1656" s="47" t="s">
        <v>949</v>
      </c>
      <c r="BH1656" s="2">
        <f t="shared" si="438"/>
        <v>0</v>
      </c>
      <c r="BI1656" s="2" t="e">
        <f t="shared" si="439"/>
        <v>#VALUE!</v>
      </c>
    </row>
    <row r="1657" spans="1:61" s="2" customFormat="1" ht="16.5" thickTop="1" thickBot="1" x14ac:dyDescent="0.3">
      <c r="A1657" s="6"/>
      <c r="E1657" s="8" t="s">
        <v>22</v>
      </c>
      <c r="F1657" s="3">
        <f>BA1657</f>
        <v>2</v>
      </c>
      <c r="G1657" s="3">
        <f>IF((Master!CL706&gt;=13)-(Master!CL706&gt;38),1,0)</f>
        <v>1</v>
      </c>
      <c r="H1657" s="11">
        <f>IF($G1657=1,ROUND(Master!AL706,2),0)</f>
        <v>0.01</v>
      </c>
      <c r="I1657" s="3">
        <f>IF((Master!CL706&gt;=18)-(Master!CL706&gt;42),1,0)</f>
        <v>1</v>
      </c>
      <c r="J1657" s="11">
        <f>IF($I1657=1,ROUND(Master!DF706,2),0)</f>
        <v>0</v>
      </c>
      <c r="K1657" s="3">
        <f>BF1657*BH1657</f>
        <v>0</v>
      </c>
      <c r="L1657" s="49" t="str">
        <f t="shared" ref="L1657:M1661" si="440">BB1657</f>
        <v>Temp. suitable for Pathogen and Vector. Model says not very suitable for Pathogen and Vector.</v>
      </c>
      <c r="M1657" s="49" t="str">
        <f t="shared" si="440"/>
        <v>Preconditions unsuitable for Transmission</v>
      </c>
      <c r="N1657" s="6" t="str">
        <f>Master!DM706</f>
        <v>Temp. suitable for vectors - surveillance may be needed. When temp. suitable, model suggests vectors unlikely or low numbers.</v>
      </c>
      <c r="AW1657" s="2">
        <f>SUM(G1657,I1657)</f>
        <v>2</v>
      </c>
      <c r="AX1657" s="2">
        <f>IF(H1657&lt;0.5,2,IF(H1657&gt;=0.5,3))</f>
        <v>2</v>
      </c>
      <c r="AY1657" s="2">
        <f>IF(J1657&lt;0.5,5,IF(J1657&gt;=0.5,7))</f>
        <v>5</v>
      </c>
      <c r="AZ1657" s="2">
        <f t="shared" si="437"/>
        <v>20</v>
      </c>
      <c r="BA1657" s="2">
        <f>IF(AZ1657=0,BB$3,IF(AZ1657=10,BB$4,IF(AZ1657=14,BB$4,IF(AZ1657=15,BB$5,IF(AZ1657=20,BB$6,IF(AZ1657=21,BB$5,IF(AZ1657=28,BB$7,IF(AZ1657=30,BB$7,IF(AZ1657=42,BB$8,"")))))))))</f>
        <v>2</v>
      </c>
      <c r="BB1657" s="2" t="str">
        <f>IF(AZ1657=0,AW$3,IF(AZ1657=10,AW$4,IF(AZ1657=14,AW$4,IF(AZ1657=15,AW$5,IF(AZ1657=20,AW$6,IF(AZ1657=21,AW$5,IF(AZ1657=28,AW$7,IF(AZ1657=30,AW$7,IF(AZ1657=42,AW$8,"")))))))))</f>
        <v>Temp. suitable for Pathogen and Vector. Model says not very suitable for Pathogen and Vector.</v>
      </c>
      <c r="BC1657" s="2" t="str">
        <f>IF(AZ1657=0,AY$3,IF(AZ1657=10,AY$4,IF(AZ1657=14,AY$4,IF(AZ1657=15,AY$5,IF(AZ1657=20,AY$6,IF(AZ1657=21,AY$5,IF(AZ1657=28,AY$7,IF(AZ1657=30,AY$7,IF(AZ1657=42,AY$8,"")))))))))</f>
        <v>Preconditions unsuitable for Transmission</v>
      </c>
      <c r="BF1657" s="56">
        <f>Master!EN706</f>
        <v>8</v>
      </c>
      <c r="BG1657" s="56" t="s">
        <v>1656</v>
      </c>
      <c r="BH1657" s="2">
        <f t="shared" si="438"/>
        <v>0</v>
      </c>
      <c r="BI1657" s="2">
        <f t="shared" si="439"/>
        <v>0</v>
      </c>
    </row>
    <row r="1658" spans="1:61" s="2" customFormat="1" ht="16.5" thickTop="1" thickBot="1" x14ac:dyDescent="0.3">
      <c r="A1658" s="6"/>
      <c r="E1658" s="8" t="s">
        <v>121</v>
      </c>
      <c r="F1658" s="3">
        <f>BA1658</f>
        <v>2</v>
      </c>
      <c r="G1658" s="3">
        <f>IF((Master!CL707&gt;=13)-(Master!CL707&gt;38),1,0)</f>
        <v>1</v>
      </c>
      <c r="H1658" s="11">
        <f>IF($G1658=1,ROUND(Master!AL707,2),0)</f>
        <v>0.02</v>
      </c>
      <c r="I1658" s="3">
        <f>IF((Master!CL707&gt;=18)-(Master!CL707&gt;42),1,0)</f>
        <v>1</v>
      </c>
      <c r="J1658" s="11">
        <f>IF($I1658=1,ROUND(Master!DF707,2),0)</f>
        <v>0</v>
      </c>
      <c r="K1658" s="3">
        <f>BF1658*BH1658</f>
        <v>0</v>
      </c>
      <c r="L1658" s="49" t="str">
        <f t="shared" si="440"/>
        <v>Temp. suitable for Pathogen and Vector. Model says not very suitable for Pathogen and Vector.</v>
      </c>
      <c r="M1658" s="49" t="str">
        <f t="shared" si="440"/>
        <v>Preconditions unsuitable for Transmission</v>
      </c>
      <c r="N1658" s="6" t="str">
        <f>Master!DM707</f>
        <v>Temp. suitable for vectors - surveillance may be needed. When temp. suitable, model suggests vectors unlikely or low numbers.</v>
      </c>
      <c r="AW1658" s="2">
        <f>SUM(G1658,I1658)</f>
        <v>2</v>
      </c>
      <c r="AX1658" s="2">
        <f>IF(H1658&lt;0.5,2,IF(H1658&gt;=0.5,3))</f>
        <v>2</v>
      </c>
      <c r="AY1658" s="2">
        <f>IF(J1658&lt;0.5,5,IF(J1658&gt;=0.5,7))</f>
        <v>5</v>
      </c>
      <c r="AZ1658" s="2">
        <f t="shared" si="437"/>
        <v>20</v>
      </c>
      <c r="BA1658" s="2">
        <f>IF(AZ1658=0,BB$3,IF(AZ1658=10,BB$4,IF(AZ1658=14,BB$4,IF(AZ1658=15,BB$5,IF(AZ1658=20,BB$6,IF(AZ1658=21,BB$5,IF(AZ1658=28,BB$7,IF(AZ1658=30,BB$7,IF(AZ1658=42,BB$8,"")))))))))</f>
        <v>2</v>
      </c>
      <c r="BB1658" s="2" t="str">
        <f>IF(AZ1658=0,AW$3,IF(AZ1658=10,AW$4,IF(AZ1658=14,AW$4,IF(AZ1658=15,AW$5,IF(AZ1658=20,AW$6,IF(AZ1658=21,AW$5,IF(AZ1658=28,AW$7,IF(AZ1658=30,AW$7,IF(AZ1658=42,AW$8,"")))))))))</f>
        <v>Temp. suitable for Pathogen and Vector. Model says not very suitable for Pathogen and Vector.</v>
      </c>
      <c r="BC1658" s="2" t="str">
        <f>IF(AZ1658=0,AY$3,IF(AZ1658=10,AY$4,IF(AZ1658=14,AY$4,IF(AZ1658=15,AY$5,IF(AZ1658=20,AY$6,IF(AZ1658=21,AY$5,IF(AZ1658=28,AY$7,IF(AZ1658=30,AY$7,IF(AZ1658=42,AY$8,"")))))))))</f>
        <v>Preconditions unsuitable for Transmission</v>
      </c>
      <c r="BF1658" s="56">
        <f>Master!EN707</f>
        <v>22</v>
      </c>
      <c r="BG1658" s="56" t="s">
        <v>1657</v>
      </c>
      <c r="BH1658" s="2">
        <f t="shared" si="438"/>
        <v>0</v>
      </c>
      <c r="BI1658" s="2">
        <f t="shared" si="439"/>
        <v>0</v>
      </c>
    </row>
    <row r="1659" spans="1:61" s="2" customFormat="1" ht="16.5" thickTop="1" thickBot="1" x14ac:dyDescent="0.3">
      <c r="A1659" s="6"/>
      <c r="E1659" s="8" t="s">
        <v>228</v>
      </c>
      <c r="F1659" s="3">
        <f>BA1659</f>
        <v>2</v>
      </c>
      <c r="G1659" s="3">
        <f>IF((Master!CL708&gt;=13)-(Master!CL708&gt;38),1,0)</f>
        <v>1</v>
      </c>
      <c r="H1659" s="11">
        <f>IF($G1659=1,ROUND(Master!AL708,2),0)</f>
        <v>0.13</v>
      </c>
      <c r="I1659" s="3">
        <f>IF((Master!CL708&gt;=18)-(Master!CL708&gt;42),1,0)</f>
        <v>1</v>
      </c>
      <c r="J1659" s="11">
        <f>IF($I1659=1,ROUND(Master!DF708,2),0)</f>
        <v>0</v>
      </c>
      <c r="K1659" s="3">
        <f>BF1659*BH1659</f>
        <v>0</v>
      </c>
      <c r="L1659" s="49" t="str">
        <f t="shared" si="440"/>
        <v>Temp. suitable for Pathogen and Vector. Model says not very suitable for Pathogen and Vector.</v>
      </c>
      <c r="M1659" s="49" t="str">
        <f t="shared" si="440"/>
        <v>Preconditions unsuitable for Transmission</v>
      </c>
      <c r="N1659" s="6" t="str">
        <f>Master!DM708</f>
        <v>Temp. suitable for vectors - surveillance may be needed. When temp. suitable, model suggests vectors unlikely or low numbers.</v>
      </c>
      <c r="AW1659" s="2">
        <f>SUM(G1659,I1659)</f>
        <v>2</v>
      </c>
      <c r="AX1659" s="2">
        <f>IF(H1659&lt;0.5,2,IF(H1659&gt;=0.5,3))</f>
        <v>2</v>
      </c>
      <c r="AY1659" s="2">
        <f>IF(J1659&lt;0.5,5,IF(J1659&gt;=0.5,7))</f>
        <v>5</v>
      </c>
      <c r="AZ1659" s="2">
        <f t="shared" si="437"/>
        <v>20</v>
      </c>
      <c r="BA1659" s="2">
        <f>IF(AZ1659=0,BB$3,IF(AZ1659=10,BB$4,IF(AZ1659=14,BB$4,IF(AZ1659=15,BB$5,IF(AZ1659=20,BB$6,IF(AZ1659=21,BB$5,IF(AZ1659=28,BB$7,IF(AZ1659=30,BB$7,IF(AZ1659=42,BB$8,"")))))))))</f>
        <v>2</v>
      </c>
      <c r="BB1659" s="2" t="str">
        <f>IF(AZ1659=0,AW$3,IF(AZ1659=10,AW$4,IF(AZ1659=14,AW$4,IF(AZ1659=15,AW$5,IF(AZ1659=20,AW$6,IF(AZ1659=21,AW$5,IF(AZ1659=28,AW$7,IF(AZ1659=30,AW$7,IF(AZ1659=42,AW$8,"")))))))))</f>
        <v>Temp. suitable for Pathogen and Vector. Model says not very suitable for Pathogen and Vector.</v>
      </c>
      <c r="BC1659" s="2" t="str">
        <f>IF(AZ1659=0,AY$3,IF(AZ1659=10,AY$4,IF(AZ1659=14,AY$4,IF(AZ1659=15,AY$5,IF(AZ1659=20,AY$6,IF(AZ1659=21,AY$5,IF(AZ1659=28,AY$7,IF(AZ1659=30,AY$7,IF(AZ1659=42,AY$8,"")))))))))</f>
        <v>Preconditions unsuitable for Transmission</v>
      </c>
      <c r="BF1659" s="56">
        <f>Master!EN708</f>
        <v>11</v>
      </c>
      <c r="BG1659" s="56" t="s">
        <v>1658</v>
      </c>
      <c r="BH1659" s="2">
        <f t="shared" si="438"/>
        <v>0</v>
      </c>
      <c r="BI1659" s="2">
        <f t="shared" si="439"/>
        <v>0</v>
      </c>
    </row>
    <row r="1660" spans="1:61" s="2" customFormat="1" ht="16.5" thickTop="1" thickBot="1" x14ac:dyDescent="0.3">
      <c r="A1660" s="6"/>
      <c r="E1660" s="8" t="s">
        <v>258</v>
      </c>
      <c r="F1660" s="3">
        <f>BA1660</f>
        <v>2</v>
      </c>
      <c r="G1660" s="3">
        <f>IF((Master!CL709&gt;=13)-(Master!CL709&gt;38),1,0)</f>
        <v>1</v>
      </c>
      <c r="H1660" s="11">
        <f>IF($G1660=1,ROUND(Master!AL709,2),0)</f>
        <v>0.02</v>
      </c>
      <c r="I1660" s="3">
        <f>IF((Master!CL709&gt;=18)-(Master!CL709&gt;42),1,0)</f>
        <v>1</v>
      </c>
      <c r="J1660" s="11">
        <f>IF($I1660=1,ROUND(Master!DF709,2),0)</f>
        <v>0</v>
      </c>
      <c r="K1660" s="3">
        <f>BF1660*BH1660</f>
        <v>0</v>
      </c>
      <c r="L1660" s="49" t="str">
        <f t="shared" si="440"/>
        <v>Temp. suitable for Pathogen and Vector. Model says not very suitable for Pathogen and Vector.</v>
      </c>
      <c r="M1660" s="49" t="str">
        <f t="shared" si="440"/>
        <v>Preconditions unsuitable for Transmission</v>
      </c>
      <c r="N1660" s="6" t="str">
        <f>Master!DM709</f>
        <v>Temp. suitable for vectors - surveillance may be needed. When temp. suitable, model suggests vectors unlikely or low numbers.</v>
      </c>
      <c r="AW1660" s="2">
        <f>SUM(G1660,I1660)</f>
        <v>2</v>
      </c>
      <c r="AX1660" s="2">
        <f>IF(H1660&lt;0.5,2,IF(H1660&gt;=0.5,3))</f>
        <v>2</v>
      </c>
      <c r="AY1660" s="2">
        <f>IF(J1660&lt;0.5,5,IF(J1660&gt;=0.5,7))</f>
        <v>5</v>
      </c>
      <c r="AZ1660" s="2">
        <f t="shared" si="437"/>
        <v>20</v>
      </c>
      <c r="BA1660" s="2">
        <f>IF(AZ1660=0,BB$3,IF(AZ1660=10,BB$4,IF(AZ1660=14,BB$4,IF(AZ1660=15,BB$5,IF(AZ1660=20,BB$6,IF(AZ1660=21,BB$5,IF(AZ1660=28,BB$7,IF(AZ1660=30,BB$7,IF(AZ1660=42,BB$8,"")))))))))</f>
        <v>2</v>
      </c>
      <c r="BB1660" s="2" t="str">
        <f>IF(AZ1660=0,AW$3,IF(AZ1660=10,AW$4,IF(AZ1660=14,AW$4,IF(AZ1660=15,AW$5,IF(AZ1660=20,AW$6,IF(AZ1660=21,AW$5,IF(AZ1660=28,AW$7,IF(AZ1660=30,AW$7,IF(AZ1660=42,AW$8,"")))))))))</f>
        <v>Temp. suitable for Pathogen and Vector. Model says not very suitable for Pathogen and Vector.</v>
      </c>
      <c r="BC1660" s="2" t="str">
        <f>IF(AZ1660=0,AY$3,IF(AZ1660=10,AY$4,IF(AZ1660=14,AY$4,IF(AZ1660=15,AY$5,IF(AZ1660=20,AY$6,IF(AZ1660=21,AY$5,IF(AZ1660=28,AY$7,IF(AZ1660=30,AY$7,IF(AZ1660=42,AY$8,"")))))))))</f>
        <v>Preconditions unsuitable for Transmission</v>
      </c>
      <c r="BF1660" s="56">
        <f>Master!EN709</f>
        <v>1370</v>
      </c>
      <c r="BG1660" s="56" t="s">
        <v>1659</v>
      </c>
      <c r="BH1660" s="2">
        <f t="shared" si="438"/>
        <v>0</v>
      </c>
      <c r="BI1660" s="2">
        <f t="shared" si="439"/>
        <v>0</v>
      </c>
    </row>
    <row r="1661" spans="1:61" s="2" customFormat="1" ht="16.5" thickTop="1" thickBot="1" x14ac:dyDescent="0.3">
      <c r="A1661" s="6"/>
      <c r="E1661" s="8" t="s">
        <v>336</v>
      </c>
      <c r="F1661" s="3">
        <f>BA1661</f>
        <v>2</v>
      </c>
      <c r="G1661" s="3">
        <f>IF((Master!CL710&gt;=13)-(Master!CL710&gt;38),1,0)</f>
        <v>1</v>
      </c>
      <c r="H1661" s="11">
        <f>IF($G1661=1,ROUND(Master!AL710,2),0)</f>
        <v>0.02</v>
      </c>
      <c r="I1661" s="3">
        <f>IF((Master!CL710&gt;=18)-(Master!CL710&gt;42),1,0)</f>
        <v>1</v>
      </c>
      <c r="J1661" s="11">
        <f>IF($I1661=1,ROUND(Master!DF710,2),0)</f>
        <v>0</v>
      </c>
      <c r="K1661" s="3">
        <f>BF1661*BH1661</f>
        <v>0</v>
      </c>
      <c r="L1661" s="49" t="str">
        <f t="shared" si="440"/>
        <v>Temp. suitable for Pathogen and Vector. Model says not very suitable for Pathogen and Vector.</v>
      </c>
      <c r="M1661" s="49" t="str">
        <f t="shared" si="440"/>
        <v>Preconditions unsuitable for Transmission</v>
      </c>
      <c r="N1661" s="6" t="str">
        <f>Master!DM710</f>
        <v>Temp. suitable for vectors - surveillance may be needed. When temp. suitable, model suggests vectors unlikely or low numbers.</v>
      </c>
      <c r="AW1661" s="2">
        <f>SUM(G1661,I1661)</f>
        <v>2</v>
      </c>
      <c r="AX1661" s="2">
        <f>IF(H1661&lt;0.5,2,IF(H1661&gt;=0.5,3))</f>
        <v>2</v>
      </c>
      <c r="AY1661" s="2">
        <f>IF(J1661&lt;0.5,5,IF(J1661&gt;=0.5,7))</f>
        <v>5</v>
      </c>
      <c r="AZ1661" s="2">
        <f t="shared" si="437"/>
        <v>20</v>
      </c>
      <c r="BA1661" s="2">
        <f>IF(AZ1661=0,BB$3,IF(AZ1661=10,BB$4,IF(AZ1661=14,BB$4,IF(AZ1661=15,BB$5,IF(AZ1661=20,BB$6,IF(AZ1661=21,BB$5,IF(AZ1661=28,BB$7,IF(AZ1661=30,BB$7,IF(AZ1661=42,BB$8,"")))))))))</f>
        <v>2</v>
      </c>
      <c r="BB1661" s="2" t="str">
        <f>IF(AZ1661=0,AW$3,IF(AZ1661=10,AW$4,IF(AZ1661=14,AW$4,IF(AZ1661=15,AW$5,IF(AZ1661=20,AW$6,IF(AZ1661=21,AW$5,IF(AZ1661=28,AW$7,IF(AZ1661=30,AW$7,IF(AZ1661=42,AW$8,"")))))))))</f>
        <v>Temp. suitable for Pathogen and Vector. Model says not very suitable for Pathogen and Vector.</v>
      </c>
      <c r="BC1661" s="2" t="str">
        <f>IF(AZ1661=0,AY$3,IF(AZ1661=10,AY$4,IF(AZ1661=14,AY$4,IF(AZ1661=15,AY$5,IF(AZ1661=20,AY$6,IF(AZ1661=21,AY$5,IF(AZ1661=28,AY$7,IF(AZ1661=30,AY$7,IF(AZ1661=42,AY$8,"")))))))))</f>
        <v>Preconditions unsuitable for Transmission</v>
      </c>
      <c r="BF1661" s="56">
        <f>Master!EN710</f>
        <v>62053</v>
      </c>
      <c r="BG1661" s="56" t="s">
        <v>1660</v>
      </c>
      <c r="BH1661" s="2">
        <f t="shared" si="438"/>
        <v>0</v>
      </c>
      <c r="BI1661" s="2">
        <f t="shared" si="439"/>
        <v>0</v>
      </c>
    </row>
    <row r="1662" spans="1:61" s="2" customFormat="1" ht="15.75" thickTop="1" x14ac:dyDescent="0.25">
      <c r="A1662" s="6"/>
      <c r="E1662" s="9" t="s">
        <v>867</v>
      </c>
      <c r="F1662" s="3"/>
      <c r="G1662" s="3"/>
      <c r="H1662" s="14"/>
      <c r="I1662" s="3"/>
      <c r="J1662" s="14"/>
      <c r="K1662" s="3"/>
      <c r="L1662" s="49"/>
      <c r="M1662" s="49"/>
      <c r="N1662" s="6"/>
      <c r="BF1662" s="56"/>
      <c r="BG1662" s="56"/>
      <c r="BH1662" s="2">
        <f t="shared" si="438"/>
        <v>0</v>
      </c>
      <c r="BI1662" s="2">
        <f t="shared" si="439"/>
        <v>0</v>
      </c>
    </row>
    <row r="1663" spans="1:61" s="2" customFormat="1" x14ac:dyDescent="0.25">
      <c r="A1663" s="6"/>
      <c r="E1663" s="9"/>
      <c r="F1663" s="3"/>
      <c r="G1663" s="3"/>
      <c r="H1663" s="14"/>
      <c r="I1663" s="3"/>
      <c r="J1663" s="14"/>
      <c r="K1663" s="3"/>
      <c r="L1663" s="49"/>
      <c r="M1663" s="49"/>
      <c r="N1663" s="6"/>
      <c r="BF1663" s="56"/>
      <c r="BG1663" s="56"/>
      <c r="BH1663" s="2">
        <f t="shared" si="438"/>
        <v>0</v>
      </c>
      <c r="BI1663" s="2">
        <f t="shared" si="439"/>
        <v>0</v>
      </c>
    </row>
    <row r="1664" spans="1:61" s="2" customFormat="1" x14ac:dyDescent="0.25">
      <c r="A1664" s="6"/>
      <c r="E1664" s="9"/>
      <c r="F1664" s="3"/>
      <c r="G1664" s="3"/>
      <c r="H1664" s="14"/>
      <c r="I1664" s="3"/>
      <c r="J1664" s="14"/>
      <c r="K1664" s="3"/>
      <c r="L1664" s="49"/>
      <c r="M1664" s="49"/>
      <c r="N1664" s="6"/>
      <c r="BF1664" s="56"/>
      <c r="BG1664" s="56"/>
      <c r="BH1664" s="2">
        <f t="shared" si="438"/>
        <v>0</v>
      </c>
      <c r="BI1664" s="2">
        <f t="shared" si="439"/>
        <v>0</v>
      </c>
    </row>
    <row r="1665" spans="1:61" s="2" customFormat="1" x14ac:dyDescent="0.25">
      <c r="A1665" s="6"/>
      <c r="E1665" s="9"/>
      <c r="F1665" s="3"/>
      <c r="G1665" s="3"/>
      <c r="H1665" s="14"/>
      <c r="I1665" s="3"/>
      <c r="J1665" s="14"/>
      <c r="K1665" s="3"/>
      <c r="L1665" s="49"/>
      <c r="M1665" s="49"/>
      <c r="N1665" s="6"/>
      <c r="BF1665" s="56"/>
      <c r="BG1665" s="56"/>
      <c r="BH1665" s="2">
        <f t="shared" si="438"/>
        <v>0</v>
      </c>
      <c r="BI1665" s="2">
        <f t="shared" si="439"/>
        <v>0</v>
      </c>
    </row>
    <row r="1666" spans="1:61" s="2" customFormat="1" x14ac:dyDescent="0.25">
      <c r="A1666" s="6"/>
      <c r="E1666" s="9"/>
      <c r="F1666" s="3"/>
      <c r="G1666" s="3"/>
      <c r="H1666" s="14"/>
      <c r="I1666" s="3"/>
      <c r="J1666" s="14"/>
      <c r="K1666" s="3"/>
      <c r="L1666" s="49"/>
      <c r="M1666" s="49"/>
      <c r="N1666" s="6"/>
      <c r="BF1666" s="56"/>
      <c r="BG1666" s="56"/>
      <c r="BH1666" s="2">
        <f t="shared" si="438"/>
        <v>0</v>
      </c>
      <c r="BI1666" s="2">
        <f t="shared" si="439"/>
        <v>0</v>
      </c>
    </row>
    <row r="1667" spans="1:61" s="2" customFormat="1" x14ac:dyDescent="0.25">
      <c r="A1667" s="6"/>
      <c r="E1667" s="9"/>
      <c r="F1667" s="3"/>
      <c r="G1667" s="3"/>
      <c r="H1667" s="14"/>
      <c r="I1667" s="3"/>
      <c r="J1667" s="14"/>
      <c r="K1667" s="3"/>
      <c r="L1667" s="49"/>
      <c r="M1667" s="49"/>
      <c r="N1667" s="6"/>
      <c r="BF1667" s="56"/>
      <c r="BG1667" s="56"/>
      <c r="BH1667" s="2">
        <f t="shared" si="438"/>
        <v>0</v>
      </c>
      <c r="BI1667" s="2">
        <f t="shared" si="439"/>
        <v>0</v>
      </c>
    </row>
    <row r="1668" spans="1:61" s="2" customFormat="1" x14ac:dyDescent="0.25">
      <c r="A1668" s="6"/>
      <c r="E1668" s="9"/>
      <c r="F1668" s="3"/>
      <c r="G1668" s="3"/>
      <c r="H1668" s="14"/>
      <c r="I1668" s="3"/>
      <c r="J1668" s="14"/>
      <c r="K1668" s="3"/>
      <c r="L1668" s="49"/>
      <c r="M1668" s="49"/>
      <c r="N1668" s="6"/>
      <c r="BF1668" s="56"/>
      <c r="BG1668" s="56"/>
      <c r="BH1668" s="2">
        <f t="shared" si="438"/>
        <v>0</v>
      </c>
      <c r="BI1668" s="2">
        <f t="shared" si="439"/>
        <v>0</v>
      </c>
    </row>
    <row r="1669" spans="1:61" s="2" customFormat="1" x14ac:dyDescent="0.25">
      <c r="A1669" s="6"/>
      <c r="E1669" s="9"/>
      <c r="F1669" s="3"/>
      <c r="G1669" s="3"/>
      <c r="H1669" s="14"/>
      <c r="I1669" s="3"/>
      <c r="J1669" s="14"/>
      <c r="K1669" s="3"/>
      <c r="L1669" s="49"/>
      <c r="M1669" s="49"/>
      <c r="N1669" s="6"/>
      <c r="BF1669" s="56"/>
      <c r="BG1669" s="56"/>
      <c r="BH1669" s="2">
        <f t="shared" si="438"/>
        <v>0</v>
      </c>
      <c r="BI1669" s="2">
        <f t="shared" si="439"/>
        <v>0</v>
      </c>
    </row>
    <row r="1670" spans="1:61" s="2" customFormat="1" x14ac:dyDescent="0.25">
      <c r="A1670" s="6"/>
      <c r="E1670" s="9"/>
      <c r="F1670" s="3"/>
      <c r="G1670" s="3"/>
      <c r="H1670" s="14"/>
      <c r="I1670" s="3"/>
      <c r="J1670" s="14"/>
      <c r="K1670" s="3"/>
      <c r="L1670" s="49"/>
      <c r="M1670" s="49"/>
      <c r="N1670" s="6"/>
      <c r="BF1670" s="56"/>
      <c r="BG1670" s="56"/>
      <c r="BH1670" s="2">
        <f t="shared" si="438"/>
        <v>0</v>
      </c>
      <c r="BI1670" s="2">
        <f t="shared" si="439"/>
        <v>0</v>
      </c>
    </row>
    <row r="1671" spans="1:61" s="2" customFormat="1" x14ac:dyDescent="0.25">
      <c r="A1671" s="6"/>
      <c r="E1671" s="9"/>
      <c r="F1671" s="3"/>
      <c r="G1671" s="3"/>
      <c r="H1671" s="14"/>
      <c r="I1671" s="3"/>
      <c r="J1671" s="14"/>
      <c r="K1671" s="3"/>
      <c r="L1671" s="49"/>
      <c r="M1671" s="49"/>
      <c r="N1671" s="6"/>
      <c r="BF1671" s="56"/>
      <c r="BG1671" s="56"/>
      <c r="BH1671" s="2">
        <f t="shared" si="438"/>
        <v>0</v>
      </c>
      <c r="BI1671" s="2">
        <f t="shared" si="439"/>
        <v>0</v>
      </c>
    </row>
    <row r="1672" spans="1:61" s="2" customFormat="1" x14ac:dyDescent="0.25">
      <c r="A1672" s="6"/>
      <c r="E1672" s="9"/>
      <c r="F1672" s="3"/>
      <c r="G1672" s="3"/>
      <c r="H1672" s="14"/>
      <c r="I1672" s="3"/>
      <c r="J1672" s="14"/>
      <c r="K1672" s="3"/>
      <c r="L1672" s="49"/>
      <c r="M1672" s="49"/>
      <c r="N1672" s="6"/>
      <c r="BF1672" s="56"/>
      <c r="BG1672" s="56"/>
      <c r="BH1672" s="2">
        <f t="shared" si="438"/>
        <v>0</v>
      </c>
      <c r="BI1672" s="2">
        <f t="shared" si="439"/>
        <v>0</v>
      </c>
    </row>
    <row r="1673" spans="1:61" s="2" customFormat="1" x14ac:dyDescent="0.25">
      <c r="A1673" s="6"/>
      <c r="E1673" s="9"/>
      <c r="F1673" s="3"/>
      <c r="G1673" s="3"/>
      <c r="H1673" s="14"/>
      <c r="I1673" s="3"/>
      <c r="J1673" s="14"/>
      <c r="K1673" s="3"/>
      <c r="L1673" s="49"/>
      <c r="M1673" s="49"/>
      <c r="N1673" s="6"/>
      <c r="BF1673" s="56"/>
      <c r="BG1673" s="56"/>
      <c r="BH1673" s="2">
        <f t="shared" si="438"/>
        <v>0</v>
      </c>
      <c r="BI1673" s="2">
        <f t="shared" si="439"/>
        <v>0</v>
      </c>
    </row>
    <row r="1674" spans="1:61" s="2" customFormat="1" x14ac:dyDescent="0.25">
      <c r="A1674" s="6"/>
      <c r="E1674" s="9"/>
      <c r="F1674" s="3"/>
      <c r="G1674" s="3"/>
      <c r="H1674" s="14"/>
      <c r="I1674" s="3"/>
      <c r="J1674" s="14"/>
      <c r="K1674" s="3"/>
      <c r="L1674" s="49"/>
      <c r="M1674" s="49"/>
      <c r="N1674" s="6"/>
      <c r="BF1674" s="56"/>
      <c r="BG1674" s="56"/>
      <c r="BH1674" s="2">
        <f t="shared" si="438"/>
        <v>0</v>
      </c>
      <c r="BI1674" s="2">
        <f t="shared" si="439"/>
        <v>0</v>
      </c>
    </row>
    <row r="1675" spans="1:61" s="2" customFormat="1" x14ac:dyDescent="0.25">
      <c r="A1675" s="6"/>
      <c r="E1675" s="9"/>
      <c r="F1675" s="3"/>
      <c r="G1675" s="3"/>
      <c r="H1675" s="14"/>
      <c r="I1675" s="3"/>
      <c r="J1675" s="14"/>
      <c r="K1675" s="3"/>
      <c r="L1675" s="49"/>
      <c r="M1675" s="49"/>
      <c r="N1675" s="6"/>
      <c r="BF1675" s="56"/>
      <c r="BG1675" s="56"/>
      <c r="BH1675" s="2">
        <f t="shared" si="438"/>
        <v>0</v>
      </c>
      <c r="BI1675" s="2">
        <f t="shared" si="439"/>
        <v>0</v>
      </c>
    </row>
    <row r="1676" spans="1:61" s="2" customFormat="1" x14ac:dyDescent="0.25">
      <c r="A1676" s="6"/>
      <c r="E1676" s="9"/>
      <c r="F1676" s="3"/>
      <c r="G1676" s="3"/>
      <c r="H1676" s="14"/>
      <c r="I1676" s="3"/>
      <c r="J1676" s="14"/>
      <c r="K1676" s="3"/>
      <c r="L1676" s="49"/>
      <c r="M1676" s="49"/>
      <c r="N1676" s="6"/>
      <c r="BF1676" s="56"/>
      <c r="BG1676" s="56"/>
      <c r="BH1676" s="2">
        <f t="shared" si="438"/>
        <v>0</v>
      </c>
      <c r="BI1676" s="2">
        <f t="shared" si="439"/>
        <v>0</v>
      </c>
    </row>
    <row r="1677" spans="1:61" s="2" customFormat="1" x14ac:dyDescent="0.25">
      <c r="A1677" s="6"/>
      <c r="E1677" s="9"/>
      <c r="F1677" s="3"/>
      <c r="G1677" s="3"/>
      <c r="H1677" s="14"/>
      <c r="I1677" s="3"/>
      <c r="J1677" s="14"/>
      <c r="K1677" s="3"/>
      <c r="L1677" s="49"/>
      <c r="M1677" s="49"/>
      <c r="N1677" s="6"/>
      <c r="BF1677" s="56"/>
      <c r="BG1677" s="56"/>
      <c r="BH1677" s="2">
        <f t="shared" si="438"/>
        <v>0</v>
      </c>
      <c r="BI1677" s="2">
        <f t="shared" si="439"/>
        <v>0</v>
      </c>
    </row>
    <row r="1678" spans="1:61" s="2" customFormat="1" x14ac:dyDescent="0.25">
      <c r="A1678" s="6"/>
      <c r="E1678" s="9"/>
      <c r="F1678" s="3"/>
      <c r="G1678" s="3"/>
      <c r="H1678" s="14"/>
      <c r="I1678" s="3"/>
      <c r="J1678" s="14"/>
      <c r="K1678" s="3"/>
      <c r="L1678" s="49"/>
      <c r="M1678" s="49"/>
      <c r="N1678" s="6"/>
      <c r="BF1678" s="56"/>
      <c r="BG1678" s="56"/>
      <c r="BH1678" s="2">
        <f t="shared" si="438"/>
        <v>0</v>
      </c>
      <c r="BI1678" s="2">
        <f t="shared" si="439"/>
        <v>0</v>
      </c>
    </row>
    <row r="1679" spans="1:61" s="2" customFormat="1" x14ac:dyDescent="0.25">
      <c r="A1679" s="6"/>
      <c r="E1679" s="9"/>
      <c r="F1679" s="3"/>
      <c r="G1679" s="3"/>
      <c r="H1679" s="14"/>
      <c r="I1679" s="3"/>
      <c r="J1679" s="14"/>
      <c r="K1679" s="3"/>
      <c r="L1679" s="49"/>
      <c r="M1679" s="49"/>
      <c r="N1679" s="6"/>
      <c r="BF1679" s="56"/>
      <c r="BG1679" s="56"/>
      <c r="BH1679" s="2">
        <f t="shared" si="438"/>
        <v>0</v>
      </c>
      <c r="BI1679" s="2">
        <f t="shared" si="439"/>
        <v>0</v>
      </c>
    </row>
    <row r="1680" spans="1:61" s="2" customFormat="1" x14ac:dyDescent="0.25">
      <c r="A1680" s="6"/>
      <c r="E1680" s="9"/>
      <c r="F1680" s="3"/>
      <c r="G1680" s="3"/>
      <c r="H1680" s="14"/>
      <c r="I1680" s="3"/>
      <c r="J1680" s="14"/>
      <c r="K1680" s="3"/>
      <c r="L1680" s="49"/>
      <c r="M1680" s="49"/>
      <c r="N1680" s="6"/>
      <c r="BF1680" s="56"/>
      <c r="BG1680" s="56"/>
      <c r="BH1680" s="2">
        <f t="shared" si="438"/>
        <v>0</v>
      </c>
      <c r="BI1680" s="2">
        <f t="shared" si="439"/>
        <v>0</v>
      </c>
    </row>
    <row r="1681" spans="1:61" s="2" customFormat="1" ht="15.75" thickBot="1" x14ac:dyDescent="0.3">
      <c r="A1681" s="6"/>
      <c r="E1681" s="9"/>
      <c r="F1681" s="3"/>
      <c r="G1681" s="3"/>
      <c r="H1681" s="13"/>
      <c r="I1681" s="3"/>
      <c r="J1681" s="13"/>
      <c r="K1681" s="3"/>
      <c r="L1681" s="49"/>
      <c r="M1681" s="49"/>
      <c r="N1681" s="6"/>
      <c r="BF1681" s="56"/>
      <c r="BG1681" s="56"/>
      <c r="BH1681" s="2">
        <f t="shared" si="438"/>
        <v>0</v>
      </c>
      <c r="BI1681" s="2">
        <f t="shared" si="439"/>
        <v>0</v>
      </c>
    </row>
    <row r="1682" spans="1:61" s="2" customFormat="1" ht="61.5" thickTop="1" thickBot="1" x14ac:dyDescent="0.45">
      <c r="A1682" s="4" t="s">
        <v>26</v>
      </c>
      <c r="E1682" s="8"/>
      <c r="F1682" s="16" t="str">
        <f>Master!A$746</f>
        <v>Forecast Overall Zika Risk Code - "1" (Blue) = low risk, "4" (Red) = high risk</v>
      </c>
      <c r="G1682" s="16" t="str">
        <f>Master!B$745</f>
        <v>Was temp. suitable during period for Aedes aegypti/albopictus? (Red Yes, Green No)</v>
      </c>
      <c r="H1682" s="16" t="str">
        <f>Master!C$745</f>
        <v>If suitable temp.  what is annual % suitability for Aedes aegypti or albopictus? (More red more suitable)</v>
      </c>
      <c r="I1682" s="16" t="str">
        <f>Master!B$744</f>
        <v>Was temp. suitable during period for Zika replication in mosquito? (Red Yes, Green No)</v>
      </c>
      <c r="J1682" s="16" t="str">
        <f>Master!C$744</f>
        <v>If suitable temp. what is annual % suitability for Zika? (More red more suitable)</v>
      </c>
      <c r="K1682" s="47" t="str">
        <f>Master!A$749</f>
        <v># people within 5km with Code 4 Zika level</v>
      </c>
      <c r="L1682" s="47" t="str">
        <f>Master!A$748</f>
        <v>Description of conditions</v>
      </c>
      <c r="M1682" s="47" t="str">
        <f>Master!B$748</f>
        <v>What it means for transmission</v>
      </c>
      <c r="N1682" s="47" t="str">
        <f>Master!C$748</f>
        <v>What it means for entomologists</v>
      </c>
      <c r="BF1682" s="47" t="s">
        <v>949</v>
      </c>
      <c r="BG1682" s="47" t="s">
        <v>949</v>
      </c>
      <c r="BH1682" s="2">
        <f t="shared" si="438"/>
        <v>0</v>
      </c>
      <c r="BI1682" s="2" t="e">
        <f t="shared" si="439"/>
        <v>#VALUE!</v>
      </c>
    </row>
    <row r="1683" spans="1:61" s="2" customFormat="1" ht="16.5" thickTop="1" thickBot="1" x14ac:dyDescent="0.3">
      <c r="A1683" s="6"/>
      <c r="E1683" s="8" t="s">
        <v>25</v>
      </c>
      <c r="F1683" s="3">
        <f t="shared" ref="F1683:F1699" si="441">BA1683</f>
        <v>3</v>
      </c>
      <c r="G1683" s="3">
        <f>IF((Master!CL712&gt;=13)-(Master!CL712&gt;38),1,0)</f>
        <v>1</v>
      </c>
      <c r="H1683" s="11">
        <f>IF($G1683=1,ROUND(Master!AL712,2),0)</f>
        <v>0.8</v>
      </c>
      <c r="I1683" s="3">
        <f>IF((Master!CL712&gt;=18)-(Master!CL712&gt;42),1,0)</f>
        <v>1</v>
      </c>
      <c r="J1683" s="11">
        <f>IF($I1683=1,ROUND(Master!DF712,2),0)</f>
        <v>0</v>
      </c>
      <c r="K1683" s="3">
        <f t="shared" ref="K1683:K1699" si="442">BF1683*BH1683</f>
        <v>0</v>
      </c>
      <c r="L1683" s="49" t="str">
        <f t="shared" ref="L1683:L1699" si="443">BB1683</f>
        <v>Temp. suitable for Pathogen and Vector. Model says suitable for Pathogen or Vector but not both.</v>
      </c>
      <c r="M1683" s="49" t="str">
        <f t="shared" ref="M1683:M1699" si="444">BC1683</f>
        <v>Preconditions somewhat suitable for Transmission</v>
      </c>
      <c r="N1683" s="6" t="str">
        <f>Master!DM712</f>
        <v>Temp. suitable for vectors - surveillance may be needed. When temp. suitable, model suggests vectors likely - may need control, education, and policies minimizing exposure.</v>
      </c>
      <c r="AW1683" s="2">
        <f t="shared" ref="AW1683:AW1699" si="445">SUM(G1683,I1683)</f>
        <v>2</v>
      </c>
      <c r="AX1683" s="2">
        <f t="shared" ref="AX1683:AX1699" si="446">IF(H1683&lt;0.5,2,IF(H1683&gt;=0.5,3))</f>
        <v>3</v>
      </c>
      <c r="AY1683" s="2">
        <f t="shared" ref="AY1683:AY1699" si="447">IF(J1683&lt;0.5,5,IF(J1683&gt;=0.5,7))</f>
        <v>5</v>
      </c>
      <c r="AZ1683" s="2">
        <f t="shared" si="437"/>
        <v>30</v>
      </c>
      <c r="BA1683" s="2">
        <f t="shared" ref="BA1683:BA1699" si="448">IF(AZ1683=0,BB$3,IF(AZ1683=10,BB$4,IF(AZ1683=14,BB$4,IF(AZ1683=15,BB$5,IF(AZ1683=20,BB$6,IF(AZ1683=21,BB$5,IF(AZ1683=28,BB$7,IF(AZ1683=30,BB$7,IF(AZ1683=42,BB$8,"")))))))))</f>
        <v>3</v>
      </c>
      <c r="BB1683" s="2" t="str">
        <f t="shared" ref="BB1683:BB1699" si="449">IF(AZ1683=0,AW$3,IF(AZ1683=10,AW$4,IF(AZ1683=14,AW$4,IF(AZ1683=15,AW$5,IF(AZ1683=20,AW$6,IF(AZ1683=21,AW$5,IF(AZ1683=28,AW$7,IF(AZ1683=30,AW$7,IF(AZ1683=42,AW$8,"")))))))))</f>
        <v>Temp. suitable for Pathogen and Vector. Model says suitable for Pathogen or Vector but not both.</v>
      </c>
      <c r="BC1683" s="2" t="str">
        <f t="shared" ref="BC1683:BC1699" si="450">IF(AZ1683=0,AY$3,IF(AZ1683=10,AY$4,IF(AZ1683=14,AY$4,IF(AZ1683=15,AY$5,IF(AZ1683=20,AY$6,IF(AZ1683=21,AY$5,IF(AZ1683=28,AY$7,IF(AZ1683=30,AY$7,IF(AZ1683=42,AY$8,"")))))))))</f>
        <v>Preconditions somewhat suitable for Transmission</v>
      </c>
      <c r="BF1683" s="56">
        <f>Master!EN712</f>
        <v>79104</v>
      </c>
      <c r="BG1683" s="56" t="s">
        <v>1661</v>
      </c>
      <c r="BH1683" s="2">
        <f t="shared" si="438"/>
        <v>0</v>
      </c>
      <c r="BI1683" s="2">
        <f t="shared" si="439"/>
        <v>0</v>
      </c>
    </row>
    <row r="1684" spans="1:61" s="2" customFormat="1" ht="16.5" thickTop="1" thickBot="1" x14ac:dyDescent="0.3">
      <c r="A1684" s="6"/>
      <c r="E1684" s="8" t="s">
        <v>29</v>
      </c>
      <c r="F1684" s="3">
        <f t="shared" si="441"/>
        <v>3</v>
      </c>
      <c r="G1684" s="3">
        <f>IF((Master!CL713&gt;=13)-(Master!CL713&gt;38),1,0)</f>
        <v>1</v>
      </c>
      <c r="H1684" s="11">
        <f>IF($G1684=1,ROUND(Master!AL713,2),0)</f>
        <v>0.92</v>
      </c>
      <c r="I1684" s="3">
        <f>IF((Master!CL713&gt;=18)-(Master!CL713&gt;42),1,0)</f>
        <v>1</v>
      </c>
      <c r="J1684" s="11">
        <f>IF($I1684=1,ROUND(Master!DF713,2),0)</f>
        <v>0</v>
      </c>
      <c r="K1684" s="3">
        <f t="shared" si="442"/>
        <v>0</v>
      </c>
      <c r="L1684" s="49" t="str">
        <f t="shared" si="443"/>
        <v>Temp. suitable for Pathogen and Vector. Model says suitable for Pathogen or Vector but not both.</v>
      </c>
      <c r="M1684" s="49" t="str">
        <f t="shared" si="444"/>
        <v>Preconditions somewhat suitable for Transmission</v>
      </c>
      <c r="N1684" s="6" t="str">
        <f>Master!DM713</f>
        <v>Temp. suitable for vectors - surveillance may be needed. When temp. suitable, model suggests vectors likely - may need control, education, and policies minimizing exposure.</v>
      </c>
      <c r="AW1684" s="2">
        <f t="shared" si="445"/>
        <v>2</v>
      </c>
      <c r="AX1684" s="2">
        <f t="shared" si="446"/>
        <v>3</v>
      </c>
      <c r="AY1684" s="2">
        <f t="shared" si="447"/>
        <v>5</v>
      </c>
      <c r="AZ1684" s="2">
        <f t="shared" si="437"/>
        <v>30</v>
      </c>
      <c r="BA1684" s="2">
        <f t="shared" si="448"/>
        <v>3</v>
      </c>
      <c r="BB1684" s="2" t="str">
        <f t="shared" si="449"/>
        <v>Temp. suitable for Pathogen and Vector. Model says suitable for Pathogen or Vector but not both.</v>
      </c>
      <c r="BC1684" s="2" t="str">
        <f t="shared" si="450"/>
        <v>Preconditions somewhat suitable for Transmission</v>
      </c>
      <c r="BF1684" s="56">
        <f>Master!EN713</f>
        <v>10382</v>
      </c>
      <c r="BG1684" s="56" t="s">
        <v>1662</v>
      </c>
      <c r="BH1684" s="2">
        <f t="shared" si="438"/>
        <v>0</v>
      </c>
      <c r="BI1684" s="2">
        <f t="shared" si="439"/>
        <v>0</v>
      </c>
    </row>
    <row r="1685" spans="1:61" s="2" customFormat="1" ht="16.5" thickTop="1" thickBot="1" x14ac:dyDescent="0.3">
      <c r="A1685" s="6"/>
      <c r="E1685" s="8" t="s">
        <v>30</v>
      </c>
      <c r="F1685" s="3">
        <f t="shared" si="441"/>
        <v>3</v>
      </c>
      <c r="G1685" s="3">
        <f>IF((Master!CL714&gt;=13)-(Master!CL714&gt;38),1,0)</f>
        <v>1</v>
      </c>
      <c r="H1685" s="11">
        <f>IF($G1685=1,ROUND(Master!AL714,2),0)</f>
        <v>0.98</v>
      </c>
      <c r="I1685" s="3">
        <f>IF((Master!CL714&gt;=18)-(Master!CL714&gt;42),1,0)</f>
        <v>1</v>
      </c>
      <c r="J1685" s="11">
        <f>IF($I1685=1,ROUND(Master!DF714,2),0)</f>
        <v>0</v>
      </c>
      <c r="K1685" s="3">
        <f t="shared" si="442"/>
        <v>0</v>
      </c>
      <c r="L1685" s="49" t="str">
        <f t="shared" si="443"/>
        <v>Temp. suitable for Pathogen and Vector. Model says suitable for Pathogen or Vector but not both.</v>
      </c>
      <c r="M1685" s="49" t="str">
        <f t="shared" si="444"/>
        <v>Preconditions somewhat suitable for Transmission</v>
      </c>
      <c r="N1685" s="6" t="str">
        <f>Master!DM714</f>
        <v>Temp. suitable for vectors - surveillance may be needed. When temp. suitable, model suggests vectors likely - may need control, education, and policies minimizing exposure.</v>
      </c>
      <c r="AW1685" s="2">
        <f t="shared" si="445"/>
        <v>2</v>
      </c>
      <c r="AX1685" s="2">
        <f t="shared" si="446"/>
        <v>3</v>
      </c>
      <c r="AY1685" s="2">
        <f t="shared" si="447"/>
        <v>5</v>
      </c>
      <c r="AZ1685" s="2">
        <f t="shared" si="437"/>
        <v>30</v>
      </c>
      <c r="BA1685" s="2">
        <f t="shared" si="448"/>
        <v>3</v>
      </c>
      <c r="BB1685" s="2" t="str">
        <f t="shared" si="449"/>
        <v>Temp. suitable for Pathogen and Vector. Model says suitable for Pathogen or Vector but not both.</v>
      </c>
      <c r="BC1685" s="2" t="str">
        <f t="shared" si="450"/>
        <v>Preconditions somewhat suitable for Transmission</v>
      </c>
      <c r="BF1685" s="56">
        <f>Master!EN714</f>
        <v>14584</v>
      </c>
      <c r="BG1685" s="56" t="s">
        <v>1663</v>
      </c>
      <c r="BH1685" s="2">
        <f t="shared" si="438"/>
        <v>0</v>
      </c>
      <c r="BI1685" s="2">
        <f t="shared" si="439"/>
        <v>0</v>
      </c>
    </row>
    <row r="1686" spans="1:61" s="2" customFormat="1" ht="16.5" thickTop="1" thickBot="1" x14ac:dyDescent="0.3">
      <c r="A1686" s="6"/>
      <c r="E1686" s="8" t="s">
        <v>31</v>
      </c>
      <c r="F1686" s="3">
        <f t="shared" si="441"/>
        <v>2</v>
      </c>
      <c r="G1686" s="3">
        <f>IF((Master!CL715&gt;=13)-(Master!CL715&gt;38),1,0)</f>
        <v>1</v>
      </c>
      <c r="H1686" s="11">
        <f>IF($G1686=1,ROUND(Master!AL715,2),0)</f>
        <v>0.31</v>
      </c>
      <c r="I1686" s="3">
        <f>IF((Master!CL715&gt;=18)-(Master!CL715&gt;42),1,0)</f>
        <v>1</v>
      </c>
      <c r="J1686" s="11">
        <f>IF($I1686=1,ROUND(Master!DF715,2),0)</f>
        <v>0</v>
      </c>
      <c r="K1686" s="3">
        <f t="shared" si="442"/>
        <v>0</v>
      </c>
      <c r="L1686" s="49" t="str">
        <f t="shared" si="443"/>
        <v>Temp. suitable for Pathogen and Vector. Model says not very suitable for Pathogen and Vector.</v>
      </c>
      <c r="M1686" s="49" t="str">
        <f t="shared" si="444"/>
        <v>Preconditions unsuitable for Transmission</v>
      </c>
      <c r="N1686" s="6" t="str">
        <f>Master!DM715</f>
        <v>Temp. suitable for vectors - surveillance may be needed. When temp. suitable, model suggests vectors unlikely or low numbers.</v>
      </c>
      <c r="AW1686" s="2">
        <f t="shared" si="445"/>
        <v>2</v>
      </c>
      <c r="AX1686" s="2">
        <f t="shared" si="446"/>
        <v>2</v>
      </c>
      <c r="AY1686" s="2">
        <f t="shared" si="447"/>
        <v>5</v>
      </c>
      <c r="AZ1686" s="2">
        <f t="shared" si="437"/>
        <v>20</v>
      </c>
      <c r="BA1686" s="2">
        <f t="shared" si="448"/>
        <v>2</v>
      </c>
      <c r="BB1686" s="2" t="str">
        <f t="shared" si="449"/>
        <v>Temp. suitable for Pathogen and Vector. Model says not very suitable for Pathogen and Vector.</v>
      </c>
      <c r="BC1686" s="2" t="str">
        <f t="shared" si="450"/>
        <v>Preconditions unsuitable for Transmission</v>
      </c>
      <c r="BF1686" s="56">
        <f>Master!EN715</f>
        <v>18</v>
      </c>
      <c r="BG1686" s="56" t="s">
        <v>1664</v>
      </c>
      <c r="BH1686" s="2">
        <f t="shared" si="438"/>
        <v>0</v>
      </c>
      <c r="BI1686" s="2">
        <f t="shared" si="439"/>
        <v>0</v>
      </c>
    </row>
    <row r="1687" spans="1:61" s="2" customFormat="1" ht="16.5" thickTop="1" thickBot="1" x14ac:dyDescent="0.3">
      <c r="A1687" s="6"/>
      <c r="E1687" s="8" t="s">
        <v>32</v>
      </c>
      <c r="F1687" s="3">
        <f t="shared" si="441"/>
        <v>3</v>
      </c>
      <c r="G1687" s="3">
        <f>IF((Master!CL716&gt;=13)-(Master!CL716&gt;38),1,0)</f>
        <v>1</v>
      </c>
      <c r="H1687" s="11">
        <f>IF($G1687=1,ROUND(Master!AL716,2),0)</f>
        <v>0.84</v>
      </c>
      <c r="I1687" s="3">
        <f>IF((Master!CL716&gt;=18)-(Master!CL716&gt;42),1,0)</f>
        <v>1</v>
      </c>
      <c r="J1687" s="11">
        <f>IF($I1687=1,ROUND(Master!DF716,2),0)</f>
        <v>0</v>
      </c>
      <c r="K1687" s="3">
        <f t="shared" si="442"/>
        <v>0</v>
      </c>
      <c r="L1687" s="49" t="str">
        <f t="shared" si="443"/>
        <v>Temp. suitable for Pathogen and Vector. Model says suitable for Pathogen or Vector but not both.</v>
      </c>
      <c r="M1687" s="49" t="str">
        <f t="shared" si="444"/>
        <v>Preconditions somewhat suitable for Transmission</v>
      </c>
      <c r="N1687" s="6" t="str">
        <f>Master!DM716</f>
        <v>Temp. suitable for vectors - surveillance may be needed. When temp. suitable, model suggests vectors likely - may need control, education, and policies minimizing exposure.</v>
      </c>
      <c r="AW1687" s="2">
        <f t="shared" si="445"/>
        <v>2</v>
      </c>
      <c r="AX1687" s="2">
        <f t="shared" si="446"/>
        <v>3</v>
      </c>
      <c r="AY1687" s="2">
        <f t="shared" si="447"/>
        <v>5</v>
      </c>
      <c r="AZ1687" s="2">
        <f t="shared" si="437"/>
        <v>30</v>
      </c>
      <c r="BA1687" s="2">
        <f t="shared" si="448"/>
        <v>3</v>
      </c>
      <c r="BB1687" s="2" t="str">
        <f t="shared" si="449"/>
        <v>Temp. suitable for Pathogen and Vector. Model says suitable for Pathogen or Vector but not both.</v>
      </c>
      <c r="BC1687" s="2" t="str">
        <f t="shared" si="450"/>
        <v>Preconditions somewhat suitable for Transmission</v>
      </c>
      <c r="BF1687" s="56">
        <f>Master!EN716</f>
        <v>25106</v>
      </c>
      <c r="BG1687" s="56" t="s">
        <v>1665</v>
      </c>
      <c r="BH1687" s="2">
        <f t="shared" si="438"/>
        <v>0</v>
      </c>
      <c r="BI1687" s="2">
        <f t="shared" si="439"/>
        <v>0</v>
      </c>
    </row>
    <row r="1688" spans="1:61" s="2" customFormat="1" ht="16.5" thickTop="1" thickBot="1" x14ac:dyDescent="0.3">
      <c r="A1688" s="6"/>
      <c r="E1688" s="8" t="s">
        <v>33</v>
      </c>
      <c r="F1688" s="3">
        <f t="shared" si="441"/>
        <v>3</v>
      </c>
      <c r="G1688" s="3">
        <f>IF((Master!CL717&gt;=13)-(Master!CL717&gt;38),1,0)</f>
        <v>1</v>
      </c>
      <c r="H1688" s="11">
        <f>IF($G1688=1,ROUND(Master!AL717,2),0)</f>
        <v>0.77</v>
      </c>
      <c r="I1688" s="3">
        <f>IF((Master!CL717&gt;=18)-(Master!CL717&gt;42),1,0)</f>
        <v>1</v>
      </c>
      <c r="J1688" s="11">
        <f>IF($I1688=1,ROUND(Master!DF717,2),0)</f>
        <v>0</v>
      </c>
      <c r="K1688" s="3">
        <f t="shared" si="442"/>
        <v>0</v>
      </c>
      <c r="L1688" s="49" t="str">
        <f t="shared" si="443"/>
        <v>Temp. suitable for Pathogen and Vector. Model says suitable for Pathogen or Vector but not both.</v>
      </c>
      <c r="M1688" s="49" t="str">
        <f t="shared" si="444"/>
        <v>Preconditions somewhat suitable for Transmission</v>
      </c>
      <c r="N1688" s="6" t="str">
        <f>Master!DM717</f>
        <v>Temp. suitable for vectors - surveillance may be needed. When temp. suitable, model suggests vectors likely - may need control, education, and policies minimizing exposure.</v>
      </c>
      <c r="AW1688" s="2">
        <f t="shared" si="445"/>
        <v>2</v>
      </c>
      <c r="AX1688" s="2">
        <f t="shared" si="446"/>
        <v>3</v>
      </c>
      <c r="AY1688" s="2">
        <f t="shared" si="447"/>
        <v>5</v>
      </c>
      <c r="AZ1688" s="2">
        <f t="shared" si="437"/>
        <v>30</v>
      </c>
      <c r="BA1688" s="2">
        <f t="shared" si="448"/>
        <v>3</v>
      </c>
      <c r="BB1688" s="2" t="str">
        <f t="shared" si="449"/>
        <v>Temp. suitable for Pathogen and Vector. Model says suitable for Pathogen or Vector but not both.</v>
      </c>
      <c r="BC1688" s="2" t="str">
        <f t="shared" si="450"/>
        <v>Preconditions somewhat suitable for Transmission</v>
      </c>
      <c r="BF1688" s="56">
        <f>Master!EN717</f>
        <v>170</v>
      </c>
      <c r="BG1688" s="56" t="s">
        <v>1666</v>
      </c>
      <c r="BH1688" s="2">
        <f t="shared" si="438"/>
        <v>0</v>
      </c>
      <c r="BI1688" s="2">
        <f t="shared" si="439"/>
        <v>0</v>
      </c>
    </row>
    <row r="1689" spans="1:61" s="2" customFormat="1" ht="16.5" thickTop="1" thickBot="1" x14ac:dyDescent="0.3">
      <c r="A1689" s="6"/>
      <c r="E1689" s="8" t="s">
        <v>34</v>
      </c>
      <c r="F1689" s="3">
        <f t="shared" si="441"/>
        <v>3</v>
      </c>
      <c r="G1689" s="3">
        <f>IF((Master!CL718&gt;=13)-(Master!CL718&gt;38),1,0)</f>
        <v>1</v>
      </c>
      <c r="H1689" s="11">
        <f>IF($G1689=1,ROUND(Master!AL718,2),0)</f>
        <v>0.97</v>
      </c>
      <c r="I1689" s="3">
        <f>IF((Master!CL718&gt;=18)-(Master!CL718&gt;42),1,0)</f>
        <v>1</v>
      </c>
      <c r="J1689" s="11">
        <f>IF($I1689=1,ROUND(Master!DF718,2),0)</f>
        <v>0</v>
      </c>
      <c r="K1689" s="3">
        <f t="shared" si="442"/>
        <v>0</v>
      </c>
      <c r="L1689" s="49" t="str">
        <f t="shared" si="443"/>
        <v>Temp. suitable for Pathogen and Vector. Model says suitable for Pathogen or Vector but not both.</v>
      </c>
      <c r="M1689" s="49" t="str">
        <f t="shared" si="444"/>
        <v>Preconditions somewhat suitable for Transmission</v>
      </c>
      <c r="N1689" s="6" t="str">
        <f>Master!DM718</f>
        <v>Temp. suitable for vectors - surveillance may be needed. When temp. suitable, model suggests vectors likely - may need control, education, and policies minimizing exposure.</v>
      </c>
      <c r="AW1689" s="2">
        <f t="shared" si="445"/>
        <v>2</v>
      </c>
      <c r="AX1689" s="2">
        <f t="shared" si="446"/>
        <v>3</v>
      </c>
      <c r="AY1689" s="2">
        <f t="shared" si="447"/>
        <v>5</v>
      </c>
      <c r="AZ1689" s="2">
        <f t="shared" si="437"/>
        <v>30</v>
      </c>
      <c r="BA1689" s="2">
        <f t="shared" si="448"/>
        <v>3</v>
      </c>
      <c r="BB1689" s="2" t="str">
        <f t="shared" si="449"/>
        <v>Temp. suitable for Pathogen and Vector. Model says suitable for Pathogen or Vector but not both.</v>
      </c>
      <c r="BC1689" s="2" t="str">
        <f t="shared" si="450"/>
        <v>Preconditions somewhat suitable for Transmission</v>
      </c>
      <c r="BF1689" s="56">
        <f>Master!EN718</f>
        <v>140</v>
      </c>
      <c r="BG1689" s="56" t="s">
        <v>1667</v>
      </c>
      <c r="BH1689" s="2">
        <f t="shared" si="438"/>
        <v>0</v>
      </c>
      <c r="BI1689" s="2">
        <f t="shared" si="439"/>
        <v>0</v>
      </c>
    </row>
    <row r="1690" spans="1:61" s="2" customFormat="1" ht="16.5" thickTop="1" thickBot="1" x14ac:dyDescent="0.3">
      <c r="A1690" s="6"/>
      <c r="E1690" s="8" t="s">
        <v>581</v>
      </c>
      <c r="F1690" s="3">
        <f t="shared" si="441"/>
        <v>3</v>
      </c>
      <c r="G1690" s="3">
        <f>IF((Master!CL719&gt;=13)-(Master!CL719&gt;38),1,0)</f>
        <v>1</v>
      </c>
      <c r="H1690" s="11">
        <f>IF($G1690=1,ROUND(Master!AL719,2),0)</f>
        <v>0.98</v>
      </c>
      <c r="I1690" s="3">
        <f>IF((Master!CL719&gt;=18)-(Master!CL719&gt;42),1,0)</f>
        <v>1</v>
      </c>
      <c r="J1690" s="11">
        <f>IF($I1690=1,ROUND(Master!DF719,2),0)</f>
        <v>0</v>
      </c>
      <c r="K1690" s="3">
        <f t="shared" si="442"/>
        <v>0</v>
      </c>
      <c r="L1690" s="49" t="str">
        <f t="shared" si="443"/>
        <v>Temp. suitable for Pathogen and Vector. Model says suitable for Pathogen or Vector but not both.</v>
      </c>
      <c r="M1690" s="49" t="str">
        <f t="shared" si="444"/>
        <v>Preconditions somewhat suitable for Transmission</v>
      </c>
      <c r="N1690" s="6" t="str">
        <f>Master!DM719</f>
        <v>Temp. suitable for vectors - surveillance may be needed. When temp. suitable, model suggests vectors likely - may need control, education, and policies minimizing exposure.</v>
      </c>
      <c r="AW1690" s="2">
        <f t="shared" si="445"/>
        <v>2</v>
      </c>
      <c r="AX1690" s="2">
        <f t="shared" si="446"/>
        <v>3</v>
      </c>
      <c r="AY1690" s="2">
        <f t="shared" si="447"/>
        <v>5</v>
      </c>
      <c r="AZ1690" s="2">
        <f t="shared" si="437"/>
        <v>30</v>
      </c>
      <c r="BA1690" s="2">
        <f t="shared" si="448"/>
        <v>3</v>
      </c>
      <c r="BB1690" s="2" t="str">
        <f t="shared" si="449"/>
        <v>Temp. suitable for Pathogen and Vector. Model says suitable for Pathogen or Vector but not both.</v>
      </c>
      <c r="BC1690" s="2" t="str">
        <f t="shared" si="450"/>
        <v>Preconditions somewhat suitable for Transmission</v>
      </c>
      <c r="BF1690" s="56">
        <f>Master!EN719</f>
        <v>20930</v>
      </c>
      <c r="BG1690" s="56" t="s">
        <v>1668</v>
      </c>
      <c r="BH1690" s="2">
        <f t="shared" si="438"/>
        <v>0</v>
      </c>
      <c r="BI1690" s="2">
        <f t="shared" si="439"/>
        <v>0</v>
      </c>
    </row>
    <row r="1691" spans="1:61" s="2" customFormat="1" ht="16.5" thickTop="1" thickBot="1" x14ac:dyDescent="0.3">
      <c r="A1691" s="6"/>
      <c r="E1691" s="8" t="s">
        <v>582</v>
      </c>
      <c r="F1691" s="3">
        <f t="shared" si="441"/>
        <v>3</v>
      </c>
      <c r="G1691" s="3">
        <f>IF((Master!CL720&gt;=13)-(Master!CL720&gt;38),1,0)</f>
        <v>1</v>
      </c>
      <c r="H1691" s="11">
        <f>IF($G1691=1,ROUND(Master!AL720,2),0)</f>
        <v>0.9</v>
      </c>
      <c r="I1691" s="3">
        <f>IF((Master!CL720&gt;=18)-(Master!CL720&gt;42),1,0)</f>
        <v>1</v>
      </c>
      <c r="J1691" s="11">
        <f>IF($I1691=1,ROUND(Master!DF720,2),0)</f>
        <v>0</v>
      </c>
      <c r="K1691" s="3">
        <f t="shared" si="442"/>
        <v>0</v>
      </c>
      <c r="L1691" s="49" t="str">
        <f t="shared" si="443"/>
        <v>Temp. suitable for Pathogen and Vector. Model says suitable for Pathogen or Vector but not both.</v>
      </c>
      <c r="M1691" s="49" t="str">
        <f t="shared" si="444"/>
        <v>Preconditions somewhat suitable for Transmission</v>
      </c>
      <c r="N1691" s="6" t="str">
        <f>Master!DM720</f>
        <v>Temp. suitable for vectors - surveillance may be needed. When temp. suitable, model suggests vectors likely - may need control, education, and policies minimizing exposure.</v>
      </c>
      <c r="AW1691" s="2">
        <f t="shared" si="445"/>
        <v>2</v>
      </c>
      <c r="AX1691" s="2">
        <f t="shared" si="446"/>
        <v>3</v>
      </c>
      <c r="AY1691" s="2">
        <f t="shared" si="447"/>
        <v>5</v>
      </c>
      <c r="AZ1691" s="2">
        <f t="shared" si="437"/>
        <v>30</v>
      </c>
      <c r="BA1691" s="2">
        <f t="shared" si="448"/>
        <v>3</v>
      </c>
      <c r="BB1691" s="2" t="str">
        <f t="shared" si="449"/>
        <v>Temp. suitable for Pathogen and Vector. Model says suitable for Pathogen or Vector but not both.</v>
      </c>
      <c r="BC1691" s="2" t="str">
        <f t="shared" si="450"/>
        <v>Preconditions somewhat suitable for Transmission</v>
      </c>
      <c r="BF1691" s="56">
        <f>Master!EN720</f>
        <v>4</v>
      </c>
      <c r="BG1691" s="56" t="s">
        <v>1669</v>
      </c>
      <c r="BH1691" s="2">
        <f t="shared" si="438"/>
        <v>0</v>
      </c>
      <c r="BI1691" s="2">
        <f t="shared" si="439"/>
        <v>0</v>
      </c>
    </row>
    <row r="1692" spans="1:61" s="2" customFormat="1" ht="16.5" thickTop="1" thickBot="1" x14ac:dyDescent="0.3">
      <c r="A1692" s="6"/>
      <c r="E1692" s="8" t="s">
        <v>599</v>
      </c>
      <c r="F1692" s="3">
        <f t="shared" si="441"/>
        <v>3</v>
      </c>
      <c r="G1692" s="3">
        <f>IF((Master!CL721&gt;=13)-(Master!CL721&gt;38),1,0)</f>
        <v>1</v>
      </c>
      <c r="H1692" s="11">
        <f>IF($G1692=1,ROUND(Master!AL721,2),0)</f>
        <v>0.84</v>
      </c>
      <c r="I1692" s="3">
        <f>IF((Master!CL721&gt;=18)-(Master!CL721&gt;42),1,0)</f>
        <v>1</v>
      </c>
      <c r="J1692" s="11">
        <f>IF($I1692=1,ROUND(Master!DF721,2),0)</f>
        <v>0</v>
      </c>
      <c r="K1692" s="3">
        <f t="shared" si="442"/>
        <v>0</v>
      </c>
      <c r="L1692" s="49" t="str">
        <f t="shared" si="443"/>
        <v>Temp. suitable for Pathogen and Vector. Model says suitable for Pathogen or Vector but not both.</v>
      </c>
      <c r="M1692" s="49" t="str">
        <f t="shared" si="444"/>
        <v>Preconditions somewhat suitable for Transmission</v>
      </c>
      <c r="N1692" s="6" t="str">
        <f>Master!DM721</f>
        <v>Temp. suitable for vectors - surveillance may be needed. When temp. suitable, model suggests vectors likely - may need control, education, and policies minimizing exposure.</v>
      </c>
      <c r="AW1692" s="2">
        <f t="shared" si="445"/>
        <v>2</v>
      </c>
      <c r="AX1692" s="2">
        <f t="shared" si="446"/>
        <v>3</v>
      </c>
      <c r="AY1692" s="2">
        <f t="shared" si="447"/>
        <v>5</v>
      </c>
      <c r="AZ1692" s="2">
        <f t="shared" si="437"/>
        <v>30</v>
      </c>
      <c r="BA1692" s="2">
        <f t="shared" si="448"/>
        <v>3</v>
      </c>
      <c r="BB1692" s="2" t="str">
        <f t="shared" si="449"/>
        <v>Temp. suitable for Pathogen and Vector. Model says suitable for Pathogen or Vector but not both.</v>
      </c>
      <c r="BC1692" s="2" t="str">
        <f t="shared" si="450"/>
        <v>Preconditions somewhat suitable for Transmission</v>
      </c>
      <c r="BF1692" s="56">
        <f>Master!EN721</f>
        <v>59</v>
      </c>
      <c r="BG1692" s="56" t="s">
        <v>1670</v>
      </c>
      <c r="BH1692" s="2">
        <f t="shared" si="438"/>
        <v>0</v>
      </c>
      <c r="BI1692" s="2">
        <f t="shared" si="439"/>
        <v>0</v>
      </c>
    </row>
    <row r="1693" spans="1:61" s="2" customFormat="1" ht="16.5" thickTop="1" thickBot="1" x14ac:dyDescent="0.3">
      <c r="A1693" s="6"/>
      <c r="E1693" s="8" t="s">
        <v>600</v>
      </c>
      <c r="F1693" s="3">
        <f t="shared" si="441"/>
        <v>3</v>
      </c>
      <c r="G1693" s="3">
        <f>IF((Master!CL722&gt;=13)-(Master!CL722&gt;38),1,0)</f>
        <v>1</v>
      </c>
      <c r="H1693" s="11">
        <f>IF($G1693=1,ROUND(Master!AL722,2),0)</f>
        <v>0.77</v>
      </c>
      <c r="I1693" s="3">
        <f>IF((Master!CL722&gt;=18)-(Master!CL722&gt;42),1,0)</f>
        <v>1</v>
      </c>
      <c r="J1693" s="11">
        <f>IF($I1693=1,ROUND(Master!DF722,2),0)</f>
        <v>0</v>
      </c>
      <c r="K1693" s="3">
        <f t="shared" si="442"/>
        <v>0</v>
      </c>
      <c r="L1693" s="49" t="str">
        <f t="shared" si="443"/>
        <v>Temp. suitable for Pathogen and Vector. Model says suitable for Pathogen or Vector but not both.</v>
      </c>
      <c r="M1693" s="49" t="str">
        <f t="shared" si="444"/>
        <v>Preconditions somewhat suitable for Transmission</v>
      </c>
      <c r="N1693" s="6" t="str">
        <f>Master!DM722</f>
        <v>Temp. suitable for vectors - surveillance may be needed. When temp. suitable, model suggests vectors likely - may need control, education, and policies minimizing exposure.</v>
      </c>
      <c r="AW1693" s="2">
        <f t="shared" si="445"/>
        <v>2</v>
      </c>
      <c r="AX1693" s="2">
        <f t="shared" si="446"/>
        <v>3</v>
      </c>
      <c r="AY1693" s="2">
        <f t="shared" si="447"/>
        <v>5</v>
      </c>
      <c r="AZ1693" s="2">
        <f t="shared" si="437"/>
        <v>30</v>
      </c>
      <c r="BA1693" s="2">
        <f t="shared" si="448"/>
        <v>3</v>
      </c>
      <c r="BB1693" s="2" t="str">
        <f t="shared" si="449"/>
        <v>Temp. suitable for Pathogen and Vector. Model says suitable for Pathogen or Vector but not both.</v>
      </c>
      <c r="BC1693" s="2" t="str">
        <f t="shared" si="450"/>
        <v>Preconditions somewhat suitable for Transmission</v>
      </c>
      <c r="BF1693" s="56">
        <f>Master!EN722</f>
        <v>19</v>
      </c>
      <c r="BG1693" s="56" t="s">
        <v>1671</v>
      </c>
      <c r="BH1693" s="2">
        <f t="shared" si="438"/>
        <v>0</v>
      </c>
      <c r="BI1693" s="2">
        <f t="shared" si="439"/>
        <v>0</v>
      </c>
    </row>
    <row r="1694" spans="1:61" s="2" customFormat="1" ht="16.5" thickTop="1" thickBot="1" x14ac:dyDescent="0.3">
      <c r="A1694" s="6"/>
      <c r="E1694" s="8" t="s">
        <v>605</v>
      </c>
      <c r="F1694" s="3">
        <f t="shared" si="441"/>
        <v>3</v>
      </c>
      <c r="G1694" s="3">
        <f>IF((Master!CL723&gt;=13)-(Master!CL723&gt;38),1,0)</f>
        <v>1</v>
      </c>
      <c r="H1694" s="11">
        <f>IF($G1694=1,ROUND(Master!AL723,2),0)</f>
        <v>0.98</v>
      </c>
      <c r="I1694" s="3">
        <f>IF((Master!CL723&gt;=18)-(Master!CL723&gt;42),1,0)</f>
        <v>1</v>
      </c>
      <c r="J1694" s="11">
        <f>IF($I1694=1,ROUND(Master!DF723,2),0)</f>
        <v>0</v>
      </c>
      <c r="K1694" s="3">
        <f t="shared" si="442"/>
        <v>0</v>
      </c>
      <c r="L1694" s="49" t="str">
        <f t="shared" si="443"/>
        <v>Temp. suitable for Pathogen and Vector. Model says suitable for Pathogen or Vector but not both.</v>
      </c>
      <c r="M1694" s="49" t="str">
        <f t="shared" si="444"/>
        <v>Preconditions somewhat suitable for Transmission</v>
      </c>
      <c r="N1694" s="6" t="str">
        <f>Master!DM723</f>
        <v>Temp. suitable for vectors - surveillance may be needed. When temp. suitable, model suggests vectors likely - may need control, education, and policies minimizing exposure.</v>
      </c>
      <c r="AW1694" s="2">
        <f t="shared" si="445"/>
        <v>2</v>
      </c>
      <c r="AX1694" s="2">
        <f t="shared" si="446"/>
        <v>3</v>
      </c>
      <c r="AY1694" s="2">
        <f t="shared" si="447"/>
        <v>5</v>
      </c>
      <c r="AZ1694" s="2">
        <f t="shared" si="437"/>
        <v>30</v>
      </c>
      <c r="BA1694" s="2">
        <f t="shared" si="448"/>
        <v>3</v>
      </c>
      <c r="BB1694" s="2" t="str">
        <f t="shared" si="449"/>
        <v>Temp. suitable for Pathogen and Vector. Model says suitable for Pathogen or Vector but not both.</v>
      </c>
      <c r="BC1694" s="2" t="str">
        <f t="shared" si="450"/>
        <v>Preconditions somewhat suitable for Transmission</v>
      </c>
      <c r="BF1694" s="56">
        <f>Master!EN723</f>
        <v>21242</v>
      </c>
      <c r="BG1694" s="56" t="s">
        <v>1672</v>
      </c>
      <c r="BH1694" s="2">
        <f t="shared" si="438"/>
        <v>0</v>
      </c>
      <c r="BI1694" s="2">
        <f t="shared" si="439"/>
        <v>0</v>
      </c>
    </row>
    <row r="1695" spans="1:61" s="2" customFormat="1" ht="16.5" thickTop="1" thickBot="1" x14ac:dyDescent="0.3">
      <c r="A1695" s="6"/>
      <c r="E1695" s="8" t="s">
        <v>606</v>
      </c>
      <c r="F1695" s="3">
        <f t="shared" si="441"/>
        <v>3</v>
      </c>
      <c r="G1695" s="3">
        <f>IF((Master!CL724&gt;=13)-(Master!CL724&gt;38),1,0)</f>
        <v>1</v>
      </c>
      <c r="H1695" s="11">
        <f>IF($G1695=1,ROUND(Master!AL724,2),0)</f>
        <v>0.98</v>
      </c>
      <c r="I1695" s="3">
        <f>IF((Master!CL724&gt;=18)-(Master!CL724&gt;42),1,0)</f>
        <v>1</v>
      </c>
      <c r="J1695" s="11">
        <f>IF($I1695=1,ROUND(Master!DF724,2),0)</f>
        <v>0</v>
      </c>
      <c r="K1695" s="3">
        <f t="shared" si="442"/>
        <v>0</v>
      </c>
      <c r="L1695" s="49" t="str">
        <f t="shared" si="443"/>
        <v>Temp. suitable for Pathogen and Vector. Model says suitable for Pathogen or Vector but not both.</v>
      </c>
      <c r="M1695" s="49" t="str">
        <f t="shared" si="444"/>
        <v>Preconditions somewhat suitable for Transmission</v>
      </c>
      <c r="N1695" s="6" t="str">
        <f>Master!DM724</f>
        <v>Temp. suitable for vectors - surveillance may be needed. When temp. suitable, model suggests vectors likely - may need control, education, and policies minimizing exposure.</v>
      </c>
      <c r="AW1695" s="2">
        <f t="shared" si="445"/>
        <v>2</v>
      </c>
      <c r="AX1695" s="2">
        <f t="shared" si="446"/>
        <v>3</v>
      </c>
      <c r="AY1695" s="2">
        <f t="shared" si="447"/>
        <v>5</v>
      </c>
      <c r="AZ1695" s="2">
        <f t="shared" si="437"/>
        <v>30</v>
      </c>
      <c r="BA1695" s="2">
        <f t="shared" si="448"/>
        <v>3</v>
      </c>
      <c r="BB1695" s="2" t="str">
        <f t="shared" si="449"/>
        <v>Temp. suitable for Pathogen and Vector. Model says suitable for Pathogen or Vector but not both.</v>
      </c>
      <c r="BC1695" s="2" t="str">
        <f t="shared" si="450"/>
        <v>Preconditions somewhat suitable for Transmission</v>
      </c>
      <c r="BF1695" s="56">
        <f>Master!EN724</f>
        <v>1327</v>
      </c>
      <c r="BG1695" s="56" t="s">
        <v>1673</v>
      </c>
      <c r="BH1695" s="2">
        <f t="shared" si="438"/>
        <v>0</v>
      </c>
      <c r="BI1695" s="2">
        <f t="shared" si="439"/>
        <v>0</v>
      </c>
    </row>
    <row r="1696" spans="1:61" s="2" customFormat="1" ht="16.5" thickTop="1" thickBot="1" x14ac:dyDescent="0.3">
      <c r="A1696" s="6"/>
      <c r="E1696" s="8" t="s">
        <v>639</v>
      </c>
      <c r="F1696" s="3">
        <f t="shared" si="441"/>
        <v>3</v>
      </c>
      <c r="G1696" s="3">
        <f>IF((Master!CL725&gt;=13)-(Master!CL725&gt;38),1,0)</f>
        <v>1</v>
      </c>
      <c r="H1696" s="11">
        <f>IF($G1696=1,ROUND(Master!AL725,2),0)</f>
        <v>0.9</v>
      </c>
      <c r="I1696" s="3">
        <f>IF((Master!CL725&gt;=18)-(Master!CL725&gt;42),1,0)</f>
        <v>1</v>
      </c>
      <c r="J1696" s="11">
        <f>IF($I1696=1,ROUND(Master!DF725,2),0)</f>
        <v>0</v>
      </c>
      <c r="K1696" s="3">
        <f t="shared" si="442"/>
        <v>0</v>
      </c>
      <c r="L1696" s="49" t="str">
        <f t="shared" si="443"/>
        <v>Temp. suitable for Pathogen and Vector. Model says suitable for Pathogen or Vector but not both.</v>
      </c>
      <c r="M1696" s="49" t="str">
        <f t="shared" si="444"/>
        <v>Preconditions somewhat suitable for Transmission</v>
      </c>
      <c r="N1696" s="6" t="str">
        <f>Master!DM725</f>
        <v>Temp. suitable for vectors - surveillance may be needed. When temp. suitable, model suggests vectors likely - may need control, education, and policies minimizing exposure.</v>
      </c>
      <c r="AW1696" s="2">
        <f t="shared" si="445"/>
        <v>2</v>
      </c>
      <c r="AX1696" s="2">
        <f t="shared" si="446"/>
        <v>3</v>
      </c>
      <c r="AY1696" s="2">
        <f t="shared" si="447"/>
        <v>5</v>
      </c>
      <c r="AZ1696" s="2">
        <f t="shared" si="437"/>
        <v>30</v>
      </c>
      <c r="BA1696" s="2">
        <f t="shared" si="448"/>
        <v>3</v>
      </c>
      <c r="BB1696" s="2" t="str">
        <f t="shared" si="449"/>
        <v>Temp. suitable for Pathogen and Vector. Model says suitable for Pathogen or Vector but not both.</v>
      </c>
      <c r="BC1696" s="2" t="str">
        <f t="shared" si="450"/>
        <v>Preconditions somewhat suitable for Transmission</v>
      </c>
      <c r="BF1696" s="56">
        <f>Master!EN725</f>
        <v>112</v>
      </c>
      <c r="BG1696" s="56" t="s">
        <v>1674</v>
      </c>
      <c r="BH1696" s="2">
        <f t="shared" si="438"/>
        <v>0</v>
      </c>
      <c r="BI1696" s="2">
        <f t="shared" si="439"/>
        <v>0</v>
      </c>
    </row>
    <row r="1697" spans="1:61" s="2" customFormat="1" ht="16.5" thickTop="1" thickBot="1" x14ac:dyDescent="0.3">
      <c r="A1697" s="6"/>
      <c r="E1697" s="8" t="s">
        <v>640</v>
      </c>
      <c r="F1697" s="3">
        <f t="shared" si="441"/>
        <v>3</v>
      </c>
      <c r="G1697" s="3">
        <f>IF((Master!CL726&gt;=13)-(Master!CL726&gt;38),1,0)</f>
        <v>1</v>
      </c>
      <c r="H1697" s="11">
        <f>IF($G1697=1,ROUND(Master!AL726,2),0)</f>
        <v>0.9</v>
      </c>
      <c r="I1697" s="3">
        <f>IF((Master!CL726&gt;=18)-(Master!CL726&gt;42),1,0)</f>
        <v>1</v>
      </c>
      <c r="J1697" s="11">
        <f>IF($I1697=1,ROUND(Master!DF726,2),0)</f>
        <v>0</v>
      </c>
      <c r="K1697" s="3">
        <f t="shared" si="442"/>
        <v>0</v>
      </c>
      <c r="L1697" s="49" t="str">
        <f t="shared" si="443"/>
        <v>Temp. suitable for Pathogen and Vector. Model says suitable for Pathogen or Vector but not both.</v>
      </c>
      <c r="M1697" s="49" t="str">
        <f t="shared" si="444"/>
        <v>Preconditions somewhat suitable for Transmission</v>
      </c>
      <c r="N1697" s="6" t="str">
        <f>Master!DM726</f>
        <v>Temp. suitable for vectors - surveillance may be needed. When temp. suitable, model suggests vectors likely - may need control, education, and policies minimizing exposure.</v>
      </c>
      <c r="AW1697" s="2">
        <f t="shared" si="445"/>
        <v>2</v>
      </c>
      <c r="AX1697" s="2">
        <f t="shared" si="446"/>
        <v>3</v>
      </c>
      <c r="AY1697" s="2">
        <f t="shared" si="447"/>
        <v>5</v>
      </c>
      <c r="AZ1697" s="2">
        <f t="shared" ref="AZ1697:AZ1699" si="451">AW1697*AX1697*AY1697</f>
        <v>30</v>
      </c>
      <c r="BA1697" s="2">
        <f t="shared" si="448"/>
        <v>3</v>
      </c>
      <c r="BB1697" s="2" t="str">
        <f t="shared" si="449"/>
        <v>Temp. suitable for Pathogen and Vector. Model says suitable for Pathogen or Vector but not both.</v>
      </c>
      <c r="BC1697" s="2" t="str">
        <f t="shared" si="450"/>
        <v>Preconditions somewhat suitable for Transmission</v>
      </c>
      <c r="BF1697" s="56">
        <f>Master!EN726</f>
        <v>4</v>
      </c>
      <c r="BG1697" s="56" t="s">
        <v>1675</v>
      </c>
      <c r="BH1697" s="2">
        <f t="shared" ref="BH1697:BH1717" si="452">IF(BA1697=4,1,0)</f>
        <v>0</v>
      </c>
      <c r="BI1697" s="2">
        <f t="shared" ref="BI1697:BI1717" si="453">BF1697*BH1697</f>
        <v>0</v>
      </c>
    </row>
    <row r="1698" spans="1:61" s="2" customFormat="1" ht="16.5" thickTop="1" thickBot="1" x14ac:dyDescent="0.3">
      <c r="A1698" s="6"/>
      <c r="E1698" s="8" t="s">
        <v>711</v>
      </c>
      <c r="F1698" s="3">
        <f t="shared" si="441"/>
        <v>3</v>
      </c>
      <c r="G1698" s="3">
        <f>IF((Master!CL727&gt;=13)-(Master!CL727&gt;38),1,0)</f>
        <v>1</v>
      </c>
      <c r="H1698" s="11">
        <f>IF($G1698=1,ROUND(Master!AL727,2),0)</f>
        <v>0.53</v>
      </c>
      <c r="I1698" s="3">
        <f>IF((Master!CL727&gt;=18)-(Master!CL727&gt;42),1,0)</f>
        <v>1</v>
      </c>
      <c r="J1698" s="11">
        <f>IF($I1698=1,ROUND(Master!DF727,2),0)</f>
        <v>0</v>
      </c>
      <c r="K1698" s="3">
        <f t="shared" si="442"/>
        <v>0</v>
      </c>
      <c r="L1698" s="49" t="str">
        <f t="shared" si="443"/>
        <v>Temp. suitable for Pathogen and Vector. Model says suitable for Pathogen or Vector but not both.</v>
      </c>
      <c r="M1698" s="49" t="str">
        <f t="shared" si="444"/>
        <v>Preconditions somewhat suitable for Transmission</v>
      </c>
      <c r="N1698" s="6" t="str">
        <f>Master!DM727</f>
        <v>Temp. suitable for vectors - surveillance may be needed. When temp. suitable, model suggests vectors likely - may need control, education, and policies minimizing exposure.</v>
      </c>
      <c r="AW1698" s="2">
        <f t="shared" si="445"/>
        <v>2</v>
      </c>
      <c r="AX1698" s="2">
        <f t="shared" si="446"/>
        <v>3</v>
      </c>
      <c r="AY1698" s="2">
        <f t="shared" si="447"/>
        <v>5</v>
      </c>
      <c r="AZ1698" s="2">
        <f t="shared" si="451"/>
        <v>30</v>
      </c>
      <c r="BA1698" s="2">
        <f t="shared" si="448"/>
        <v>3</v>
      </c>
      <c r="BB1698" s="2" t="str">
        <f t="shared" si="449"/>
        <v>Temp. suitable for Pathogen and Vector. Model says suitable for Pathogen or Vector but not both.</v>
      </c>
      <c r="BC1698" s="2" t="str">
        <f t="shared" si="450"/>
        <v>Preconditions somewhat suitable for Transmission</v>
      </c>
      <c r="BF1698" s="56">
        <f>Master!EN727</f>
        <v>1</v>
      </c>
      <c r="BG1698" s="56" t="s">
        <v>1676</v>
      </c>
      <c r="BH1698" s="2">
        <f t="shared" si="452"/>
        <v>0</v>
      </c>
      <c r="BI1698" s="2">
        <f t="shared" si="453"/>
        <v>0</v>
      </c>
    </row>
    <row r="1699" spans="1:61" s="2" customFormat="1" ht="16.5" thickTop="1" thickBot="1" x14ac:dyDescent="0.3">
      <c r="A1699" s="6"/>
      <c r="E1699" s="8" t="s">
        <v>718</v>
      </c>
      <c r="F1699" s="3">
        <f t="shared" si="441"/>
        <v>3</v>
      </c>
      <c r="G1699" s="3">
        <f>IF((Master!CL728&gt;=13)-(Master!CL728&gt;38),1,0)</f>
        <v>1</v>
      </c>
      <c r="H1699" s="11">
        <f>IF($G1699=1,ROUND(Master!AL728,2),0)</f>
        <v>0.9</v>
      </c>
      <c r="I1699" s="3">
        <f>IF((Master!CL728&gt;=18)-(Master!CL728&gt;42),1,0)</f>
        <v>1</v>
      </c>
      <c r="J1699" s="11">
        <f>IF($I1699=1,ROUND(Master!DF728,2),0)</f>
        <v>0</v>
      </c>
      <c r="K1699" s="3">
        <f t="shared" si="442"/>
        <v>0</v>
      </c>
      <c r="L1699" s="49" t="str">
        <f t="shared" si="443"/>
        <v>Temp. suitable for Pathogen and Vector. Model says suitable for Pathogen or Vector but not both.</v>
      </c>
      <c r="M1699" s="49" t="str">
        <f t="shared" si="444"/>
        <v>Preconditions somewhat suitable for Transmission</v>
      </c>
      <c r="N1699" s="6" t="str">
        <f>Master!DM728</f>
        <v>Temp. suitable for vectors - surveillance may be needed. When temp. suitable, model suggests vectors likely - may need control, education, and policies minimizing exposure.</v>
      </c>
      <c r="AW1699" s="2">
        <f t="shared" si="445"/>
        <v>2</v>
      </c>
      <c r="AX1699" s="2">
        <f t="shared" si="446"/>
        <v>3</v>
      </c>
      <c r="AY1699" s="2">
        <f t="shared" si="447"/>
        <v>5</v>
      </c>
      <c r="AZ1699" s="2">
        <f t="shared" si="451"/>
        <v>30</v>
      </c>
      <c r="BA1699" s="2">
        <f t="shared" si="448"/>
        <v>3</v>
      </c>
      <c r="BB1699" s="2" t="str">
        <f t="shared" si="449"/>
        <v>Temp. suitable for Pathogen and Vector. Model says suitable for Pathogen or Vector but not both.</v>
      </c>
      <c r="BC1699" s="2" t="str">
        <f t="shared" si="450"/>
        <v>Preconditions somewhat suitable for Transmission</v>
      </c>
      <c r="BF1699" s="56">
        <f>Master!EN728</f>
        <v>3820</v>
      </c>
      <c r="BG1699" s="56" t="s">
        <v>1677</v>
      </c>
      <c r="BH1699" s="2">
        <f t="shared" si="452"/>
        <v>0</v>
      </c>
      <c r="BI1699" s="2">
        <f t="shared" si="453"/>
        <v>0</v>
      </c>
    </row>
    <row r="1700" spans="1:61" s="2" customFormat="1" ht="15.75" thickTop="1" x14ac:dyDescent="0.25">
      <c r="A1700" s="6"/>
      <c r="E1700" s="9" t="s">
        <v>867</v>
      </c>
      <c r="F1700" s="3"/>
      <c r="G1700" s="3"/>
      <c r="H1700" s="14"/>
      <c r="I1700" s="3"/>
      <c r="J1700" s="14"/>
      <c r="K1700" s="3"/>
      <c r="L1700" s="49"/>
      <c r="M1700" s="49"/>
      <c r="N1700" s="6"/>
      <c r="BF1700" s="56"/>
      <c r="BG1700" s="56"/>
      <c r="BH1700" s="2">
        <f t="shared" si="452"/>
        <v>0</v>
      </c>
      <c r="BI1700" s="2">
        <f t="shared" si="453"/>
        <v>0</v>
      </c>
    </row>
    <row r="1701" spans="1:61" s="2" customFormat="1" x14ac:dyDescent="0.25">
      <c r="A1701" s="6"/>
      <c r="E1701" s="9"/>
      <c r="F1701" s="3"/>
      <c r="G1701" s="3"/>
      <c r="H1701" s="14"/>
      <c r="I1701" s="3"/>
      <c r="J1701" s="14"/>
      <c r="K1701" s="3"/>
      <c r="L1701" s="49"/>
      <c r="M1701" s="49"/>
      <c r="N1701" s="6"/>
      <c r="BF1701" s="56"/>
      <c r="BG1701" s="56"/>
      <c r="BH1701" s="2">
        <f t="shared" si="452"/>
        <v>0</v>
      </c>
      <c r="BI1701" s="2">
        <f t="shared" si="453"/>
        <v>0</v>
      </c>
    </row>
    <row r="1702" spans="1:61" s="2" customFormat="1" x14ac:dyDescent="0.25">
      <c r="A1702" s="6"/>
      <c r="E1702" s="9"/>
      <c r="F1702" s="3"/>
      <c r="G1702" s="3"/>
      <c r="H1702" s="14"/>
      <c r="I1702" s="3"/>
      <c r="J1702" s="14"/>
      <c r="K1702" s="3"/>
      <c r="L1702" s="49"/>
      <c r="M1702" s="49"/>
      <c r="N1702" s="6"/>
      <c r="BF1702" s="56"/>
      <c r="BG1702" s="56"/>
      <c r="BH1702" s="2">
        <f t="shared" si="452"/>
        <v>0</v>
      </c>
      <c r="BI1702" s="2">
        <f t="shared" si="453"/>
        <v>0</v>
      </c>
    </row>
    <row r="1703" spans="1:61" s="2" customFormat="1" x14ac:dyDescent="0.25">
      <c r="A1703" s="6"/>
      <c r="E1703" s="9"/>
      <c r="F1703" s="3"/>
      <c r="G1703" s="3"/>
      <c r="H1703" s="14"/>
      <c r="I1703" s="3"/>
      <c r="J1703" s="14"/>
      <c r="K1703" s="3"/>
      <c r="L1703" s="49"/>
      <c r="M1703" s="49"/>
      <c r="N1703" s="6"/>
      <c r="BF1703" s="56"/>
      <c r="BG1703" s="56"/>
      <c r="BH1703" s="2">
        <f t="shared" si="452"/>
        <v>0</v>
      </c>
      <c r="BI1703" s="2">
        <f t="shared" si="453"/>
        <v>0</v>
      </c>
    </row>
    <row r="1704" spans="1:61" s="2" customFormat="1" x14ac:dyDescent="0.25">
      <c r="A1704" s="6"/>
      <c r="E1704" s="9"/>
      <c r="F1704" s="3"/>
      <c r="G1704" s="3"/>
      <c r="H1704" s="14"/>
      <c r="I1704" s="3"/>
      <c r="J1704" s="14"/>
      <c r="K1704" s="3"/>
      <c r="L1704" s="49"/>
      <c r="M1704" s="49"/>
      <c r="N1704" s="6"/>
      <c r="BF1704" s="56"/>
      <c r="BG1704" s="56"/>
      <c r="BH1704" s="2">
        <f t="shared" si="452"/>
        <v>0</v>
      </c>
      <c r="BI1704" s="2">
        <f t="shared" si="453"/>
        <v>0</v>
      </c>
    </row>
    <row r="1705" spans="1:61" s="2" customFormat="1" x14ac:dyDescent="0.25">
      <c r="A1705" s="6"/>
      <c r="E1705" s="9"/>
      <c r="F1705" s="3"/>
      <c r="G1705" s="3"/>
      <c r="H1705" s="14"/>
      <c r="I1705" s="3"/>
      <c r="J1705" s="14"/>
      <c r="K1705" s="3"/>
      <c r="L1705" s="49"/>
      <c r="M1705" s="49"/>
      <c r="N1705" s="6"/>
      <c r="BF1705" s="56"/>
      <c r="BG1705" s="56"/>
      <c r="BH1705" s="2">
        <f t="shared" si="452"/>
        <v>0</v>
      </c>
      <c r="BI1705" s="2">
        <f t="shared" si="453"/>
        <v>0</v>
      </c>
    </row>
    <row r="1706" spans="1:61" s="2" customFormat="1" x14ac:dyDescent="0.25">
      <c r="A1706" s="6"/>
      <c r="E1706" s="9"/>
      <c r="F1706" s="3"/>
      <c r="G1706" s="3"/>
      <c r="H1706" s="14"/>
      <c r="I1706" s="3"/>
      <c r="J1706" s="14"/>
      <c r="K1706" s="3"/>
      <c r="L1706" s="49"/>
      <c r="M1706" s="49"/>
      <c r="N1706" s="6"/>
      <c r="BF1706" s="56"/>
      <c r="BG1706" s="56"/>
      <c r="BH1706" s="2">
        <f t="shared" si="452"/>
        <v>0</v>
      </c>
      <c r="BI1706" s="2">
        <f t="shared" si="453"/>
        <v>0</v>
      </c>
    </row>
    <row r="1707" spans="1:61" s="2" customFormat="1" x14ac:dyDescent="0.25">
      <c r="A1707" s="6"/>
      <c r="E1707" s="9"/>
      <c r="F1707" s="3"/>
      <c r="G1707" s="3"/>
      <c r="H1707" s="14"/>
      <c r="I1707" s="3"/>
      <c r="J1707" s="14"/>
      <c r="K1707" s="3"/>
      <c r="L1707" s="49"/>
      <c r="M1707" s="49"/>
      <c r="N1707" s="6"/>
      <c r="BF1707" s="56"/>
      <c r="BG1707" s="56"/>
      <c r="BH1707" s="2">
        <f t="shared" si="452"/>
        <v>0</v>
      </c>
      <c r="BI1707" s="2">
        <f t="shared" si="453"/>
        <v>0</v>
      </c>
    </row>
    <row r="1708" spans="1:61" s="2" customFormat="1" x14ac:dyDescent="0.25">
      <c r="A1708" s="6"/>
      <c r="E1708" s="9"/>
      <c r="F1708" s="3"/>
      <c r="G1708" s="3"/>
      <c r="H1708" s="14"/>
      <c r="I1708" s="3"/>
      <c r="J1708" s="14"/>
      <c r="K1708" s="3"/>
      <c r="L1708" s="49"/>
      <c r="M1708" s="49"/>
      <c r="N1708" s="6"/>
      <c r="BF1708" s="56"/>
      <c r="BG1708" s="56"/>
      <c r="BH1708" s="2">
        <f t="shared" si="452"/>
        <v>0</v>
      </c>
      <c r="BI1708" s="2">
        <f t="shared" si="453"/>
        <v>0</v>
      </c>
    </row>
    <row r="1709" spans="1:61" s="2" customFormat="1" ht="15.75" thickBot="1" x14ac:dyDescent="0.3">
      <c r="A1709" s="6"/>
      <c r="E1709" s="9"/>
      <c r="F1709" s="3"/>
      <c r="G1709" s="3"/>
      <c r="H1709" s="13"/>
      <c r="I1709" s="3"/>
      <c r="J1709" s="13"/>
      <c r="K1709" s="3"/>
      <c r="L1709" s="49"/>
      <c r="M1709" s="49"/>
      <c r="N1709" s="6"/>
      <c r="BF1709" s="56"/>
      <c r="BG1709" s="56"/>
      <c r="BH1709" s="2">
        <f t="shared" si="452"/>
        <v>0</v>
      </c>
      <c r="BI1709" s="2">
        <f t="shared" si="453"/>
        <v>0</v>
      </c>
    </row>
    <row r="1710" spans="1:61" s="2" customFormat="1" ht="61.5" thickTop="1" thickBot="1" x14ac:dyDescent="0.3">
      <c r="A1710" s="17" t="s">
        <v>46</v>
      </c>
      <c r="E1710" s="8"/>
      <c r="F1710" s="16" t="str">
        <f>Master!A$746</f>
        <v>Forecast Overall Zika Risk Code - "1" (Blue) = low risk, "4" (Red) = high risk</v>
      </c>
      <c r="G1710" s="16" t="str">
        <f>Master!B$745</f>
        <v>Was temp. suitable during period for Aedes aegypti/albopictus? (Red Yes, Green No)</v>
      </c>
      <c r="H1710" s="16" t="str">
        <f>Master!C$745</f>
        <v>If suitable temp.  what is annual % suitability for Aedes aegypti or albopictus? (More red more suitable)</v>
      </c>
      <c r="I1710" s="16" t="str">
        <f>Master!B$744</f>
        <v>Was temp. suitable during period for Zika replication in mosquito? (Red Yes, Green No)</v>
      </c>
      <c r="J1710" s="16" t="str">
        <f>Master!C$744</f>
        <v>If suitable temp. what is annual % suitability for Zika? (More red more suitable)</v>
      </c>
      <c r="K1710" s="47" t="str">
        <f>Master!A$749</f>
        <v># people within 5km with Code 4 Zika level</v>
      </c>
      <c r="L1710" s="47" t="str">
        <f>Master!A$748</f>
        <v>Description of conditions</v>
      </c>
      <c r="M1710" s="47" t="str">
        <f>Master!B$748</f>
        <v>What it means for transmission</v>
      </c>
      <c r="N1710" s="47" t="str">
        <f>Master!C$748</f>
        <v>What it means for entomologists</v>
      </c>
      <c r="BF1710" s="47" t="s">
        <v>949</v>
      </c>
      <c r="BG1710" s="47" t="s">
        <v>949</v>
      </c>
      <c r="BH1710" s="2">
        <f t="shared" si="452"/>
        <v>0</v>
      </c>
      <c r="BI1710" s="2" t="e">
        <f t="shared" si="453"/>
        <v>#VALUE!</v>
      </c>
    </row>
    <row r="1711" spans="1:61" s="2" customFormat="1" ht="16.5" thickTop="1" thickBot="1" x14ac:dyDescent="0.3">
      <c r="A1711" s="6"/>
      <c r="E1711" s="8" t="s">
        <v>45</v>
      </c>
      <c r="F1711" s="21">
        <f t="shared" ref="F1711:F1717" si="454">BA1711</f>
        <v>3</v>
      </c>
      <c r="G1711" s="3">
        <f>IF((Master!CL729&gt;=13)-(Master!CL729&gt;38),1,0)</f>
        <v>1</v>
      </c>
      <c r="H1711" s="11">
        <f>IF($G1711=1,ROUND(Master!AL729,2),0)</f>
        <v>0.94</v>
      </c>
      <c r="I1711" s="3">
        <f>IF((Master!CL729&gt;=18)-(Master!CL729&gt;42),1,0)</f>
        <v>1</v>
      </c>
      <c r="J1711" s="11">
        <f>IF($I1711=1,ROUND(Master!DF729,2),0)</f>
        <v>0</v>
      </c>
      <c r="K1711" s="21">
        <f t="shared" ref="K1711:K1717" si="455">BF1711*BH1711</f>
        <v>0</v>
      </c>
      <c r="L1711" s="49" t="str">
        <f t="shared" ref="L1711:M1717" si="456">BB1711</f>
        <v>Temp. suitable for Pathogen and Vector. Model says suitable for Pathogen or Vector but not both.</v>
      </c>
      <c r="M1711" s="49" t="str">
        <f t="shared" si="456"/>
        <v>Preconditions somewhat suitable for Transmission</v>
      </c>
      <c r="N1711" s="6" t="str">
        <f>Master!DM729</f>
        <v>Temp. suitable for vectors - surveillance may be needed. When temp. suitable, model suggests vectors likely - may need control, education, and policies minimizing exposure.</v>
      </c>
      <c r="AW1711">
        <f t="shared" ref="AW1711:AW1717" si="457">SUM(G1711,I1711)</f>
        <v>2</v>
      </c>
      <c r="AX1711">
        <f t="shared" ref="AX1711:AX1717" si="458">IF(H1711&lt;0.5,2,IF(H1711&gt;=0.5,3))</f>
        <v>3</v>
      </c>
      <c r="AY1711">
        <f t="shared" ref="AY1711:AY1717" si="459">IF(J1711&lt;0.5,5,IF(J1711&gt;=0.5,7))</f>
        <v>5</v>
      </c>
      <c r="AZ1711">
        <f t="shared" ref="AZ1711:AZ1716" si="460">AW1711*AX1711*AY1711</f>
        <v>30</v>
      </c>
      <c r="BA1711">
        <f t="shared" ref="BA1711:BA1717" si="461">IF(AZ1711=0,BB$3,IF(AZ1711=10,BB$4,IF(AZ1711=14,BB$4,IF(AZ1711=15,BB$5,IF(AZ1711=20,BB$6,IF(AZ1711=21,BB$5,IF(AZ1711=28,BB$7,IF(AZ1711=30,BB$7,IF(AZ1711=42,BB$8,"")))))))))</f>
        <v>3</v>
      </c>
      <c r="BB1711" s="2" t="str">
        <f t="shared" ref="BB1711:BB1717" si="462">IF(AZ1711=0,AW$3,IF(AZ1711=10,AW$4,IF(AZ1711=14,AW$4,IF(AZ1711=15,AW$5,IF(AZ1711=20,AW$6,IF(AZ1711=21,AW$5,IF(AZ1711=28,AW$7,IF(AZ1711=30,AW$7,IF(AZ1711=42,AW$8,"")))))))))</f>
        <v>Temp. suitable for Pathogen and Vector. Model says suitable for Pathogen or Vector but not both.</v>
      </c>
      <c r="BC1711" s="2" t="str">
        <f t="shared" ref="BC1711:BC1717" si="463">IF(AZ1711=0,AY$3,IF(AZ1711=10,AY$4,IF(AZ1711=14,AY$4,IF(AZ1711=15,AY$5,IF(AZ1711=20,AY$6,IF(AZ1711=21,AY$5,IF(AZ1711=28,AY$7,IF(AZ1711=30,AY$7,IF(AZ1711=42,AY$8,"")))))))))</f>
        <v>Preconditions somewhat suitable for Transmission</v>
      </c>
      <c r="BF1711" s="58">
        <f>Master!EN729</f>
        <v>268998</v>
      </c>
      <c r="BG1711" s="58" t="s">
        <v>1678</v>
      </c>
      <c r="BH1711" s="2">
        <f t="shared" si="452"/>
        <v>0</v>
      </c>
      <c r="BI1711">
        <f t="shared" si="453"/>
        <v>0</v>
      </c>
    </row>
    <row r="1712" spans="1:61" s="2" customFormat="1" ht="16.5" thickTop="1" thickBot="1" x14ac:dyDescent="0.3">
      <c r="A1712" s="6"/>
      <c r="E1712" s="8" t="s">
        <v>124</v>
      </c>
      <c r="F1712" s="21">
        <f t="shared" si="454"/>
        <v>3</v>
      </c>
      <c r="G1712" s="3">
        <f>IF((Master!CL730&gt;=13)-(Master!CL730&gt;38),1,0)</f>
        <v>1</v>
      </c>
      <c r="H1712" s="11">
        <f>IF($G1712=1,ROUND(Master!AL730,2),0)</f>
        <v>0.84</v>
      </c>
      <c r="I1712" s="3">
        <f>IF((Master!CL730&gt;=18)-(Master!CL730&gt;42),1,0)</f>
        <v>1</v>
      </c>
      <c r="J1712" s="11">
        <f>IF($I1712=1,ROUND(Master!DF730,2),0)</f>
        <v>0</v>
      </c>
      <c r="K1712" s="21">
        <f t="shared" si="455"/>
        <v>0</v>
      </c>
      <c r="L1712" s="49" t="str">
        <f t="shared" si="456"/>
        <v>Temp. suitable for Pathogen and Vector. Model says suitable for Pathogen or Vector but not both.</v>
      </c>
      <c r="M1712" s="49" t="str">
        <f t="shared" si="456"/>
        <v>Preconditions somewhat suitable for Transmission</v>
      </c>
      <c r="N1712" s="6" t="str">
        <f>Master!DM730</f>
        <v>Temp. suitable for vectors - surveillance may be needed. When temp. suitable, model suggests vectors likely - may need control, education, and policies minimizing exposure.</v>
      </c>
      <c r="AW1712">
        <f t="shared" si="457"/>
        <v>2</v>
      </c>
      <c r="AX1712">
        <f t="shared" si="458"/>
        <v>3</v>
      </c>
      <c r="AY1712">
        <f t="shared" si="459"/>
        <v>5</v>
      </c>
      <c r="AZ1712">
        <f t="shared" si="460"/>
        <v>30</v>
      </c>
      <c r="BA1712">
        <f t="shared" si="461"/>
        <v>3</v>
      </c>
      <c r="BB1712" s="2" t="str">
        <f t="shared" si="462"/>
        <v>Temp. suitable for Pathogen and Vector. Model says suitable for Pathogen or Vector but not both.</v>
      </c>
      <c r="BC1712" s="2" t="str">
        <f t="shared" si="463"/>
        <v>Preconditions somewhat suitable for Transmission</v>
      </c>
      <c r="BF1712" s="56">
        <f>Master!EN730</f>
        <v>51713</v>
      </c>
      <c r="BG1712" s="56" t="s">
        <v>1679</v>
      </c>
      <c r="BH1712" s="2">
        <f t="shared" si="452"/>
        <v>0</v>
      </c>
      <c r="BI1712">
        <f t="shared" si="453"/>
        <v>0</v>
      </c>
    </row>
    <row r="1713" spans="1:61" s="2" customFormat="1" ht="16.5" thickTop="1" thickBot="1" x14ac:dyDescent="0.3">
      <c r="A1713" s="6"/>
      <c r="E1713" s="8" t="s">
        <v>213</v>
      </c>
      <c r="F1713" s="21">
        <f t="shared" si="454"/>
        <v>3</v>
      </c>
      <c r="G1713" s="3">
        <f>IF((Master!CL731&gt;=13)-(Master!CL731&gt;38),1,0)</f>
        <v>1</v>
      </c>
      <c r="H1713" s="11">
        <f>IF($G1713=1,ROUND(Master!AL731,2),0)</f>
        <v>0.95</v>
      </c>
      <c r="I1713" s="3">
        <f>IF((Master!CL731&gt;=18)-(Master!CL731&gt;42),1,0)</f>
        <v>1</v>
      </c>
      <c r="J1713" s="11">
        <f>IF($I1713=1,ROUND(Master!DF731,2),0)</f>
        <v>0</v>
      </c>
      <c r="K1713" s="21">
        <f t="shared" si="455"/>
        <v>0</v>
      </c>
      <c r="L1713" s="49" t="str">
        <f t="shared" si="456"/>
        <v>Temp. suitable for Pathogen and Vector. Model says suitable for Pathogen or Vector but not both.</v>
      </c>
      <c r="M1713" s="49" t="str">
        <f t="shared" si="456"/>
        <v>Preconditions somewhat suitable for Transmission</v>
      </c>
      <c r="N1713" s="6" t="str">
        <f>Master!DM731</f>
        <v>Temp. suitable for vectors - surveillance may be needed. When temp. suitable, model suggests vectors likely - may need control, education, and policies minimizing exposure.</v>
      </c>
      <c r="AW1713">
        <f t="shared" si="457"/>
        <v>2</v>
      </c>
      <c r="AX1713">
        <f t="shared" si="458"/>
        <v>3</v>
      </c>
      <c r="AY1713">
        <f t="shared" si="459"/>
        <v>5</v>
      </c>
      <c r="AZ1713">
        <f t="shared" si="460"/>
        <v>30</v>
      </c>
      <c r="BA1713">
        <f t="shared" si="461"/>
        <v>3</v>
      </c>
      <c r="BB1713" s="2" t="str">
        <f t="shared" si="462"/>
        <v>Temp. suitable for Pathogen and Vector. Model says suitable for Pathogen or Vector but not both.</v>
      </c>
      <c r="BC1713" s="2" t="str">
        <f t="shared" si="463"/>
        <v>Preconditions somewhat suitable for Transmission</v>
      </c>
      <c r="BF1713" s="56">
        <f>Master!EN731</f>
        <v>43030</v>
      </c>
      <c r="BG1713" s="56" t="s">
        <v>1680</v>
      </c>
      <c r="BH1713" s="2">
        <f t="shared" si="452"/>
        <v>0</v>
      </c>
      <c r="BI1713">
        <f t="shared" si="453"/>
        <v>0</v>
      </c>
    </row>
    <row r="1714" spans="1:61" s="2" customFormat="1" ht="16.5" thickTop="1" thickBot="1" x14ac:dyDescent="0.3">
      <c r="A1714" s="6"/>
      <c r="E1714" s="8" t="s">
        <v>344</v>
      </c>
      <c r="F1714" s="21">
        <f t="shared" si="454"/>
        <v>4</v>
      </c>
      <c r="G1714" s="3">
        <f>IF((Master!CL732&gt;=13)-(Master!CL732&gt;38),1,0)</f>
        <v>1</v>
      </c>
      <c r="H1714" s="11">
        <f>IF($G1714=1,ROUND(Master!AL732,2),0)</f>
        <v>0.82</v>
      </c>
      <c r="I1714" s="3">
        <f>IF((Master!CL732&gt;=18)-(Master!CL732&gt;42),1,0)</f>
        <v>1</v>
      </c>
      <c r="J1714" s="11">
        <f>IF($I1714=1,ROUND(Master!DF732,2),0)</f>
        <v>0.72</v>
      </c>
      <c r="K1714" s="21">
        <f t="shared" si="455"/>
        <v>43834</v>
      </c>
      <c r="L1714" s="49" t="str">
        <f t="shared" si="456"/>
        <v>Temp. suitable for Pathogen and Vector. Model says suitable for Pathogen and Vector.</v>
      </c>
      <c r="M1714" s="49" t="str">
        <f t="shared" si="456"/>
        <v>Preconditions suitable for Transmission</v>
      </c>
      <c r="N1714" s="6" t="str">
        <f>Master!DM732</f>
        <v>Temp. suitable for vectors - surveillance may be needed. When temp. suitable, model suggests vectors likely - may need control, education, and policies minimizing exposure.</v>
      </c>
      <c r="AW1714">
        <f t="shared" si="457"/>
        <v>2</v>
      </c>
      <c r="AX1714">
        <f t="shared" si="458"/>
        <v>3</v>
      </c>
      <c r="AY1714">
        <f t="shared" si="459"/>
        <v>7</v>
      </c>
      <c r="AZ1714">
        <f t="shared" si="460"/>
        <v>42</v>
      </c>
      <c r="BA1714">
        <f t="shared" si="461"/>
        <v>4</v>
      </c>
      <c r="BB1714" s="2" t="str">
        <f t="shared" si="462"/>
        <v>Temp. suitable for Pathogen and Vector. Model says suitable for Pathogen and Vector.</v>
      </c>
      <c r="BC1714" s="2" t="str">
        <f t="shared" si="463"/>
        <v>Preconditions suitable for Transmission</v>
      </c>
      <c r="BF1714" s="56">
        <f>Master!EN732</f>
        <v>43834</v>
      </c>
      <c r="BG1714" s="56" t="s">
        <v>1681</v>
      </c>
      <c r="BH1714" s="2">
        <f t="shared" si="452"/>
        <v>1</v>
      </c>
      <c r="BI1714">
        <f t="shared" si="453"/>
        <v>43834</v>
      </c>
    </row>
    <row r="1715" spans="1:61" ht="16.5" thickTop="1" thickBot="1" x14ac:dyDescent="0.3">
      <c r="A1715" s="6"/>
      <c r="B1715" s="2"/>
      <c r="C1715" s="2"/>
      <c r="D1715" s="2"/>
      <c r="E1715" s="8" t="s">
        <v>349</v>
      </c>
      <c r="F1715" s="21">
        <f t="shared" si="454"/>
        <v>4</v>
      </c>
      <c r="G1715" s="3">
        <f>IF((Master!CL733&gt;=13)-(Master!CL733&gt;38),1,0)</f>
        <v>1</v>
      </c>
      <c r="H1715" s="11">
        <f>IF($G1715=1,ROUND(Master!AL733,2),0)</f>
        <v>0.96</v>
      </c>
      <c r="I1715" s="3">
        <f>IF((Master!CL733&gt;=18)-(Master!CL733&gt;42),1,0)</f>
        <v>1</v>
      </c>
      <c r="J1715" s="11">
        <f>IF($I1715=1,ROUND(Master!DF733,2),0)</f>
        <v>0.98</v>
      </c>
      <c r="K1715" s="21">
        <f t="shared" si="455"/>
        <v>102558</v>
      </c>
      <c r="L1715" s="49" t="str">
        <f t="shared" si="456"/>
        <v>Temp. suitable for Pathogen and Vector. Model says suitable for Pathogen and Vector.</v>
      </c>
      <c r="M1715" s="49" t="str">
        <f t="shared" si="456"/>
        <v>Preconditions suitable for Transmission</v>
      </c>
      <c r="N1715" s="6" t="str">
        <f>Master!DM733</f>
        <v>Temp. suitable for vectors - surveillance may be needed. When temp. suitable, model suggests vectors likely - may need control, education, and policies minimizing exposure.</v>
      </c>
      <c r="AW1715">
        <f t="shared" si="457"/>
        <v>2</v>
      </c>
      <c r="AX1715">
        <f t="shared" si="458"/>
        <v>3</v>
      </c>
      <c r="AY1715">
        <f t="shared" si="459"/>
        <v>7</v>
      </c>
      <c r="AZ1715">
        <f t="shared" si="460"/>
        <v>42</v>
      </c>
      <c r="BA1715">
        <f t="shared" si="461"/>
        <v>4</v>
      </c>
      <c r="BB1715" t="str">
        <f t="shared" si="462"/>
        <v>Temp. suitable for Pathogen and Vector. Model says suitable for Pathogen and Vector.</v>
      </c>
      <c r="BC1715" t="str">
        <f t="shared" si="463"/>
        <v>Preconditions suitable for Transmission</v>
      </c>
      <c r="BF1715" s="56">
        <f>Master!EN733</f>
        <v>102558</v>
      </c>
      <c r="BG1715" s="56" t="s">
        <v>1682</v>
      </c>
      <c r="BH1715">
        <f t="shared" si="452"/>
        <v>1</v>
      </c>
      <c r="BI1715">
        <f t="shared" si="453"/>
        <v>102558</v>
      </c>
    </row>
    <row r="1716" spans="1:61" ht="16.5" thickTop="1" thickBot="1" x14ac:dyDescent="0.3">
      <c r="A1716" s="6"/>
      <c r="B1716" s="2"/>
      <c r="C1716" s="2"/>
      <c r="D1716" s="2"/>
      <c r="E1716" s="8" t="s">
        <v>472</v>
      </c>
      <c r="F1716" s="21">
        <f t="shared" si="454"/>
        <v>4</v>
      </c>
      <c r="G1716" s="3">
        <f>IF((Master!CL734&gt;=13)-(Master!CL734&gt;38),1,0)</f>
        <v>1</v>
      </c>
      <c r="H1716" s="11">
        <f>IF($G1716=1,ROUND(Master!AL734,2),0)</f>
        <v>0.91</v>
      </c>
      <c r="I1716" s="3">
        <f>IF((Master!CL734&gt;=18)-(Master!CL734&gt;42),1,0)</f>
        <v>1</v>
      </c>
      <c r="J1716" s="11">
        <f>IF($I1716=1,ROUND(Master!DF734,2),0)</f>
        <v>0.91</v>
      </c>
      <c r="K1716" s="21">
        <f t="shared" si="455"/>
        <v>40638</v>
      </c>
      <c r="L1716" s="49" t="str">
        <f t="shared" si="456"/>
        <v>Temp. suitable for Pathogen and Vector. Model says suitable for Pathogen and Vector.</v>
      </c>
      <c r="M1716" s="49" t="str">
        <f t="shared" si="456"/>
        <v>Preconditions suitable for Transmission</v>
      </c>
      <c r="N1716" s="6" t="str">
        <f>Master!DM734</f>
        <v>Temp. suitable for vectors - surveillance may be needed. When temp. suitable, model suggests vectors likely - may need control, education, and policies minimizing exposure.</v>
      </c>
      <c r="AW1716">
        <f t="shared" si="457"/>
        <v>2</v>
      </c>
      <c r="AX1716">
        <f t="shared" si="458"/>
        <v>3</v>
      </c>
      <c r="AY1716">
        <f t="shared" si="459"/>
        <v>7</v>
      </c>
      <c r="AZ1716">
        <f t="shared" si="460"/>
        <v>42</v>
      </c>
      <c r="BA1716">
        <f t="shared" si="461"/>
        <v>4</v>
      </c>
      <c r="BB1716" t="str">
        <f t="shared" si="462"/>
        <v>Temp. suitable for Pathogen and Vector. Model says suitable for Pathogen and Vector.</v>
      </c>
      <c r="BC1716" t="str">
        <f t="shared" si="463"/>
        <v>Preconditions suitable for Transmission</v>
      </c>
      <c r="BF1716" s="56">
        <f>Master!EN734</f>
        <v>40638</v>
      </c>
      <c r="BG1716" s="56" t="s">
        <v>1683</v>
      </c>
      <c r="BH1716">
        <f t="shared" si="452"/>
        <v>1</v>
      </c>
      <c r="BI1716">
        <f t="shared" si="453"/>
        <v>40638</v>
      </c>
    </row>
    <row r="1717" spans="1:61" ht="16.5" thickTop="1" thickBot="1" x14ac:dyDescent="0.3">
      <c r="A1717" s="6"/>
      <c r="B1717" s="2"/>
      <c r="C1717" s="2"/>
      <c r="D1717" s="2"/>
      <c r="E1717" s="8" t="s">
        <v>531</v>
      </c>
      <c r="F1717" s="21">
        <f t="shared" si="454"/>
        <v>3</v>
      </c>
      <c r="G1717" s="3">
        <f>IF((Master!CL735&gt;=13)-(Master!CL735&gt;38),1,0)</f>
        <v>1</v>
      </c>
      <c r="H1717" s="11">
        <f>IF($G1717=1,ROUND(Master!AL735,2),0)</f>
        <v>0.95</v>
      </c>
      <c r="I1717" s="3">
        <f>IF((Master!CL735&gt;=18)-(Master!CL735&gt;42),1,0)</f>
        <v>1</v>
      </c>
      <c r="J1717" s="11">
        <f>IF($I1717=1,ROUND(Master!DF735,2),0)</f>
        <v>0.24</v>
      </c>
      <c r="K1717" s="21">
        <f t="shared" si="455"/>
        <v>0</v>
      </c>
      <c r="L1717" s="49" t="str">
        <f t="shared" si="456"/>
        <v>Temp. suitable for Pathogen and Vector. Model says suitable for Pathogen or Vector but not both.</v>
      </c>
      <c r="M1717" s="49" t="str">
        <f t="shared" si="456"/>
        <v>Preconditions somewhat suitable for Transmission</v>
      </c>
      <c r="N1717" s="6" t="str">
        <f>Master!DM735</f>
        <v>Temp. suitable for vectors - surveillance may be needed. When temp. suitable, model suggests vectors likely - may need control, education, and policies minimizing exposure.</v>
      </c>
      <c r="AW1717">
        <f t="shared" si="457"/>
        <v>2</v>
      </c>
      <c r="AX1717">
        <f t="shared" si="458"/>
        <v>3</v>
      </c>
      <c r="AY1717">
        <f t="shared" si="459"/>
        <v>5</v>
      </c>
      <c r="AZ1717">
        <f>AW1717*AX1717*AY1717</f>
        <v>30</v>
      </c>
      <c r="BA1717">
        <f t="shared" si="461"/>
        <v>3</v>
      </c>
      <c r="BB1717" t="str">
        <f t="shared" si="462"/>
        <v>Temp. suitable for Pathogen and Vector. Model says suitable for Pathogen or Vector but not both.</v>
      </c>
      <c r="BC1717" t="str">
        <f t="shared" si="463"/>
        <v>Preconditions somewhat suitable for Transmission</v>
      </c>
      <c r="BF1717" s="56">
        <f>Master!EN735</f>
        <v>30175</v>
      </c>
      <c r="BG1717" s="56" t="s">
        <v>1684</v>
      </c>
      <c r="BH1717">
        <f t="shared" si="452"/>
        <v>0</v>
      </c>
      <c r="BI1717">
        <f t="shared" si="453"/>
        <v>0</v>
      </c>
    </row>
    <row r="1718" spans="1:61" ht="15.75" thickTop="1" x14ac:dyDescent="0.25">
      <c r="E1718" s="9" t="s">
        <v>867</v>
      </c>
      <c r="F1718" s="9"/>
    </row>
  </sheetData>
  <mergeCells count="9">
    <mergeCell ref="F5:H5"/>
    <mergeCell ref="A1:E1"/>
    <mergeCell ref="B27:E27"/>
    <mergeCell ref="B28:E28"/>
    <mergeCell ref="B29:E29"/>
    <mergeCell ref="B23:E23"/>
    <mergeCell ref="B24:E24"/>
    <mergeCell ref="B26:E26"/>
    <mergeCell ref="B25:E25"/>
  </mergeCells>
  <conditionalFormatting sqref="J1745:J1048576 I1741:I1744 L1718:L1740 J27:J30 L1:L26">
    <cfRule type="dataBar" priority="857">
      <dataBar showValue="0">
        <cfvo type="min"/>
        <cfvo type="max"/>
        <color rgb="FFFF555A"/>
      </dataBar>
      <extLst>
        <ext xmlns:x14="http://schemas.microsoft.com/office/spreadsheetml/2009/9/main" uri="{B025F937-C7B1-47D3-B67F-A62EFF666E3E}">
          <x14:id>{3A15FCD0-2D75-406B-8B26-A682A6AADDB1}</x14:id>
        </ext>
      </extLst>
    </cfRule>
  </conditionalFormatting>
  <conditionalFormatting sqref="L1745:L1048576 J1741:J1744 N1718:N1740 L27:L30 N1:N26">
    <cfRule type="dataBar" priority="855">
      <dataBar showValue="0">
        <cfvo type="min"/>
        <cfvo type="max"/>
        <color rgb="FF008AEF"/>
      </dataBar>
      <extLst>
        <ext xmlns:x14="http://schemas.microsoft.com/office/spreadsheetml/2009/9/main" uri="{B025F937-C7B1-47D3-B67F-A62EFF666E3E}">
          <x14:id>{49629FD0-56CB-41CE-B916-DB6082212AE3}</x14:id>
        </ext>
      </extLst>
    </cfRule>
  </conditionalFormatting>
  <conditionalFormatting sqref="L31:L1717">
    <cfRule type="iconSet" priority="70">
      <iconSet showValue="0" reverse="1">
        <cfvo type="percent" val="0"/>
        <cfvo type="num" val="0" gte="0"/>
        <cfvo type="num" val="2"/>
      </iconSet>
    </cfRule>
  </conditionalFormatting>
  <conditionalFormatting sqref="I31:I1699">
    <cfRule type="iconSet" priority="69">
      <iconSet showValue="0" reverse="1">
        <cfvo type="percent" val="0"/>
        <cfvo type="percent" val="33"/>
        <cfvo type="percent" val="67"/>
      </iconSet>
    </cfRule>
  </conditionalFormatting>
  <conditionalFormatting sqref="J31:J1699">
    <cfRule type="dataBar" priority="68">
      <dataBar showValue="0">
        <cfvo type="min"/>
        <cfvo type="max"/>
        <color rgb="FFFF0000"/>
      </dataBar>
      <extLst>
        <ext xmlns:x14="http://schemas.microsoft.com/office/spreadsheetml/2009/9/main" uri="{B025F937-C7B1-47D3-B67F-A62EFF666E3E}">
          <x14:id>{FE5B1267-BF53-46E0-AF3B-D7313DEAA4CF}</x14:id>
        </ext>
      </extLst>
    </cfRule>
  </conditionalFormatting>
  <conditionalFormatting sqref="I1700:I1740">
    <cfRule type="iconSet" priority="67">
      <iconSet showValue="0" reverse="1">
        <cfvo type="percent" val="0"/>
        <cfvo type="percent" val="33"/>
        <cfvo type="percent" val="67"/>
      </iconSet>
    </cfRule>
  </conditionalFormatting>
  <conditionalFormatting sqref="J1700:J1740">
    <cfRule type="dataBar" priority="66">
      <dataBar showValue="0">
        <cfvo type="min"/>
        <cfvo type="max"/>
        <color rgb="FFFF0000"/>
      </dataBar>
      <extLst>
        <ext xmlns:x14="http://schemas.microsoft.com/office/spreadsheetml/2009/9/main" uri="{B025F937-C7B1-47D3-B67F-A62EFF666E3E}">
          <x14:id>{44971DB5-815C-4B1F-9373-E53E91D9885C}</x14:id>
        </ext>
      </extLst>
    </cfRule>
  </conditionalFormatting>
  <conditionalFormatting sqref="F32:F57 F59:F85 F87:F115 F117:F148 F150:F255 F257:F286 F288:F316 F318:F344 F346:F376 F378:F431 F433:F458 F460:F501 F503:F525 F527:F556 F558:F588 F590:F615 F617:F644 F646:F673 F675:F701 F703:F732 F734:F763 F765:F792 F794:F821 F823:F853 F855:F882 F884:F916 F918:F941 F943:F971 F973:F1000 F1002:F1032 F1034:F1069 F1071:F1102 F1104:F1127 F1129:F1159 F1161:F1187 F1189:F1215 F1217:F1241 F1243:F1271 F1273:F1297 F1299:F1329 F1331:F1356 F1358:F1384 F1386:F1408 F1410:F1456 F1458:F1485 F1487:F1531 F1533:F1563 F1565:F1597 F1599:F1629 F1631:F1655 F1657:F1681 F1683:F1709 F1711:F1717">
    <cfRule type="colorScale" priority="60">
      <colorScale>
        <cfvo type="min"/>
        <cfvo type="num" val="3"/>
        <cfvo type="max"/>
        <color rgb="FF0070C0"/>
        <color rgb="FFFFFF00"/>
        <color rgb="FFFF0000"/>
      </colorScale>
    </cfRule>
  </conditionalFormatting>
  <conditionalFormatting sqref="M1718:M1740 M1:M26">
    <cfRule type="dataBar" priority="59">
      <dataBar showValue="0">
        <cfvo type="min"/>
        <cfvo type="max"/>
        <color rgb="FFFF555A"/>
      </dataBar>
      <extLst>
        <ext xmlns:x14="http://schemas.microsoft.com/office/spreadsheetml/2009/9/main" uri="{B025F937-C7B1-47D3-B67F-A62EFF666E3E}">
          <x14:id>{19C65EA3-C0D4-4150-A561-15E4649D08D0}</x14:id>
        </ext>
      </extLst>
    </cfRule>
  </conditionalFormatting>
  <conditionalFormatting sqref="M1745:M1048576 M27:M30">
    <cfRule type="dataBar" priority="58">
      <dataBar showValue="0">
        <cfvo type="min"/>
        <cfvo type="max"/>
        <color rgb="FF008AEF"/>
      </dataBar>
      <extLst>
        <ext xmlns:x14="http://schemas.microsoft.com/office/spreadsheetml/2009/9/main" uri="{B025F937-C7B1-47D3-B67F-A62EFF666E3E}">
          <x14:id>{F6986677-A56C-42D0-9F3D-4601B66C110F}</x14:id>
        </ext>
      </extLst>
    </cfRule>
  </conditionalFormatting>
  <conditionalFormatting sqref="M31:M1717">
    <cfRule type="iconSet" priority="57">
      <iconSet showValue="0" reverse="1">
        <cfvo type="percent" val="0"/>
        <cfvo type="num" val="0" gte="0"/>
        <cfvo type="num" val="2"/>
      </iconSet>
    </cfRule>
  </conditionalFormatting>
  <conditionalFormatting sqref="N31:N1717">
    <cfRule type="iconSet" priority="56">
      <iconSet showValue="0" reverse="1">
        <cfvo type="percent" val="0"/>
        <cfvo type="num" val="0" gte="0"/>
        <cfvo type="num" val="2"/>
      </iconSet>
    </cfRule>
  </conditionalFormatting>
  <conditionalFormatting sqref="K1682 K1710">
    <cfRule type="iconSet" priority="55">
      <iconSet showValue="0" reverse="1">
        <cfvo type="percent" val="0"/>
        <cfvo type="num" val="0" gte="0"/>
        <cfvo type="num" val="2"/>
      </iconSet>
    </cfRule>
  </conditionalFormatting>
  <conditionalFormatting sqref="K1656">
    <cfRule type="iconSet" priority="54">
      <iconSet showValue="0" reverse="1">
        <cfvo type="percent" val="0"/>
        <cfvo type="num" val="0" gte="0"/>
        <cfvo type="num" val="2"/>
      </iconSet>
    </cfRule>
  </conditionalFormatting>
  <conditionalFormatting sqref="K1630">
    <cfRule type="iconSet" priority="53">
      <iconSet showValue="0" reverse="1">
        <cfvo type="percent" val="0"/>
        <cfvo type="num" val="0" gte="0"/>
        <cfvo type="num" val="2"/>
      </iconSet>
    </cfRule>
  </conditionalFormatting>
  <conditionalFormatting sqref="K1598">
    <cfRule type="iconSet" priority="52">
      <iconSet showValue="0" reverse="1">
        <cfvo type="percent" val="0"/>
        <cfvo type="num" val="0" gte="0"/>
        <cfvo type="num" val="2"/>
      </iconSet>
    </cfRule>
  </conditionalFormatting>
  <conditionalFormatting sqref="K1564">
    <cfRule type="iconSet" priority="51">
      <iconSet showValue="0" reverse="1">
        <cfvo type="percent" val="0"/>
        <cfvo type="num" val="0" gte="0"/>
        <cfvo type="num" val="2"/>
      </iconSet>
    </cfRule>
  </conditionalFormatting>
  <conditionalFormatting sqref="K1532">
    <cfRule type="iconSet" priority="50">
      <iconSet showValue="0" reverse="1">
        <cfvo type="percent" val="0"/>
        <cfvo type="num" val="0" gte="0"/>
        <cfvo type="num" val="2"/>
      </iconSet>
    </cfRule>
  </conditionalFormatting>
  <conditionalFormatting sqref="K1486">
    <cfRule type="iconSet" priority="49">
      <iconSet showValue="0" reverse="1">
        <cfvo type="percent" val="0"/>
        <cfvo type="num" val="0" gte="0"/>
        <cfvo type="num" val="2"/>
      </iconSet>
    </cfRule>
  </conditionalFormatting>
  <conditionalFormatting sqref="K1457">
    <cfRule type="iconSet" priority="48">
      <iconSet showValue="0" reverse="1">
        <cfvo type="percent" val="0"/>
        <cfvo type="num" val="0" gte="0"/>
        <cfvo type="num" val="2"/>
      </iconSet>
    </cfRule>
  </conditionalFormatting>
  <conditionalFormatting sqref="K1409">
    <cfRule type="iconSet" priority="47">
      <iconSet showValue="0" reverse="1">
        <cfvo type="percent" val="0"/>
        <cfvo type="num" val="0" gte="0"/>
        <cfvo type="num" val="2"/>
      </iconSet>
    </cfRule>
  </conditionalFormatting>
  <conditionalFormatting sqref="K1385">
    <cfRule type="iconSet" priority="46">
      <iconSet showValue="0" reverse="1">
        <cfvo type="percent" val="0"/>
        <cfvo type="num" val="0" gte="0"/>
        <cfvo type="num" val="2"/>
      </iconSet>
    </cfRule>
  </conditionalFormatting>
  <conditionalFormatting sqref="K1357">
    <cfRule type="iconSet" priority="45">
      <iconSet showValue="0" reverse="1">
        <cfvo type="percent" val="0"/>
        <cfvo type="num" val="0" gte="0"/>
        <cfvo type="num" val="2"/>
      </iconSet>
    </cfRule>
  </conditionalFormatting>
  <conditionalFormatting sqref="K1330">
    <cfRule type="iconSet" priority="44">
      <iconSet showValue="0" reverse="1">
        <cfvo type="percent" val="0"/>
        <cfvo type="num" val="0" gte="0"/>
        <cfvo type="num" val="2"/>
      </iconSet>
    </cfRule>
  </conditionalFormatting>
  <conditionalFormatting sqref="K1298">
    <cfRule type="iconSet" priority="43">
      <iconSet showValue="0" reverse="1">
        <cfvo type="percent" val="0"/>
        <cfvo type="num" val="0" gte="0"/>
        <cfvo type="num" val="2"/>
      </iconSet>
    </cfRule>
  </conditionalFormatting>
  <conditionalFormatting sqref="K1272">
    <cfRule type="iconSet" priority="42">
      <iconSet showValue="0" reverse="1">
        <cfvo type="percent" val="0"/>
        <cfvo type="num" val="0" gte="0"/>
        <cfvo type="num" val="2"/>
      </iconSet>
    </cfRule>
  </conditionalFormatting>
  <conditionalFormatting sqref="K1242">
    <cfRule type="iconSet" priority="41">
      <iconSet showValue="0" reverse="1">
        <cfvo type="percent" val="0"/>
        <cfvo type="num" val="0" gte="0"/>
        <cfvo type="num" val="2"/>
      </iconSet>
    </cfRule>
  </conditionalFormatting>
  <conditionalFormatting sqref="K1216">
    <cfRule type="iconSet" priority="40">
      <iconSet showValue="0" reverse="1">
        <cfvo type="percent" val="0"/>
        <cfvo type="num" val="0" gte="0"/>
        <cfvo type="num" val="2"/>
      </iconSet>
    </cfRule>
  </conditionalFormatting>
  <conditionalFormatting sqref="K1188">
    <cfRule type="iconSet" priority="39">
      <iconSet showValue="0" reverse="1">
        <cfvo type="percent" val="0"/>
        <cfvo type="num" val="0" gte="0"/>
        <cfvo type="num" val="2"/>
      </iconSet>
    </cfRule>
  </conditionalFormatting>
  <conditionalFormatting sqref="K1160">
    <cfRule type="iconSet" priority="38">
      <iconSet showValue="0" reverse="1">
        <cfvo type="percent" val="0"/>
        <cfvo type="num" val="0" gte="0"/>
        <cfvo type="num" val="2"/>
      </iconSet>
    </cfRule>
  </conditionalFormatting>
  <conditionalFormatting sqref="K1128">
    <cfRule type="iconSet" priority="37">
      <iconSet showValue="0" reverse="1">
        <cfvo type="percent" val="0"/>
        <cfvo type="num" val="0" gte="0"/>
        <cfvo type="num" val="2"/>
      </iconSet>
    </cfRule>
  </conditionalFormatting>
  <conditionalFormatting sqref="K1103">
    <cfRule type="iconSet" priority="36">
      <iconSet showValue="0" reverse="1">
        <cfvo type="percent" val="0"/>
        <cfvo type="num" val="0" gte="0"/>
        <cfvo type="num" val="2"/>
      </iconSet>
    </cfRule>
  </conditionalFormatting>
  <conditionalFormatting sqref="K1070">
    <cfRule type="iconSet" priority="35">
      <iconSet showValue="0" reverse="1">
        <cfvo type="percent" val="0"/>
        <cfvo type="num" val="0" gte="0"/>
        <cfvo type="num" val="2"/>
      </iconSet>
    </cfRule>
  </conditionalFormatting>
  <conditionalFormatting sqref="K1033">
    <cfRule type="iconSet" priority="34">
      <iconSet showValue="0" reverse="1">
        <cfvo type="percent" val="0"/>
        <cfvo type="num" val="0" gte="0"/>
        <cfvo type="num" val="2"/>
      </iconSet>
    </cfRule>
  </conditionalFormatting>
  <conditionalFormatting sqref="K1001">
    <cfRule type="iconSet" priority="33">
      <iconSet showValue="0" reverse="1">
        <cfvo type="percent" val="0"/>
        <cfvo type="num" val="0" gte="0"/>
        <cfvo type="num" val="2"/>
      </iconSet>
    </cfRule>
  </conditionalFormatting>
  <conditionalFormatting sqref="K972">
    <cfRule type="iconSet" priority="32">
      <iconSet showValue="0" reverse="1">
        <cfvo type="percent" val="0"/>
        <cfvo type="num" val="0" gte="0"/>
        <cfvo type="num" val="2"/>
      </iconSet>
    </cfRule>
  </conditionalFormatting>
  <conditionalFormatting sqref="K942">
    <cfRule type="iconSet" priority="31">
      <iconSet showValue="0" reverse="1">
        <cfvo type="percent" val="0"/>
        <cfvo type="num" val="0" gte="0"/>
        <cfvo type="num" val="2"/>
      </iconSet>
    </cfRule>
  </conditionalFormatting>
  <conditionalFormatting sqref="K917">
    <cfRule type="iconSet" priority="30">
      <iconSet showValue="0" reverse="1">
        <cfvo type="percent" val="0"/>
        <cfvo type="num" val="0" gte="0"/>
        <cfvo type="num" val="2"/>
      </iconSet>
    </cfRule>
  </conditionalFormatting>
  <conditionalFormatting sqref="K883">
    <cfRule type="iconSet" priority="29">
      <iconSet showValue="0" reverse="1">
        <cfvo type="percent" val="0"/>
        <cfvo type="num" val="0" gte="0"/>
        <cfvo type="num" val="2"/>
      </iconSet>
    </cfRule>
  </conditionalFormatting>
  <conditionalFormatting sqref="K854">
    <cfRule type="iconSet" priority="28">
      <iconSet showValue="0" reverse="1">
        <cfvo type="percent" val="0"/>
        <cfvo type="num" val="0" gte="0"/>
        <cfvo type="num" val="2"/>
      </iconSet>
    </cfRule>
  </conditionalFormatting>
  <conditionalFormatting sqref="K822">
    <cfRule type="iconSet" priority="27">
      <iconSet showValue="0" reverse="1">
        <cfvo type="percent" val="0"/>
        <cfvo type="num" val="0" gte="0"/>
        <cfvo type="num" val="2"/>
      </iconSet>
    </cfRule>
  </conditionalFormatting>
  <conditionalFormatting sqref="K793">
    <cfRule type="iconSet" priority="26">
      <iconSet showValue="0" reverse="1">
        <cfvo type="percent" val="0"/>
        <cfvo type="num" val="0" gte="0"/>
        <cfvo type="num" val="2"/>
      </iconSet>
    </cfRule>
  </conditionalFormatting>
  <conditionalFormatting sqref="K764">
    <cfRule type="iconSet" priority="25">
      <iconSet showValue="0" reverse="1">
        <cfvo type="percent" val="0"/>
        <cfvo type="num" val="0" gte="0"/>
        <cfvo type="num" val="2"/>
      </iconSet>
    </cfRule>
  </conditionalFormatting>
  <conditionalFormatting sqref="K733">
    <cfRule type="iconSet" priority="24">
      <iconSet showValue="0" reverse="1">
        <cfvo type="percent" val="0"/>
        <cfvo type="num" val="0" gte="0"/>
        <cfvo type="num" val="2"/>
      </iconSet>
    </cfRule>
  </conditionalFormatting>
  <conditionalFormatting sqref="K702">
    <cfRule type="iconSet" priority="23">
      <iconSet showValue="0" reverse="1">
        <cfvo type="percent" val="0"/>
        <cfvo type="num" val="0" gte="0"/>
        <cfvo type="num" val="2"/>
      </iconSet>
    </cfRule>
  </conditionalFormatting>
  <conditionalFormatting sqref="K674">
    <cfRule type="iconSet" priority="22">
      <iconSet showValue="0" reverse="1">
        <cfvo type="percent" val="0"/>
        <cfvo type="num" val="0" gte="0"/>
        <cfvo type="num" val="2"/>
      </iconSet>
    </cfRule>
  </conditionalFormatting>
  <conditionalFormatting sqref="K645">
    <cfRule type="iconSet" priority="21">
      <iconSet showValue="0" reverse="1">
        <cfvo type="percent" val="0"/>
        <cfvo type="num" val="0" gte="0"/>
        <cfvo type="num" val="2"/>
      </iconSet>
    </cfRule>
  </conditionalFormatting>
  <conditionalFormatting sqref="K616">
    <cfRule type="iconSet" priority="20">
      <iconSet showValue="0" reverse="1">
        <cfvo type="percent" val="0"/>
        <cfvo type="num" val="0" gte="0"/>
        <cfvo type="num" val="2"/>
      </iconSet>
    </cfRule>
  </conditionalFormatting>
  <conditionalFormatting sqref="K589">
    <cfRule type="iconSet" priority="19">
      <iconSet showValue="0" reverse="1">
        <cfvo type="percent" val="0"/>
        <cfvo type="num" val="0" gte="0"/>
        <cfvo type="num" val="2"/>
      </iconSet>
    </cfRule>
  </conditionalFormatting>
  <conditionalFormatting sqref="K557">
    <cfRule type="iconSet" priority="18">
      <iconSet showValue="0" reverse="1">
        <cfvo type="percent" val="0"/>
        <cfvo type="num" val="0" gte="0"/>
        <cfvo type="num" val="2"/>
      </iconSet>
    </cfRule>
  </conditionalFormatting>
  <conditionalFormatting sqref="K526">
    <cfRule type="iconSet" priority="17">
      <iconSet showValue="0" reverse="1">
        <cfvo type="percent" val="0"/>
        <cfvo type="num" val="0" gte="0"/>
        <cfvo type="num" val="2"/>
      </iconSet>
    </cfRule>
  </conditionalFormatting>
  <conditionalFormatting sqref="K502">
    <cfRule type="iconSet" priority="16">
      <iconSet showValue="0" reverse="1">
        <cfvo type="percent" val="0"/>
        <cfvo type="num" val="0" gte="0"/>
        <cfvo type="num" val="2"/>
      </iconSet>
    </cfRule>
  </conditionalFormatting>
  <conditionalFormatting sqref="K459">
    <cfRule type="iconSet" priority="15">
      <iconSet showValue="0" reverse="1">
        <cfvo type="percent" val="0"/>
        <cfvo type="num" val="0" gte="0"/>
        <cfvo type="num" val="2"/>
      </iconSet>
    </cfRule>
  </conditionalFormatting>
  <conditionalFormatting sqref="K432">
    <cfRule type="iconSet" priority="14">
      <iconSet showValue="0" reverse="1">
        <cfvo type="percent" val="0"/>
        <cfvo type="num" val="0" gte="0"/>
        <cfvo type="num" val="2"/>
      </iconSet>
    </cfRule>
  </conditionalFormatting>
  <conditionalFormatting sqref="K377">
    <cfRule type="iconSet" priority="13">
      <iconSet showValue="0" reverse="1">
        <cfvo type="percent" val="0"/>
        <cfvo type="num" val="0" gte="0"/>
        <cfvo type="num" val="2"/>
      </iconSet>
    </cfRule>
  </conditionalFormatting>
  <conditionalFormatting sqref="K345">
    <cfRule type="iconSet" priority="12">
      <iconSet showValue="0" reverse="1">
        <cfvo type="percent" val="0"/>
        <cfvo type="num" val="0" gte="0"/>
        <cfvo type="num" val="2"/>
      </iconSet>
    </cfRule>
  </conditionalFormatting>
  <conditionalFormatting sqref="K317">
    <cfRule type="iconSet" priority="11">
      <iconSet showValue="0" reverse="1">
        <cfvo type="percent" val="0"/>
        <cfvo type="num" val="0" gte="0"/>
        <cfvo type="num" val="2"/>
      </iconSet>
    </cfRule>
  </conditionalFormatting>
  <conditionalFormatting sqref="K287">
    <cfRule type="iconSet" priority="10">
      <iconSet showValue="0" reverse="1">
        <cfvo type="percent" val="0"/>
        <cfvo type="num" val="0" gte="0"/>
        <cfvo type="num" val="2"/>
      </iconSet>
    </cfRule>
  </conditionalFormatting>
  <conditionalFormatting sqref="K256">
    <cfRule type="iconSet" priority="9">
      <iconSet showValue="0" reverse="1">
        <cfvo type="percent" val="0"/>
        <cfvo type="num" val="0" gte="0"/>
        <cfvo type="num" val="2"/>
      </iconSet>
    </cfRule>
  </conditionalFormatting>
  <conditionalFormatting sqref="K149">
    <cfRule type="iconSet" priority="8">
      <iconSet showValue="0" reverse="1">
        <cfvo type="percent" val="0"/>
        <cfvo type="num" val="0" gte="0"/>
        <cfvo type="num" val="2"/>
      </iconSet>
    </cfRule>
  </conditionalFormatting>
  <conditionalFormatting sqref="K116">
    <cfRule type="iconSet" priority="7">
      <iconSet showValue="0" reverse="1">
        <cfvo type="percent" val="0"/>
        <cfvo type="num" val="0" gte="0"/>
        <cfvo type="num" val="2"/>
      </iconSet>
    </cfRule>
  </conditionalFormatting>
  <conditionalFormatting sqref="K86">
    <cfRule type="iconSet" priority="6">
      <iconSet showValue="0" reverse="1">
        <cfvo type="percent" val="0"/>
        <cfvo type="num" val="0" gte="0"/>
        <cfvo type="num" val="2"/>
      </iconSet>
    </cfRule>
  </conditionalFormatting>
  <conditionalFormatting sqref="K58">
    <cfRule type="iconSet" priority="5">
      <iconSet showValue="0" reverse="1">
        <cfvo type="percent" val="0"/>
        <cfvo type="num" val="0" gte="0"/>
        <cfvo type="num" val="2"/>
      </iconSet>
    </cfRule>
  </conditionalFormatting>
  <conditionalFormatting sqref="K31">
    <cfRule type="iconSet" priority="4">
      <iconSet showValue="0" reverse="1">
        <cfvo type="percent" val="0"/>
        <cfvo type="num" val="0" gte="0"/>
        <cfvo type="num" val="2"/>
      </iconSet>
    </cfRule>
  </conditionalFormatting>
  <conditionalFormatting sqref="K2:K8">
    <cfRule type="dataBar" priority="2">
      <dataBar showValue="0">
        <cfvo type="min"/>
        <cfvo type="max"/>
        <color rgb="FFFF555A"/>
      </dataBar>
      <extLst>
        <ext xmlns:x14="http://schemas.microsoft.com/office/spreadsheetml/2009/9/main" uri="{B025F937-C7B1-47D3-B67F-A62EFF666E3E}">
          <x14:id>{E43BE0B0-4236-420A-8DE5-FD8E7DB5CFC3}</x14:id>
        </ext>
      </extLst>
    </cfRule>
  </conditionalFormatting>
  <conditionalFormatting sqref="G7:G24 H27:H30 H1745:H1767 G31:G1744">
    <cfRule type="iconSet" priority="1477">
      <iconSet showValue="0" reverse="1">
        <cfvo type="percent" val="0"/>
        <cfvo type="percent" val="33"/>
        <cfvo type="percent" val="67"/>
      </iconSet>
    </cfRule>
  </conditionalFormatting>
  <conditionalFormatting sqref="H8:H24 I27:I30 I1745:I1775 H31:H1744">
    <cfRule type="dataBar" priority="1482">
      <dataBar showValue="0">
        <cfvo type="min"/>
        <cfvo type="max"/>
        <color rgb="FFFF0000"/>
      </dataBar>
      <extLst>
        <ext xmlns:x14="http://schemas.microsoft.com/office/spreadsheetml/2009/9/main" uri="{B025F937-C7B1-47D3-B67F-A62EFF666E3E}">
          <x14:id>{84F7A022-00E1-4B55-BE1D-A1301E41FC6F}</x14:id>
        </ext>
      </extLst>
    </cfRule>
  </conditionalFormatting>
  <conditionalFormatting sqref="G27:G30 G1745:G1872 G4 G6 F7:F24">
    <cfRule type="iconSet" priority="1487">
      <iconSet showValue="0" reverse="1">
        <cfvo type="percent" val="0"/>
        <cfvo type="num" val="0" gte="0"/>
        <cfvo type="num" val="2"/>
      </iconSet>
    </cfRule>
  </conditionalFormatting>
  <hyperlinks>
    <hyperlink ref="F8" location="Alaska" display="Alaska"/>
    <hyperlink ref="F7" location="Alabama" display="Alabama"/>
    <hyperlink ref="F9" location="Arkansas" display="Arkansas"/>
    <hyperlink ref="F10" location="Arizona" display="Arizona"/>
    <hyperlink ref="F11" location="California" display="California"/>
    <hyperlink ref="F12" location="Colorado" display="Colorado"/>
    <hyperlink ref="F13" location="Connecticut" display="Connecticut"/>
    <hyperlink ref="E52" location="Sheet1!A1" display="Go to top"/>
    <hyperlink ref="E73" location="Sheet1!A1" display="Go to top"/>
    <hyperlink ref="E91" location="Sheet1!A1" display="Go to top"/>
    <hyperlink ref="E128" location="Sheet1!A1" display="Go to top"/>
    <hyperlink ref="E250" location="Sheet1!A1" display="Go to top"/>
    <hyperlink ref="E266" location="Sheet1!A1" display="Go to top"/>
    <hyperlink ref="E298" location="Sheet1!A1" display="Go to top"/>
    <hyperlink ref="E326" location="Sheet1!A1" display="Go to top"/>
    <hyperlink ref="E348" location="Sheet1!A1" display="Go to top"/>
    <hyperlink ref="E426" location="Sheet1!A1" display="Go to top"/>
    <hyperlink ref="E449" location="Sheet1!A1" display="Go to top"/>
    <hyperlink ref="E496" location="Sheet1!A1" display="Go to top"/>
    <hyperlink ref="E505" location="Sheet1!A1" display="Go to top"/>
    <hyperlink ref="E532" location="Sheet1!A1" display="Go to top"/>
    <hyperlink ref="E566" location="Sheet1!A1" display="Go to top"/>
    <hyperlink ref="E595" location="Sheet1!A1" display="Go to top"/>
    <hyperlink ref="E621" location="Sheet1!A1" display="Go to top"/>
    <hyperlink ref="E650" location="Sheet1!A1" display="Go to top"/>
    <hyperlink ref="E688" location="Sheet1!A1" display="Go to top"/>
    <hyperlink ref="E708" location="Sheet1!A1" display="Go to top"/>
    <hyperlink ref="E758" location="Sheet1!A1" display="Go to top"/>
    <hyperlink ref="E776" location="Sheet1!A1" display="Go to top"/>
    <hyperlink ref="E811" location="Sheet1!A1" display="Go to top"/>
    <hyperlink ref="E827" location="Sheet1!A1" display="Go to top"/>
    <hyperlink ref="E864" location="Sheet1!A1" display="Go to top"/>
    <hyperlink ref="E898" location="Sheet1!A1" display="Go to top"/>
    <hyperlink ref="E922" location="Sheet1!A1" display="Go to top"/>
    <hyperlink ref="E966" location="Sheet1!A1" display="Go to top"/>
    <hyperlink ref="E978" location="Sheet1!A1" display="Go to top"/>
    <hyperlink ref="E1007" location="Sheet1!A1" display="Go to top"/>
    <hyperlink ref="E1037" location="Sheet1!A1" display="Go to top"/>
    <hyperlink ref="E1086" location="Sheet1!A1" display="Go to top"/>
    <hyperlink ref="E1111" location="Sheet1!A1" display="Go to top"/>
    <hyperlink ref="E1142" location="Sheet1!A1" display="Go to top"/>
    <hyperlink ref="E1182" location="Sheet1!A1" display="Go to top"/>
    <hyperlink ref="E1202" location="Sheet1!A1" display="Go to top"/>
    <hyperlink ref="E1223" location="Sheet1!A1" display="Go to top"/>
    <hyperlink ref="E1252" location="Sheet1!A1" display="Go to top"/>
    <hyperlink ref="E1285" location="Sheet1!A1" display="Go to top"/>
    <hyperlink ref="E1303" location="Sheet1!A1" display="Go to top"/>
    <hyperlink ref="E1347" location="Sheet1!A1" display="Go to top"/>
    <hyperlink ref="E1366" location="Sheet1!A1" display="Go to top"/>
    <hyperlink ref="E1391" location="Sheet1!A1" display="Go to top"/>
    <hyperlink ref="E1451" location="Sheet1!A1" display="Go to top"/>
    <hyperlink ref="E1469" location="Sheet1!A1" display="Go to top"/>
    <hyperlink ref="E1526" location="Sheet1!A1" display="Go to top"/>
    <hyperlink ref="E1536" location="Sheet1!A1" display="Go to top"/>
    <hyperlink ref="E1592" location="Sheet1!A1" display="Go to top"/>
    <hyperlink ref="E1607" location="Sheet1!A1" display="Go to top"/>
    <hyperlink ref="E1634" location="Sheet1!A1" display="Go to top"/>
    <hyperlink ref="E1662" location="Sheet1!A1" display="Go to top"/>
    <hyperlink ref="E1700" location="Sheet1!A1" display="Go to top"/>
    <hyperlink ref="E1718" location="Sheet1!A1" display="Go to top"/>
    <hyperlink ref="F15" location="District_of_Columbia" display="District of Columbia"/>
    <hyperlink ref="F14" location="Delaware" display="Delaware"/>
    <hyperlink ref="F16" location="Florida" display="Florida"/>
    <hyperlink ref="F17" location="Georgia" display="Georgia"/>
    <hyperlink ref="F18" location="Hawaii" display="Hawaii"/>
    <hyperlink ref="F22" location="Iowa" display="Iowa"/>
    <hyperlink ref="F19" location="Idaho" display="Idaho"/>
    <hyperlink ref="F20" location="Illinois" display="Illinois"/>
    <hyperlink ref="F21" location="Indiana" display="Indiana"/>
    <hyperlink ref="F23" location="Kansas" display="Kansas"/>
    <hyperlink ref="F24" location="Kentucky" display="Kentucky"/>
    <hyperlink ref="G7" location="Louisiana" display="Louisiana"/>
    <hyperlink ref="G10" location="Massachusetts" display="Massachusetts"/>
    <hyperlink ref="G9" location="Maryland" display="Maryland"/>
    <hyperlink ref="G8" location="Maine" display="Maine"/>
    <hyperlink ref="G11" location="Michigan" display="Michigan"/>
    <hyperlink ref="G12" location="Minnesota" display="Minnesota"/>
    <hyperlink ref="G14" location="Missouri" display="Missouri"/>
    <hyperlink ref="G13" location="Mississippi" display="Mississippi"/>
    <hyperlink ref="G15" location="Montana" display="Montana"/>
    <hyperlink ref="G16" location="North_Carolina" display="North Carolina"/>
    <hyperlink ref="G17" location="North_Dakota" display="North Dakota"/>
    <hyperlink ref="G18" location="Nebraska" display="Nebraska"/>
    <hyperlink ref="G20" location="New_Hampshire" display="New Hampshire"/>
    <hyperlink ref="G21" location="New_Jersey" display="New Jersey"/>
    <hyperlink ref="G22" location="New_Mexico" display="New Mexico"/>
    <hyperlink ref="G19" location="Nevada" display="Nevada"/>
    <hyperlink ref="G23" location="New_York" display="New York"/>
    <hyperlink ref="G24" location="Ohio" display="Ohio"/>
    <hyperlink ref="H7" location="Oklahoma" display="Oklahoma"/>
    <hyperlink ref="H8" location="Oregon" display="Oregon"/>
    <hyperlink ref="H9" location="Pennsylvania" display="Pennsylvania"/>
    <hyperlink ref="H10" location="Rhode_Island" display="Rhode Island"/>
    <hyperlink ref="H11" location="South_Carolina" display="South Carolina"/>
    <hyperlink ref="H12" location="South_Dakota" display="South Dakota"/>
    <hyperlink ref="H13" location="Tennessee" display="Tennessee"/>
    <hyperlink ref="H14" location="Texas" display="Texas"/>
    <hyperlink ref="H15" location="Utah" display="Utah"/>
    <hyperlink ref="H17" location="Virginia" display="Virginia"/>
    <hyperlink ref="H16" location="Vermont" display="Vermont"/>
    <hyperlink ref="H18" location="Washington" display="Washington"/>
    <hyperlink ref="H20" location="Wisconsin" display="Wisconsin"/>
    <hyperlink ref="H19" location="West_Virginia" display="West Virginia"/>
    <hyperlink ref="H21" location="Wyoming" display="Wyoming"/>
    <hyperlink ref="H23" location="Guam" display="Guam"/>
    <hyperlink ref="H24" location="Puerto_Rico" display="Puerto Rico"/>
  </hyperlink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A15FCD0-2D75-406B-8B26-A682A6AADDB1}">
            <x14:dataBar minLength="0" maxLength="100" border="1" negativeBarBorderColorSameAsPositive="0">
              <x14:cfvo type="autoMin"/>
              <x14:cfvo type="autoMax"/>
              <x14:borderColor rgb="FFFF555A"/>
              <x14:negativeFillColor rgb="FFFF0000"/>
              <x14:negativeBorderColor rgb="FFFF0000"/>
              <x14:axisColor rgb="FF000000"/>
            </x14:dataBar>
          </x14:cfRule>
          <xm:sqref>J1745:J1048576 I1741:I1744 L1718:L1740 J27:J30 L1:L26</xm:sqref>
        </x14:conditionalFormatting>
        <x14:conditionalFormatting xmlns:xm="http://schemas.microsoft.com/office/excel/2006/main">
          <x14:cfRule type="dataBar" id="{49629FD0-56CB-41CE-B916-DB6082212AE3}">
            <x14:dataBar minLength="0" maxLength="100" border="1" negativeBarBorderColorSameAsPositive="0">
              <x14:cfvo type="autoMin"/>
              <x14:cfvo type="autoMax"/>
              <x14:borderColor rgb="FF008AEF"/>
              <x14:negativeFillColor rgb="FFFF0000"/>
              <x14:negativeBorderColor rgb="FFFF0000"/>
              <x14:axisColor rgb="FF000000"/>
            </x14:dataBar>
          </x14:cfRule>
          <xm:sqref>L1745:L1048576 J1741:J1744 N1718:N1740 L27:L30 N1:N26</xm:sqref>
        </x14:conditionalFormatting>
        <x14:conditionalFormatting xmlns:xm="http://schemas.microsoft.com/office/excel/2006/main">
          <x14:cfRule type="dataBar" id="{FE5B1267-BF53-46E0-AF3B-D7313DEAA4C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J31:J1699</xm:sqref>
        </x14:conditionalFormatting>
        <x14:conditionalFormatting xmlns:xm="http://schemas.microsoft.com/office/excel/2006/main">
          <x14:cfRule type="dataBar" id="{44971DB5-815C-4B1F-9373-E53E91D9885C}">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J1700:J1740</xm:sqref>
        </x14:conditionalFormatting>
        <x14:conditionalFormatting xmlns:xm="http://schemas.microsoft.com/office/excel/2006/main">
          <x14:cfRule type="dataBar" id="{19C65EA3-C0D4-4150-A561-15E4649D08D0}">
            <x14:dataBar minLength="0" maxLength="100" border="1" negativeBarBorderColorSameAsPositive="0">
              <x14:cfvo type="autoMin"/>
              <x14:cfvo type="autoMax"/>
              <x14:borderColor rgb="FFFF555A"/>
              <x14:negativeFillColor rgb="FFFF0000"/>
              <x14:negativeBorderColor rgb="FFFF0000"/>
              <x14:axisColor rgb="FF000000"/>
            </x14:dataBar>
          </x14:cfRule>
          <xm:sqref>M1718:M1740 M1:M26</xm:sqref>
        </x14:conditionalFormatting>
        <x14:conditionalFormatting xmlns:xm="http://schemas.microsoft.com/office/excel/2006/main">
          <x14:cfRule type="dataBar" id="{F6986677-A56C-42D0-9F3D-4601B66C110F}">
            <x14:dataBar minLength="0" maxLength="100" border="1" negativeBarBorderColorSameAsPositive="0">
              <x14:cfvo type="autoMin"/>
              <x14:cfvo type="autoMax"/>
              <x14:borderColor rgb="FF008AEF"/>
              <x14:negativeFillColor rgb="FFFF0000"/>
              <x14:negativeBorderColor rgb="FFFF0000"/>
              <x14:axisColor rgb="FF000000"/>
            </x14:dataBar>
          </x14:cfRule>
          <xm:sqref>M1745:M1048576 M27:M30</xm:sqref>
        </x14:conditionalFormatting>
        <x14:conditionalFormatting xmlns:xm="http://schemas.microsoft.com/office/excel/2006/main">
          <x14:cfRule type="dataBar" id="{E43BE0B0-4236-420A-8DE5-FD8E7DB5CFC3}">
            <x14:dataBar minLength="0" maxLength="100" border="1" negativeBarBorderColorSameAsPositive="0">
              <x14:cfvo type="autoMin"/>
              <x14:cfvo type="autoMax"/>
              <x14:borderColor rgb="FFFF555A"/>
              <x14:negativeFillColor rgb="FFFF0000"/>
              <x14:negativeBorderColor rgb="FFFF0000"/>
              <x14:axisColor rgb="FF000000"/>
            </x14:dataBar>
          </x14:cfRule>
          <xm:sqref>K2:K8</xm:sqref>
        </x14:conditionalFormatting>
        <x14:conditionalFormatting xmlns:xm="http://schemas.microsoft.com/office/excel/2006/main">
          <x14:cfRule type="dataBar" id="{84F7A022-00E1-4B55-BE1D-A1301E41FC6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H8:H24 I27:I30 I1745:I1775 H31:H1744</xm:sqref>
        </x14:conditionalFormatting>
        <x14:conditionalFormatting xmlns:xm="http://schemas.microsoft.com/office/excel/2006/main">
          <x14:cfRule type="iconSet" priority="61" id="{48483EC6-AF90-486F-8CEC-6F49A3B18A2B}">
            <x14:iconSet iconSet="4TrafficLights" custom="1">
              <x14:cfvo type="percent">
                <xm:f>0</xm:f>
              </x14:cfvo>
              <x14:cfvo type="num">
                <xm:f>2</xm:f>
              </x14:cfvo>
              <x14:cfvo type="num">
                <xm:f>3</xm:f>
              </x14:cfvo>
              <x14:cfvo type="num">
                <xm:f>4</xm:f>
              </x14:cfvo>
              <x14:cfIcon iconSet="4TrafficLights" iconId="0"/>
              <x14:cfIcon iconSet="3TrafficLights1" iconId="2"/>
              <x14:cfIcon iconSet="3TrafficLights1" iconId="1"/>
              <x14:cfIcon iconSet="3TrafficLights1" iconId="0"/>
            </x14:iconSet>
          </x14:cfRule>
          <xm:sqref>BA32:BA1717</xm:sqref>
        </x14:conditionalFormatting>
        <x14:conditionalFormatting xmlns:xm="http://schemas.microsoft.com/office/excel/2006/main">
          <x14:cfRule type="iconSet" priority="3" id="{7C8F71B9-8643-4780-AF27-B95193304200}">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K1 K9:K1048576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59"/>
  <sheetViews>
    <sheetView zoomScaleNormal="100" workbookViewId="0">
      <pane xSplit="7185" ySplit="7020" topLeftCell="DM730"/>
      <selection activeCell="DN3" sqref="DN3:DU4"/>
      <selection pane="topRight" activeCell="DM1" sqref="DM1"/>
      <selection pane="bottomLeft" activeCell="A744" sqref="A744:D759"/>
      <selection pane="bottomRight" activeCell="DI711" sqref="DI711:DP711"/>
    </sheetView>
  </sheetViews>
  <sheetFormatPr defaultRowHeight="15" x14ac:dyDescent="0.25"/>
  <cols>
    <col min="1" max="1" width="14.42578125" customWidth="1"/>
    <col min="2" max="2" width="13.7109375" customWidth="1"/>
    <col min="14" max="14" width="33.85546875" customWidth="1"/>
    <col min="15" max="15" width="17.5703125" customWidth="1"/>
    <col min="16" max="16" width="18.28515625" customWidth="1"/>
    <col min="24" max="32" width="9.140625" style="1"/>
    <col min="41" max="41" width="40" customWidth="1"/>
    <col min="113" max="113" width="42" customWidth="1"/>
    <col min="114" max="114" width="36.85546875" customWidth="1"/>
    <col min="115" max="115" width="48.7109375" customWidth="1"/>
    <col min="116" max="116" width="47" customWidth="1"/>
    <col min="117" max="117" width="48.42578125" customWidth="1"/>
    <col min="118" max="121" width="16.42578125" customWidth="1"/>
    <col min="128" max="128" width="30.28515625" style="59" customWidth="1"/>
    <col min="129" max="144" width="9.140625" style="59"/>
  </cols>
  <sheetData>
    <row r="1" spans="1:144" ht="19.5" thickTop="1" x14ac:dyDescent="0.3">
      <c r="A1" s="18" t="s">
        <v>869</v>
      </c>
      <c r="B1" s="18" t="s">
        <v>870</v>
      </c>
      <c r="C1" s="51" t="s">
        <v>871</v>
      </c>
      <c r="D1" s="51" t="s">
        <v>872</v>
      </c>
      <c r="E1" s="52" t="s">
        <v>873</v>
      </c>
      <c r="F1" s="52" t="s">
        <v>874</v>
      </c>
      <c r="G1" s="50" t="s">
        <v>945</v>
      </c>
      <c r="H1" s="50" t="s">
        <v>946</v>
      </c>
      <c r="I1" s="50" t="s">
        <v>947</v>
      </c>
      <c r="J1" s="50" t="s">
        <v>948</v>
      </c>
      <c r="K1" s="19" t="s">
        <v>875</v>
      </c>
      <c r="L1" s="19" t="s">
        <v>876</v>
      </c>
      <c r="M1" t="s">
        <v>0</v>
      </c>
      <c r="N1" t="s">
        <v>1</v>
      </c>
      <c r="O1" t="s">
        <v>2</v>
      </c>
      <c r="P1" t="s">
        <v>3</v>
      </c>
      <c r="Q1" t="s">
        <v>864</v>
      </c>
      <c r="R1" t="s">
        <v>865</v>
      </c>
      <c r="S1" t="s">
        <v>4</v>
      </c>
      <c r="T1" t="s">
        <v>858</v>
      </c>
      <c r="U1" t="s">
        <v>859</v>
      </c>
      <c r="V1" t="s">
        <v>860</v>
      </c>
      <c r="W1" t="s">
        <v>861</v>
      </c>
      <c r="X1" s="1" t="s">
        <v>862</v>
      </c>
      <c r="Z1" s="1" t="s">
        <v>852</v>
      </c>
      <c r="AA1" s="1" t="s">
        <v>848</v>
      </c>
      <c r="AB1" s="1" t="s">
        <v>849</v>
      </c>
      <c r="AC1" s="1" t="s">
        <v>850</v>
      </c>
      <c r="AD1" s="1" t="s">
        <v>851</v>
      </c>
      <c r="AF1" s="1" t="s">
        <v>853</v>
      </c>
      <c r="AG1" t="s">
        <v>854</v>
      </c>
      <c r="AH1" t="s">
        <v>855</v>
      </c>
      <c r="AI1" t="s">
        <v>856</v>
      </c>
      <c r="AJ1" t="s">
        <v>857</v>
      </c>
      <c r="AL1" s="18" t="s">
        <v>868</v>
      </c>
      <c r="AM1" t="s">
        <v>868</v>
      </c>
      <c r="AN1" t="s">
        <v>0</v>
      </c>
      <c r="AO1" s="10" t="s">
        <v>1</v>
      </c>
      <c r="AP1" s="10" t="s">
        <v>3</v>
      </c>
      <c r="AQ1" s="10" t="s">
        <v>877</v>
      </c>
      <c r="AR1" s="10" t="s">
        <v>878</v>
      </c>
      <c r="AS1" s="10" t="s">
        <v>869</v>
      </c>
      <c r="AT1" s="10" t="s">
        <v>870</v>
      </c>
      <c r="AU1" s="25"/>
      <c r="AV1" s="25"/>
      <c r="AW1" s="25" t="s">
        <v>888</v>
      </c>
      <c r="AX1" s="25" t="s">
        <v>889</v>
      </c>
      <c r="AY1" s="25"/>
      <c r="AZ1" s="19"/>
      <c r="BA1" s="19"/>
      <c r="BB1" s="19" t="s">
        <v>890</v>
      </c>
      <c r="BC1" s="19" t="s">
        <v>891</v>
      </c>
      <c r="BD1" s="19"/>
      <c r="BE1" s="25"/>
      <c r="BF1" s="25"/>
      <c r="BG1" s="25" t="s">
        <v>892</v>
      </c>
      <c r="BH1" s="25" t="s">
        <v>893</v>
      </c>
      <c r="BI1" s="25"/>
      <c r="BJ1" s="19"/>
      <c r="BK1" s="19"/>
      <c r="BL1" s="19" t="s">
        <v>894</v>
      </c>
      <c r="BM1" s="19" t="s">
        <v>895</v>
      </c>
      <c r="BN1" s="19"/>
      <c r="BO1" s="25"/>
      <c r="BP1" s="25"/>
      <c r="BQ1" s="25" t="s">
        <v>896</v>
      </c>
      <c r="BR1" s="25" t="s">
        <v>897</v>
      </c>
      <c r="BS1" s="25"/>
      <c r="BT1" s="25"/>
      <c r="BU1" s="19"/>
      <c r="BV1" s="19"/>
      <c r="BW1" s="19" t="s">
        <v>898</v>
      </c>
      <c r="BX1" s="19" t="s">
        <v>899</v>
      </c>
      <c r="BY1" s="19"/>
      <c r="BZ1" s="25"/>
      <c r="CA1" s="25"/>
      <c r="CB1" s="25" t="s">
        <v>900</v>
      </c>
      <c r="CC1" s="25" t="s">
        <v>901</v>
      </c>
      <c r="CD1" s="25"/>
      <c r="CE1" s="19"/>
      <c r="CF1" s="19"/>
      <c r="CG1" s="19" t="s">
        <v>902</v>
      </c>
      <c r="CH1" s="19" t="s">
        <v>903</v>
      </c>
      <c r="CI1" s="19"/>
      <c r="CJ1" s="25"/>
      <c r="CK1" s="25"/>
      <c r="CL1" s="25" t="s">
        <v>904</v>
      </c>
      <c r="CM1" s="25" t="s">
        <v>905</v>
      </c>
      <c r="CN1" s="25"/>
      <c r="CO1" s="19"/>
      <c r="CP1" s="19"/>
      <c r="CQ1" s="19" t="s">
        <v>906</v>
      </c>
      <c r="CR1" s="19" t="s">
        <v>907</v>
      </c>
      <c r="CS1" s="19"/>
      <c r="CT1" s="25"/>
      <c r="CU1" s="25"/>
      <c r="CV1" s="25" t="s">
        <v>908</v>
      </c>
      <c r="CW1" s="25" t="s">
        <v>909</v>
      </c>
      <c r="CX1" s="25"/>
      <c r="CY1" s="19"/>
      <c r="CZ1" s="19"/>
      <c r="DA1" s="19" t="s">
        <v>910</v>
      </c>
      <c r="DB1" s="19" t="s">
        <v>911</v>
      </c>
      <c r="DC1" s="18"/>
      <c r="DD1" s="10" t="s">
        <v>912</v>
      </c>
      <c r="DE1" s="10" t="s">
        <v>913</v>
      </c>
      <c r="DF1" s="10" t="s">
        <v>914</v>
      </c>
      <c r="DG1" s="10" t="s">
        <v>915</v>
      </c>
      <c r="DH1" s="10" t="s">
        <v>916</v>
      </c>
      <c r="DI1" s="37" t="s">
        <v>920</v>
      </c>
      <c r="DJ1" s="18" t="s">
        <v>868</v>
      </c>
      <c r="DK1" s="37" t="s">
        <v>920</v>
      </c>
      <c r="DL1" s="19" t="s">
        <v>921</v>
      </c>
      <c r="DM1" s="26" t="s">
        <v>879</v>
      </c>
      <c r="DN1" s="88" t="s">
        <v>880</v>
      </c>
      <c r="DO1" s="89"/>
      <c r="DP1" s="90" t="s">
        <v>881</v>
      </c>
      <c r="DQ1" s="89"/>
      <c r="DR1" s="90" t="s">
        <v>880</v>
      </c>
      <c r="DS1" s="89"/>
      <c r="DT1" s="88" t="s">
        <v>917</v>
      </c>
      <c r="DU1" s="89"/>
      <c r="DX1" s="59" t="s">
        <v>1</v>
      </c>
      <c r="DY1" s="59" t="s">
        <v>3</v>
      </c>
      <c r="DZ1" s="59" t="s">
        <v>877</v>
      </c>
      <c r="EA1" s="59" t="s">
        <v>878</v>
      </c>
      <c r="EB1" s="59" t="s">
        <v>1686</v>
      </c>
      <c r="EC1" s="59" t="s">
        <v>1687</v>
      </c>
      <c r="ED1" s="59" t="s">
        <v>1688</v>
      </c>
      <c r="EE1" s="59" t="s">
        <v>1689</v>
      </c>
      <c r="EF1" s="59" t="s">
        <v>1690</v>
      </c>
      <c r="EG1" s="59" t="s">
        <v>1691</v>
      </c>
      <c r="EH1" s="59" t="s">
        <v>1692</v>
      </c>
      <c r="EI1" s="59" t="s">
        <v>1693</v>
      </c>
      <c r="EJ1" s="59" t="s">
        <v>1694</v>
      </c>
      <c r="EK1" s="59" t="s">
        <v>1695</v>
      </c>
      <c r="EL1" s="59" t="s">
        <v>1696</v>
      </c>
      <c r="EM1" s="59" t="s">
        <v>1697</v>
      </c>
      <c r="EN1" s="60" t="s">
        <v>1698</v>
      </c>
    </row>
    <row r="2" spans="1:144" x14ac:dyDescent="0.25">
      <c r="A2" s="18">
        <v>64.3179059</v>
      </c>
      <c r="B2" s="18">
        <v>-146.64781780000001</v>
      </c>
      <c r="C2" s="18">
        <f>IF(Sheet1!G32=1,Master!A2,Master!K2)</f>
        <v>100</v>
      </c>
      <c r="D2" s="18">
        <f>IF(Sheet1!G32=1,Master!B2,Master!L2)</f>
        <v>180</v>
      </c>
      <c r="E2" s="18">
        <f>IF(Sheet1!G32=0,Master!A2,Master!K2)</f>
        <v>64.3179059</v>
      </c>
      <c r="F2" s="18">
        <f>IF(Sheet1!G32=0,Master!B2,Master!L2)</f>
        <v>-146.64781780000001</v>
      </c>
      <c r="G2" s="18">
        <f>IF(Sheet1!I32=1,Master!A2,Master!K2)</f>
        <v>100</v>
      </c>
      <c r="H2" s="18">
        <f>IF(Sheet1!I32=1,Master!B2,Master!L2)</f>
        <v>180</v>
      </c>
      <c r="I2" s="18">
        <f>IF(Sheet1!I32=0,Master!A2,Master!K2)</f>
        <v>64.3179059</v>
      </c>
      <c r="J2" s="18">
        <f>IF(Sheet1!I32=0,Master!B2,Master!L2)</f>
        <v>-146.64781780000001</v>
      </c>
      <c r="K2" s="18">
        <v>100</v>
      </c>
      <c r="L2" s="18">
        <v>180</v>
      </c>
      <c r="M2">
        <v>30</v>
      </c>
      <c r="N2" t="s">
        <v>73</v>
      </c>
      <c r="O2">
        <v>3.3217290903399997E-2</v>
      </c>
      <c r="P2" s="18" t="s">
        <v>74</v>
      </c>
      <c r="Q2" t="s">
        <v>75</v>
      </c>
      <c r="R2" t="s">
        <v>8</v>
      </c>
      <c r="S2">
        <v>0</v>
      </c>
      <c r="T2">
        <v>1</v>
      </c>
      <c r="U2">
        <v>-10.393700599670399</v>
      </c>
      <c r="V2">
        <v>-10.393700599670399</v>
      </c>
      <c r="W2">
        <v>-10.393700599670399</v>
      </c>
      <c r="X2" s="1">
        <v>-10.393700599670399</v>
      </c>
      <c r="Z2" s="1">
        <v>1</v>
      </c>
      <c r="AA2" s="1">
        <v>1.0390792042017E-2</v>
      </c>
      <c r="AB2" s="1">
        <v>1.0390792042017E-2</v>
      </c>
      <c r="AC2" s="1">
        <v>1.0390792042017E-2</v>
      </c>
      <c r="AD2" s="1">
        <v>1.0390792042017E-2</v>
      </c>
      <c r="AF2" s="1">
        <v>1</v>
      </c>
      <c r="AG2">
        <v>7.8274533152580001E-3</v>
      </c>
      <c r="AH2">
        <v>7.8274533152580001E-3</v>
      </c>
      <c r="AI2">
        <v>7.8274533152580001E-3</v>
      </c>
      <c r="AJ2">
        <v>7.8274533152580001E-3</v>
      </c>
      <c r="AL2" s="18">
        <f>IF(AB2&gt;AH2,AB2,AH2)</f>
        <v>1.0390792042017E-2</v>
      </c>
      <c r="AM2">
        <v>1.0390792042017E-2</v>
      </c>
      <c r="AN2">
        <v>30</v>
      </c>
      <c r="AO2" t="s">
        <v>73</v>
      </c>
      <c r="AP2" t="s">
        <v>74</v>
      </c>
      <c r="AQ2" t="s">
        <v>75</v>
      </c>
      <c r="AR2" t="s">
        <v>8</v>
      </c>
      <c r="AS2">
        <v>64.3179059</v>
      </c>
      <c r="AT2">
        <v>-146.64781780000001</v>
      </c>
      <c r="AW2">
        <v>-18.5</v>
      </c>
      <c r="AX2">
        <v>-18.5</v>
      </c>
      <c r="BB2">
        <v>-13.1</v>
      </c>
      <c r="BC2">
        <v>-13.1</v>
      </c>
      <c r="BG2">
        <v>-4.7</v>
      </c>
      <c r="BH2">
        <v>-4.7</v>
      </c>
      <c r="BL2">
        <v>4.7</v>
      </c>
      <c r="BM2">
        <v>4.7</v>
      </c>
      <c r="BQ2">
        <v>13.9</v>
      </c>
      <c r="BR2">
        <v>13.9</v>
      </c>
      <c r="BW2">
        <v>19.899999999999999</v>
      </c>
      <c r="BX2">
        <v>19.899999999999999</v>
      </c>
      <c r="CB2">
        <v>20.9</v>
      </c>
      <c r="CC2">
        <v>20.9</v>
      </c>
      <c r="CG2">
        <v>18.399999999999999</v>
      </c>
      <c r="CH2">
        <v>18.399999999999999</v>
      </c>
      <c r="CL2">
        <v>11.8</v>
      </c>
      <c r="CM2">
        <v>11.8</v>
      </c>
      <c r="CQ2">
        <v>-0.1</v>
      </c>
      <c r="CR2">
        <v>-0.1</v>
      </c>
      <c r="CV2">
        <v>-11.2</v>
      </c>
      <c r="CW2">
        <v>-11.2</v>
      </c>
      <c r="DA2">
        <v>-17.5</v>
      </c>
      <c r="DB2">
        <v>-17.5</v>
      </c>
      <c r="DD2">
        <v>1</v>
      </c>
      <c r="DE2">
        <v>0</v>
      </c>
      <c r="DF2">
        <v>0</v>
      </c>
      <c r="DG2">
        <v>0</v>
      </c>
      <c r="DH2">
        <v>0</v>
      </c>
      <c r="DI2" t="str">
        <f>IF((CL2&gt;=13)-(CL2&gt;38),$DO$4,$DO$3)</f>
        <v xml:space="preserve">Too cold or becomes too hot for vectors - surveillance may not be necessary. </v>
      </c>
      <c r="DJ2" t="str">
        <f t="shared" ref="DJ2:DJ65" si="0">IF(AL2="NoData",$DQ$5,IF(AL2&lt;0.5,$DQ$3,IF(AL2&gt;=0.5,$DQ$4,"")))</f>
        <v>When temp. suitable, model suggests vectors unlikely or low numbers.</v>
      </c>
      <c r="DK2" t="str">
        <f>IF((CL2&gt;=18)-(CL2&gt;42),$DS$4,$DS$3)</f>
        <v xml:space="preserve">Too cold or becomes too hot for Zika - surveillance may not be necessary. </v>
      </c>
      <c r="DL2" t="str">
        <f t="shared" ref="DL2:DL65" si="1">IF(DF2="NoData",$DU$5,IF(DF2&lt;0.5,$DU$3,IF(DF2&gt;=0.5,$DU$4,"")))</f>
        <v>When temp. suitable, model suggests Zika unlikely.</v>
      </c>
      <c r="DM2" t="str">
        <f>CONCATENATE(DI2,DJ2)</f>
        <v>Too cold or becomes too hot for vectors - surveillance may not be necessary. When temp. suitable, model suggests vectors unlikely or low numbers.</v>
      </c>
      <c r="DN2" s="27" t="s">
        <v>882</v>
      </c>
      <c r="DO2" s="28" t="s">
        <v>883</v>
      </c>
      <c r="DP2" s="27" t="s">
        <v>882</v>
      </c>
      <c r="DQ2" s="28" t="s">
        <v>883</v>
      </c>
      <c r="DR2" s="27" t="s">
        <v>882</v>
      </c>
      <c r="DS2" s="28" t="s">
        <v>883</v>
      </c>
      <c r="DT2" s="27" t="s">
        <v>882</v>
      </c>
      <c r="DU2" s="28" t="s">
        <v>883</v>
      </c>
      <c r="DX2" s="59" t="s">
        <v>73</v>
      </c>
      <c r="DY2" s="59" t="s">
        <v>74</v>
      </c>
      <c r="DZ2" s="59" t="s">
        <v>75</v>
      </c>
      <c r="EA2" s="59" t="s">
        <v>8</v>
      </c>
      <c r="EB2" s="59">
        <v>0</v>
      </c>
      <c r="EC2" s="59">
        <v>238</v>
      </c>
      <c r="ED2" s="59">
        <v>0</v>
      </c>
      <c r="EE2" s="59">
        <v>1</v>
      </c>
      <c r="EF2" s="59">
        <v>1</v>
      </c>
      <c r="EG2" s="59">
        <v>2.9411764705881999E-2</v>
      </c>
      <c r="EH2" s="59">
        <v>0.16895772489817701</v>
      </c>
      <c r="EI2" s="59">
        <v>7</v>
      </c>
      <c r="EJ2" s="59">
        <v>2</v>
      </c>
      <c r="EK2" s="59">
        <v>0</v>
      </c>
      <c r="EL2" s="59">
        <v>1</v>
      </c>
      <c r="EM2" s="59">
        <v>0</v>
      </c>
      <c r="EN2" s="59">
        <v>7</v>
      </c>
    </row>
    <row r="3" spans="1:144" x14ac:dyDescent="0.25">
      <c r="A3" s="18">
        <v>63.509953500000002</v>
      </c>
      <c r="B3" s="18">
        <v>-145.80996329999999</v>
      </c>
      <c r="C3" s="18">
        <f>IF(Sheet1!G33=1,Master!A3,Master!K3)</f>
        <v>100</v>
      </c>
      <c r="D3" s="18">
        <f>IF(Sheet1!G33=1,Master!B3,Master!L3)</f>
        <v>180</v>
      </c>
      <c r="E3" s="18">
        <f>IF(Sheet1!G33=0,Master!A3,Master!K3)</f>
        <v>63.509953500000002</v>
      </c>
      <c r="F3" s="18">
        <f>IF(Sheet1!G33=0,Master!B3,Master!L3)</f>
        <v>-145.80996329999999</v>
      </c>
      <c r="G3" s="18">
        <f>IF(Sheet1!I33=1,Master!A3,Master!K3)</f>
        <v>100</v>
      </c>
      <c r="H3" s="18">
        <f>IF(Sheet1!I33=1,Master!B3,Master!L3)</f>
        <v>180</v>
      </c>
      <c r="I3" s="18">
        <f>IF(Sheet1!I33=0,Master!A3,Master!K3)</f>
        <v>63.509953500000002</v>
      </c>
      <c r="J3" s="18">
        <f>IF(Sheet1!I33=0,Master!B3,Master!L3)</f>
        <v>-145.80996329999999</v>
      </c>
      <c r="K3" s="18">
        <v>100</v>
      </c>
      <c r="L3" s="18">
        <v>180</v>
      </c>
      <c r="M3">
        <v>32</v>
      </c>
      <c r="N3" t="s">
        <v>77</v>
      </c>
      <c r="O3">
        <v>0.27331930689900003</v>
      </c>
      <c r="P3" s="18" t="s">
        <v>74</v>
      </c>
      <c r="Q3" t="s">
        <v>75</v>
      </c>
      <c r="R3" t="s">
        <v>8</v>
      </c>
      <c r="S3">
        <v>0</v>
      </c>
      <c r="T3">
        <v>1</v>
      </c>
      <c r="U3">
        <v>-11.771653175354</v>
      </c>
      <c r="V3">
        <v>-11.771653175354</v>
      </c>
      <c r="W3">
        <v>-11.771653175354</v>
      </c>
      <c r="X3" s="1">
        <v>-11.771653175354</v>
      </c>
      <c r="Z3" s="1">
        <v>3</v>
      </c>
      <c r="AA3" s="1">
        <v>9.6698654967350001E-3</v>
      </c>
      <c r="AB3" s="1">
        <v>1.3053212859792E-2</v>
      </c>
      <c r="AC3" s="1">
        <v>1.1219820116327E-2</v>
      </c>
      <c r="AD3" s="1">
        <v>3.3659460348981998E-2</v>
      </c>
      <c r="AF3" s="1">
        <v>3</v>
      </c>
      <c r="AG3">
        <v>6.7926222819730004E-3</v>
      </c>
      <c r="AH3">
        <v>1.3448974456726E-2</v>
      </c>
      <c r="AI3">
        <v>1.1086886637618001E-2</v>
      </c>
      <c r="AJ3">
        <v>3.3260659912854998E-2</v>
      </c>
      <c r="AL3" s="18">
        <f t="shared" ref="AL3:AL66" si="2">IF(AB3&gt;AH3,AB3,AH3)</f>
        <v>1.3448974456726E-2</v>
      </c>
      <c r="AM3">
        <v>1.3448974456726E-2</v>
      </c>
      <c r="AN3">
        <v>32</v>
      </c>
      <c r="AO3" t="s">
        <v>77</v>
      </c>
      <c r="AP3" t="s">
        <v>74</v>
      </c>
      <c r="AQ3" t="s">
        <v>75</v>
      </c>
      <c r="AR3" t="s">
        <v>8</v>
      </c>
      <c r="AS3">
        <v>63.509953500000002</v>
      </c>
      <c r="AT3">
        <v>-145.80996329999999</v>
      </c>
      <c r="AW3">
        <v>-19.899999999999999</v>
      </c>
      <c r="AX3">
        <v>-19.899999999999999</v>
      </c>
      <c r="BB3">
        <v>-15.1</v>
      </c>
      <c r="BC3">
        <v>-15.1</v>
      </c>
      <c r="BG3">
        <v>-8.5</v>
      </c>
      <c r="BH3">
        <v>-8.5</v>
      </c>
      <c r="BL3">
        <v>-0.1</v>
      </c>
      <c r="BM3">
        <v>-0.1</v>
      </c>
      <c r="BQ3">
        <v>8.8000000000000007</v>
      </c>
      <c r="BR3">
        <v>8.8000000000000007</v>
      </c>
      <c r="BW3">
        <v>15.7</v>
      </c>
      <c r="BX3">
        <v>15.7</v>
      </c>
      <c r="CB3">
        <v>17.8</v>
      </c>
      <c r="CC3">
        <v>17.8</v>
      </c>
      <c r="CG3">
        <v>15</v>
      </c>
      <c r="CH3">
        <v>15</v>
      </c>
      <c r="CL3">
        <v>8.1</v>
      </c>
      <c r="CM3">
        <v>8.1</v>
      </c>
      <c r="CQ3">
        <v>-3.5</v>
      </c>
      <c r="CR3">
        <v>-3.5</v>
      </c>
      <c r="CV3">
        <v>-14.3</v>
      </c>
      <c r="CW3">
        <v>-14.3</v>
      </c>
      <c r="DA3">
        <v>-18.8</v>
      </c>
      <c r="DB3">
        <v>-18.8</v>
      </c>
      <c r="DD3">
        <v>2</v>
      </c>
      <c r="DE3">
        <v>0</v>
      </c>
      <c r="DF3">
        <v>0</v>
      </c>
      <c r="DG3">
        <v>0</v>
      </c>
      <c r="DH3">
        <v>0</v>
      </c>
      <c r="DI3" t="str">
        <f t="shared" ref="DI3:DI66" si="3">IF((CL3&gt;=13)-(CL3&gt;38),$DO$4,$DO$3)</f>
        <v xml:space="preserve">Too cold or becomes too hot for vectors - surveillance may not be necessary. </v>
      </c>
      <c r="DJ3" t="str">
        <f t="shared" si="0"/>
        <v>When temp. suitable, model suggests vectors unlikely or low numbers.</v>
      </c>
      <c r="DK3" t="str">
        <f t="shared" ref="DK3:DK66" si="4">IF((CL3&gt;=18)-(CL3&gt;42),$DS$4,$DS$3)</f>
        <v xml:space="preserve">Too cold or becomes too hot for Zika - surveillance may not be necessary. </v>
      </c>
      <c r="DL3" t="str">
        <f t="shared" si="1"/>
        <v>When temp. suitable, model suggests Zika unlikely.</v>
      </c>
      <c r="DM3" t="str">
        <f t="shared" ref="DM3:DM66" si="5">CONCATENATE(DI3,DJ3)</f>
        <v>Too cold or becomes too hot for vectors - surveillance may not be necessary. When temp. suitable, model suggests vectors unlikely or low numbers.</v>
      </c>
      <c r="DN3" s="29" t="s">
        <v>1788</v>
      </c>
      <c r="DO3" s="30" t="s">
        <v>1800</v>
      </c>
      <c r="DP3" s="29" t="s">
        <v>884</v>
      </c>
      <c r="DQ3" s="30" t="s">
        <v>1789</v>
      </c>
      <c r="DR3" s="29" t="s">
        <v>1788</v>
      </c>
      <c r="DS3" s="30" t="s">
        <v>1801</v>
      </c>
      <c r="DT3" s="29" t="s">
        <v>918</v>
      </c>
      <c r="DU3" s="30" t="s">
        <v>1790</v>
      </c>
      <c r="DX3" s="59" t="s">
        <v>77</v>
      </c>
      <c r="DY3" s="59" t="s">
        <v>74</v>
      </c>
      <c r="DZ3" s="59" t="s">
        <v>75</v>
      </c>
      <c r="EA3" s="59" t="s">
        <v>8</v>
      </c>
      <c r="EB3" s="59">
        <v>0</v>
      </c>
      <c r="EC3" s="59">
        <v>465</v>
      </c>
      <c r="ED3" s="59">
        <v>0</v>
      </c>
      <c r="EE3" s="59">
        <v>0</v>
      </c>
      <c r="EF3" s="59">
        <v>0</v>
      </c>
      <c r="EG3" s="59">
        <v>0</v>
      </c>
      <c r="EH3" s="59">
        <v>0</v>
      </c>
      <c r="EI3" s="59">
        <v>0</v>
      </c>
      <c r="EJ3" s="59">
        <v>1</v>
      </c>
      <c r="EK3" s="59">
        <v>0</v>
      </c>
      <c r="EL3" s="59">
        <v>0</v>
      </c>
      <c r="EM3" s="59">
        <v>0</v>
      </c>
      <c r="EN3" s="59">
        <v>0</v>
      </c>
    </row>
    <row r="4" spans="1:144" x14ac:dyDescent="0.25">
      <c r="A4" s="18">
        <v>58.640646099999998</v>
      </c>
      <c r="B4" s="18">
        <v>-162.0669106</v>
      </c>
      <c r="C4" s="18">
        <f>IF(Sheet1!G34=1,Master!A4,Master!K4)</f>
        <v>100</v>
      </c>
      <c r="D4" s="18">
        <f>IF(Sheet1!G34=1,Master!B4,Master!L4)</f>
        <v>180</v>
      </c>
      <c r="E4" s="18">
        <f>IF(Sheet1!G34=0,Master!A4,Master!K4)</f>
        <v>58.640646099999998</v>
      </c>
      <c r="F4" s="18">
        <f>IF(Sheet1!G34=0,Master!B4,Master!L4)</f>
        <v>-162.0669106</v>
      </c>
      <c r="G4" s="18">
        <f>IF(Sheet1!I34=1,Master!A4,Master!K4)</f>
        <v>100</v>
      </c>
      <c r="H4" s="18">
        <f>IF(Sheet1!I34=1,Master!B4,Master!L4)</f>
        <v>180</v>
      </c>
      <c r="I4" s="18">
        <f>IF(Sheet1!I34=0,Master!A4,Master!K4)</f>
        <v>58.640646099999998</v>
      </c>
      <c r="J4" s="18">
        <f>IF(Sheet1!I34=0,Master!B4,Master!L4)</f>
        <v>-162.0669106</v>
      </c>
      <c r="K4" s="18">
        <v>100</v>
      </c>
      <c r="L4" s="18">
        <v>180</v>
      </c>
      <c r="M4">
        <v>44</v>
      </c>
      <c r="N4" t="s">
        <v>100</v>
      </c>
      <c r="O4">
        <v>0.153628124935</v>
      </c>
      <c r="P4" s="18" t="s">
        <v>74</v>
      </c>
      <c r="Q4" t="s">
        <v>75</v>
      </c>
      <c r="R4" t="s">
        <v>8</v>
      </c>
      <c r="S4">
        <v>0</v>
      </c>
      <c r="T4">
        <v>1</v>
      </c>
      <c r="U4">
        <v>0.35433071851730302</v>
      </c>
      <c r="V4">
        <v>0.35433071851730302</v>
      </c>
      <c r="W4">
        <v>0.35433071851730302</v>
      </c>
      <c r="X4" s="1">
        <v>0.35433071851730302</v>
      </c>
      <c r="Z4" s="1">
        <v>1</v>
      </c>
      <c r="AA4" s="1">
        <v>0</v>
      </c>
      <c r="AB4" s="1">
        <v>0</v>
      </c>
      <c r="AC4" s="1">
        <v>0</v>
      </c>
      <c r="AD4" s="1">
        <v>0</v>
      </c>
      <c r="AF4" s="1">
        <v>1</v>
      </c>
      <c r="AG4">
        <v>0</v>
      </c>
      <c r="AH4">
        <v>0</v>
      </c>
      <c r="AI4">
        <v>0</v>
      </c>
      <c r="AJ4">
        <v>0</v>
      </c>
      <c r="AL4" s="18">
        <f t="shared" si="2"/>
        <v>0</v>
      </c>
      <c r="AM4">
        <v>9999</v>
      </c>
      <c r="AN4">
        <v>44</v>
      </c>
      <c r="AO4" t="s">
        <v>100</v>
      </c>
      <c r="AP4" t="s">
        <v>74</v>
      </c>
      <c r="AQ4" t="s">
        <v>75</v>
      </c>
      <c r="AR4" t="s">
        <v>8</v>
      </c>
      <c r="AS4">
        <v>58.640646099999998</v>
      </c>
      <c r="AT4">
        <v>-162.0669106</v>
      </c>
      <c r="AW4">
        <v>-6.4</v>
      </c>
      <c r="AX4">
        <v>-6.4</v>
      </c>
      <c r="BB4">
        <v>-6.3</v>
      </c>
      <c r="BC4">
        <v>-6.3</v>
      </c>
      <c r="BG4">
        <v>-3.6</v>
      </c>
      <c r="BH4">
        <v>-3.6</v>
      </c>
      <c r="BL4">
        <v>0.6</v>
      </c>
      <c r="BM4">
        <v>0.6</v>
      </c>
      <c r="BQ4">
        <v>7.2</v>
      </c>
      <c r="BR4">
        <v>7.2</v>
      </c>
      <c r="BW4">
        <v>12.2</v>
      </c>
      <c r="BX4">
        <v>12.2</v>
      </c>
      <c r="CB4">
        <v>14.4</v>
      </c>
      <c r="CC4">
        <v>14.4</v>
      </c>
      <c r="CG4">
        <v>13.6</v>
      </c>
      <c r="CH4">
        <v>13.6</v>
      </c>
      <c r="CL4">
        <v>10.3</v>
      </c>
      <c r="CM4">
        <v>10.3</v>
      </c>
      <c r="CQ4">
        <v>3.3</v>
      </c>
      <c r="CR4">
        <v>3.3</v>
      </c>
      <c r="CV4">
        <v>-1.6</v>
      </c>
      <c r="CW4">
        <v>-1.6</v>
      </c>
      <c r="DA4">
        <v>-5.6</v>
      </c>
      <c r="DB4">
        <v>-5.6</v>
      </c>
      <c r="DD4">
        <v>1</v>
      </c>
      <c r="DE4">
        <v>0</v>
      </c>
      <c r="DF4">
        <v>0</v>
      </c>
      <c r="DG4">
        <v>0</v>
      </c>
      <c r="DH4">
        <v>0</v>
      </c>
      <c r="DI4" t="str">
        <f t="shared" si="3"/>
        <v xml:space="preserve">Too cold or becomes too hot for vectors - surveillance may not be necessary. </v>
      </c>
      <c r="DJ4" t="str">
        <f t="shared" si="0"/>
        <v>When temp. suitable, model suggests vectors unlikely or low numbers.</v>
      </c>
      <c r="DK4" t="str">
        <f t="shared" si="4"/>
        <v xml:space="preserve">Too cold or becomes too hot for Zika - surveillance may not be necessary. </v>
      </c>
      <c r="DL4" t="str">
        <f t="shared" si="1"/>
        <v>When temp. suitable, model suggests Zika unlikely.</v>
      </c>
      <c r="DM4" t="str">
        <f t="shared" si="5"/>
        <v>Too cold or becomes too hot for vectors - surveillance may not be necessary. When temp. suitable, model suggests vectors unlikely or low numbers.</v>
      </c>
      <c r="DN4" s="29" t="s">
        <v>1791</v>
      </c>
      <c r="DO4" s="30" t="s">
        <v>1792</v>
      </c>
      <c r="DP4" s="29" t="s">
        <v>885</v>
      </c>
      <c r="DQ4" s="30" t="s">
        <v>1793</v>
      </c>
      <c r="DR4" s="29" t="s">
        <v>1791</v>
      </c>
      <c r="DS4" s="30" t="s">
        <v>1794</v>
      </c>
      <c r="DT4" s="29" t="s">
        <v>919</v>
      </c>
      <c r="DU4" s="30" t="s">
        <v>1795</v>
      </c>
      <c r="DX4" s="59" t="s">
        <v>100</v>
      </c>
      <c r="DY4" s="59" t="s">
        <v>74</v>
      </c>
      <c r="DZ4" s="59" t="s">
        <v>75</v>
      </c>
      <c r="EA4" s="59" t="s">
        <v>8</v>
      </c>
      <c r="EB4" s="59">
        <v>0</v>
      </c>
      <c r="EC4" s="59">
        <v>117</v>
      </c>
      <c r="ED4" s="59">
        <v>0</v>
      </c>
      <c r="EE4" s="59">
        <v>1</v>
      </c>
      <c r="EF4" s="59">
        <v>1</v>
      </c>
      <c r="EG4" s="59">
        <v>8.5470085470090006E-3</v>
      </c>
      <c r="EH4" s="59">
        <v>9.2054099267255995E-2</v>
      </c>
      <c r="EI4" s="59">
        <v>1</v>
      </c>
      <c r="EJ4" s="59">
        <v>2</v>
      </c>
      <c r="EK4" s="59">
        <v>0</v>
      </c>
      <c r="EL4" s="59">
        <v>1</v>
      </c>
      <c r="EM4" s="59">
        <v>0</v>
      </c>
      <c r="EN4" s="59">
        <v>1</v>
      </c>
    </row>
    <row r="5" spans="1:144" ht="15.75" thickBot="1" x14ac:dyDescent="0.3">
      <c r="A5" s="18">
        <v>61.786903500000001</v>
      </c>
      <c r="B5" s="18">
        <v>-165.9976915</v>
      </c>
      <c r="C5" s="18">
        <f>IF(Sheet1!G35=1,Master!A5,Master!K5)</f>
        <v>100</v>
      </c>
      <c r="D5" s="18">
        <f>IF(Sheet1!G35=1,Master!B5,Master!L5)</f>
        <v>180</v>
      </c>
      <c r="E5" s="18">
        <f>IF(Sheet1!G35=0,Master!A5,Master!K5)</f>
        <v>61.786903500000001</v>
      </c>
      <c r="F5" s="18">
        <f>IF(Sheet1!G35=0,Master!B5,Master!L5)</f>
        <v>-165.9976915</v>
      </c>
      <c r="G5" s="18">
        <f>IF(Sheet1!I35=1,Master!A5,Master!K5)</f>
        <v>100</v>
      </c>
      <c r="H5" s="18">
        <f>IF(Sheet1!I35=1,Master!B5,Master!L5)</f>
        <v>180</v>
      </c>
      <c r="I5" s="18">
        <f>IF(Sheet1!I35=0,Master!A5,Master!K5)</f>
        <v>61.786903500000001</v>
      </c>
      <c r="J5" s="18">
        <f>IF(Sheet1!I35=0,Master!B5,Master!L5)</f>
        <v>-165.9976915</v>
      </c>
      <c r="K5" s="18">
        <v>100</v>
      </c>
      <c r="L5" s="18">
        <v>180</v>
      </c>
      <c r="M5">
        <v>45</v>
      </c>
      <c r="N5" t="s">
        <v>101</v>
      </c>
      <c r="O5">
        <v>0.35776259228099999</v>
      </c>
      <c r="P5" s="18" t="s">
        <v>74</v>
      </c>
      <c r="Q5" t="s">
        <v>75</v>
      </c>
      <c r="R5" t="s">
        <v>8</v>
      </c>
      <c r="S5">
        <v>0</v>
      </c>
      <c r="T5">
        <v>1</v>
      </c>
      <c r="U5">
        <v>-7.3622045516967702</v>
      </c>
      <c r="V5">
        <v>-7.3622045516967702</v>
      </c>
      <c r="W5">
        <v>-7.3622045516967702</v>
      </c>
      <c r="X5" s="1">
        <v>-7.3622045516967702</v>
      </c>
      <c r="Z5" s="1">
        <v>2</v>
      </c>
      <c r="AA5" s="1">
        <v>1.5086337983799001E-2</v>
      </c>
      <c r="AB5" s="1">
        <v>2.2075078755236999E-2</v>
      </c>
      <c r="AC5" s="1">
        <v>1.8580708369518001E-2</v>
      </c>
      <c r="AD5" s="1">
        <v>3.7161416739035003E-2</v>
      </c>
      <c r="AF5" s="1">
        <v>2</v>
      </c>
      <c r="AG5">
        <v>3.0393353068686998E-2</v>
      </c>
      <c r="AH5">
        <v>3.0929195709908E-2</v>
      </c>
      <c r="AI5">
        <v>3.0661274389297E-2</v>
      </c>
      <c r="AJ5">
        <v>6.1322548778594999E-2</v>
      </c>
      <c r="AL5" s="18">
        <f t="shared" si="2"/>
        <v>3.0929195709908E-2</v>
      </c>
      <c r="AM5">
        <v>3.0929195709908E-2</v>
      </c>
      <c r="AN5">
        <v>45</v>
      </c>
      <c r="AO5" t="s">
        <v>101</v>
      </c>
      <c r="AP5" t="s">
        <v>74</v>
      </c>
      <c r="AQ5" t="s">
        <v>75</v>
      </c>
      <c r="AR5" t="s">
        <v>8</v>
      </c>
      <c r="AS5">
        <v>61.786903500000001</v>
      </c>
      <c r="AT5">
        <v>-165.9976915</v>
      </c>
      <c r="AW5">
        <v>-8.5</v>
      </c>
      <c r="AX5">
        <v>-8.5</v>
      </c>
      <c r="BB5">
        <v>-9.3000000000000007</v>
      </c>
      <c r="BC5">
        <v>-9.3000000000000007</v>
      </c>
      <c r="BG5">
        <v>-7.6</v>
      </c>
      <c r="BH5">
        <v>-7.6</v>
      </c>
      <c r="BL5">
        <v>-2.9</v>
      </c>
      <c r="BM5">
        <v>-2.9</v>
      </c>
      <c r="BQ5">
        <v>4.4000000000000004</v>
      </c>
      <c r="BR5">
        <v>4.4000000000000004</v>
      </c>
      <c r="BW5">
        <v>10.1</v>
      </c>
      <c r="BX5">
        <v>10.1</v>
      </c>
      <c r="CB5">
        <v>12.5</v>
      </c>
      <c r="CC5">
        <v>12.5</v>
      </c>
      <c r="CG5">
        <v>11.9</v>
      </c>
      <c r="CH5">
        <v>11.9</v>
      </c>
      <c r="CL5">
        <v>8.4</v>
      </c>
      <c r="CM5">
        <v>8.4</v>
      </c>
      <c r="CQ5">
        <v>1.6</v>
      </c>
      <c r="CR5">
        <v>1.6</v>
      </c>
      <c r="CV5">
        <v>-3.2</v>
      </c>
      <c r="CW5">
        <v>-3.2</v>
      </c>
      <c r="DA5">
        <v>-7.8</v>
      </c>
      <c r="DB5">
        <v>-7.8</v>
      </c>
      <c r="DD5">
        <v>4</v>
      </c>
      <c r="DE5">
        <v>0</v>
      </c>
      <c r="DF5">
        <v>0</v>
      </c>
      <c r="DG5">
        <v>0</v>
      </c>
      <c r="DH5">
        <v>0</v>
      </c>
      <c r="DI5" t="str">
        <f t="shared" si="3"/>
        <v xml:space="preserve">Too cold or becomes too hot for vectors - surveillance may not be necessary. </v>
      </c>
      <c r="DJ5" t="str">
        <f t="shared" si="0"/>
        <v>When temp. suitable, model suggests vectors unlikely or low numbers.</v>
      </c>
      <c r="DK5" t="str">
        <f t="shared" si="4"/>
        <v xml:space="preserve">Too cold or becomes too hot for Zika - surveillance may not be necessary. </v>
      </c>
      <c r="DL5" t="str">
        <f t="shared" si="1"/>
        <v>When temp. suitable, model suggests Zika unlikely.</v>
      </c>
      <c r="DM5" t="str">
        <f t="shared" si="5"/>
        <v>Too cold or becomes too hot for vectors - surveillance may not be necessary. When temp. suitable, model suggests vectors unlikely or low numbers.</v>
      </c>
      <c r="DN5" s="31"/>
      <c r="DO5" s="32"/>
      <c r="DP5" s="31"/>
      <c r="DQ5" s="32" t="s">
        <v>887</v>
      </c>
      <c r="DR5" s="31"/>
      <c r="DS5" s="32"/>
      <c r="DT5" s="31"/>
      <c r="DU5" s="32" t="s">
        <v>887</v>
      </c>
      <c r="DX5" s="59" t="s">
        <v>101</v>
      </c>
      <c r="DY5" s="59" t="s">
        <v>74</v>
      </c>
      <c r="DZ5" s="59" t="s">
        <v>75</v>
      </c>
      <c r="EA5" s="59" t="s">
        <v>8</v>
      </c>
      <c r="EB5" s="59">
        <v>0</v>
      </c>
      <c r="EC5" s="59">
        <v>329</v>
      </c>
      <c r="ED5" s="59">
        <v>0</v>
      </c>
      <c r="EE5" s="59">
        <v>1</v>
      </c>
      <c r="EF5" s="59">
        <v>1</v>
      </c>
      <c r="EG5" s="59">
        <v>6.0790273556229997E-3</v>
      </c>
      <c r="EH5" s="59">
        <v>7.7730771140088001E-2</v>
      </c>
      <c r="EI5" s="59">
        <v>2</v>
      </c>
      <c r="EJ5" s="59">
        <v>2</v>
      </c>
      <c r="EK5" s="59">
        <v>0</v>
      </c>
      <c r="EL5" s="59">
        <v>1</v>
      </c>
      <c r="EM5" s="59">
        <v>0</v>
      </c>
      <c r="EN5" s="59">
        <v>2</v>
      </c>
    </row>
    <row r="6" spans="1:144" ht="15.75" thickTop="1" x14ac:dyDescent="0.25">
      <c r="A6" s="18">
        <v>64.288463899999996</v>
      </c>
      <c r="B6" s="18">
        <v>-149.19096329999999</v>
      </c>
      <c r="C6" s="18">
        <f>IF(Sheet1!G36=1,Master!A6,Master!K6)</f>
        <v>100</v>
      </c>
      <c r="D6" s="18">
        <f>IF(Sheet1!G36=1,Master!B6,Master!L6)</f>
        <v>180</v>
      </c>
      <c r="E6" s="18">
        <f>IF(Sheet1!G36=0,Master!A6,Master!K6)</f>
        <v>64.288463899999996</v>
      </c>
      <c r="F6" s="18">
        <f>IF(Sheet1!G36=0,Master!B6,Master!L6)</f>
        <v>-149.19096329999999</v>
      </c>
      <c r="G6" s="18">
        <f>IF(Sheet1!I36=1,Master!A6,Master!K6)</f>
        <v>100</v>
      </c>
      <c r="H6" s="18">
        <f>IF(Sheet1!I36=1,Master!B6,Master!L6)</f>
        <v>180</v>
      </c>
      <c r="I6" s="18">
        <f>IF(Sheet1!I36=0,Master!A6,Master!K6)</f>
        <v>64.288463899999996</v>
      </c>
      <c r="J6" s="18">
        <f>IF(Sheet1!I36=0,Master!B6,Master!L6)</f>
        <v>-149.19096329999999</v>
      </c>
      <c r="K6" s="18">
        <v>100</v>
      </c>
      <c r="L6" s="18">
        <v>180</v>
      </c>
      <c r="M6">
        <v>58</v>
      </c>
      <c r="N6" t="s">
        <v>122</v>
      </c>
      <c r="O6">
        <v>0.504076521753</v>
      </c>
      <c r="P6" s="18" t="s">
        <v>74</v>
      </c>
      <c r="Q6" t="s">
        <v>75</v>
      </c>
      <c r="R6" t="s">
        <v>8</v>
      </c>
      <c r="S6">
        <v>0</v>
      </c>
      <c r="T6">
        <v>2</v>
      </c>
      <c r="U6">
        <v>-16.181102752685501</v>
      </c>
      <c r="V6">
        <v>-16.181102752685501</v>
      </c>
      <c r="W6">
        <v>-16.181102752685501</v>
      </c>
      <c r="X6" s="1">
        <v>-32.362205505371001</v>
      </c>
      <c r="Z6" s="1">
        <v>3</v>
      </c>
      <c r="AA6" s="1">
        <v>7.4200728663660004E-3</v>
      </c>
      <c r="AB6" s="1">
        <v>1.0299881919166001E-2</v>
      </c>
      <c r="AC6" s="1">
        <v>8.6935106050559999E-3</v>
      </c>
      <c r="AD6" s="1">
        <v>2.6080531815168999E-2</v>
      </c>
      <c r="AF6" s="1">
        <v>3</v>
      </c>
      <c r="AG6">
        <v>7.0432041651549999E-3</v>
      </c>
      <c r="AH6">
        <v>1.1062433822292E-2</v>
      </c>
      <c r="AI6">
        <v>8.9731515603819999E-3</v>
      </c>
      <c r="AJ6">
        <v>2.6919454681146999E-2</v>
      </c>
      <c r="AL6" s="18">
        <f t="shared" si="2"/>
        <v>1.1062433822292E-2</v>
      </c>
      <c r="AM6">
        <v>1.1062433822292E-2</v>
      </c>
      <c r="AN6">
        <v>58</v>
      </c>
      <c r="AO6" t="s">
        <v>122</v>
      </c>
      <c r="AP6" t="s">
        <v>74</v>
      </c>
      <c r="AQ6" t="s">
        <v>75</v>
      </c>
      <c r="AR6" t="s">
        <v>8</v>
      </c>
      <c r="AS6">
        <v>64.288463899999996</v>
      </c>
      <c r="AT6">
        <v>-149.19096329999999</v>
      </c>
      <c r="AW6">
        <v>-16.8</v>
      </c>
      <c r="AX6">
        <v>-16.900000000000002</v>
      </c>
      <c r="BB6">
        <v>-13.8</v>
      </c>
      <c r="BC6">
        <v>-13.9</v>
      </c>
      <c r="BG6">
        <v>-5.7</v>
      </c>
      <c r="BH6">
        <v>-5.8</v>
      </c>
      <c r="BL6">
        <v>3.8</v>
      </c>
      <c r="BM6">
        <v>3.8</v>
      </c>
      <c r="BQ6">
        <v>13.7</v>
      </c>
      <c r="BR6">
        <v>13.7</v>
      </c>
      <c r="BW6">
        <v>20.100000000000001</v>
      </c>
      <c r="BX6">
        <v>20.100000000000001</v>
      </c>
      <c r="CB6">
        <v>21.4</v>
      </c>
      <c r="CC6">
        <v>21.400000000000002</v>
      </c>
      <c r="CG6">
        <v>18.5</v>
      </c>
      <c r="CH6">
        <v>18.5</v>
      </c>
      <c r="CL6">
        <v>11.9</v>
      </c>
      <c r="CM6">
        <v>11.9</v>
      </c>
      <c r="CQ6">
        <v>-0.7</v>
      </c>
      <c r="CR6">
        <v>-0.79999999999999993</v>
      </c>
      <c r="CV6">
        <v>-11.2</v>
      </c>
      <c r="CW6">
        <v>-11.3</v>
      </c>
      <c r="DA6">
        <v>-15.7</v>
      </c>
      <c r="DB6">
        <v>-15.7</v>
      </c>
      <c r="DD6">
        <v>5</v>
      </c>
      <c r="DE6">
        <v>0</v>
      </c>
      <c r="DF6">
        <v>0</v>
      </c>
      <c r="DG6">
        <v>0</v>
      </c>
      <c r="DH6">
        <v>0</v>
      </c>
      <c r="DI6" t="str">
        <f t="shared" si="3"/>
        <v xml:space="preserve">Too cold or becomes too hot for vectors - surveillance may not be necessary. </v>
      </c>
      <c r="DJ6" t="str">
        <f t="shared" si="0"/>
        <v>When temp. suitable, model suggests vectors unlikely or low numbers.</v>
      </c>
      <c r="DK6" t="str">
        <f t="shared" si="4"/>
        <v xml:space="preserve">Too cold or becomes too hot for Zika - surveillance may not be necessary. </v>
      </c>
      <c r="DL6" t="str">
        <f t="shared" si="1"/>
        <v>When temp. suitable, model suggests Zika unlikely.</v>
      </c>
      <c r="DM6" t="str">
        <f t="shared" si="5"/>
        <v>Too cold or becomes too hot for vectors - surveillance may not be necessary. When temp. suitable, model suggests vectors unlikely or low numbers.</v>
      </c>
      <c r="DX6" s="59" t="s">
        <v>122</v>
      </c>
      <c r="DY6" s="59" t="s">
        <v>74</v>
      </c>
      <c r="DZ6" s="59" t="s">
        <v>75</v>
      </c>
      <c r="EA6" s="59" t="s">
        <v>8</v>
      </c>
      <c r="EB6" s="59">
        <v>0</v>
      </c>
      <c r="EC6" s="59">
        <v>721</v>
      </c>
      <c r="ED6" s="59">
        <v>0</v>
      </c>
      <c r="EE6" s="59">
        <v>30</v>
      </c>
      <c r="EF6" s="59">
        <v>30</v>
      </c>
      <c r="EG6" s="59">
        <v>0.16920943134535399</v>
      </c>
      <c r="EH6" s="59">
        <v>1.7055658455489999</v>
      </c>
      <c r="EI6" s="59">
        <v>122</v>
      </c>
      <c r="EJ6" s="59">
        <v>9</v>
      </c>
      <c r="EK6" s="59">
        <v>0</v>
      </c>
      <c r="EL6" s="59">
        <v>2</v>
      </c>
      <c r="EM6" s="59">
        <v>0</v>
      </c>
      <c r="EN6" s="59">
        <v>122</v>
      </c>
    </row>
    <row r="7" spans="1:144" x14ac:dyDescent="0.25">
      <c r="A7" s="18">
        <v>57.0530872</v>
      </c>
      <c r="B7" s="18">
        <v>-135.36204860000001</v>
      </c>
      <c r="C7" s="18">
        <f>IF(Sheet1!G37=1,Master!A7,Master!K7)</f>
        <v>57.0530872</v>
      </c>
      <c r="D7" s="18">
        <f>IF(Sheet1!G37=1,Master!B7,Master!L7)</f>
        <v>-135.36204860000001</v>
      </c>
      <c r="E7" s="18">
        <f>IF(Sheet1!G37=0,Master!A7,Master!K7)</f>
        <v>100</v>
      </c>
      <c r="F7" s="18">
        <f>IF(Sheet1!G37=0,Master!B7,Master!L7)</f>
        <v>180</v>
      </c>
      <c r="G7" s="18">
        <f>IF(Sheet1!I37=1,Master!A7,Master!K7)</f>
        <v>100</v>
      </c>
      <c r="H7" s="18">
        <f>IF(Sheet1!I37=1,Master!B7,Master!L7)</f>
        <v>180</v>
      </c>
      <c r="I7" s="18">
        <f>IF(Sheet1!I37=0,Master!A7,Master!K7)</f>
        <v>57.0530872</v>
      </c>
      <c r="J7" s="18">
        <f>IF(Sheet1!I37=0,Master!B7,Master!L7)</f>
        <v>-135.36204860000001</v>
      </c>
      <c r="K7" s="18">
        <v>100</v>
      </c>
      <c r="L7" s="18">
        <v>180</v>
      </c>
      <c r="M7">
        <v>64</v>
      </c>
      <c r="N7" t="s">
        <v>130</v>
      </c>
      <c r="O7">
        <v>2.5223724065400001E-2</v>
      </c>
      <c r="P7" s="18" t="s">
        <v>74</v>
      </c>
      <c r="Q7" t="s">
        <v>75</v>
      </c>
      <c r="R7" t="s">
        <v>8</v>
      </c>
      <c r="S7">
        <v>0</v>
      </c>
      <c r="T7">
        <v>1</v>
      </c>
      <c r="U7">
        <v>0.90551179647445701</v>
      </c>
      <c r="V7">
        <v>0.90551179647445701</v>
      </c>
      <c r="W7">
        <v>0.90551179647445701</v>
      </c>
      <c r="X7" s="1">
        <v>0.90551179647445701</v>
      </c>
      <c r="Z7" s="1">
        <v>1</v>
      </c>
      <c r="AA7" s="1">
        <v>0</v>
      </c>
      <c r="AB7" s="1">
        <v>0</v>
      </c>
      <c r="AC7" s="1">
        <v>0</v>
      </c>
      <c r="AD7" s="1">
        <v>0</v>
      </c>
      <c r="AF7" s="1">
        <v>1</v>
      </c>
      <c r="AG7">
        <v>0</v>
      </c>
      <c r="AH7">
        <v>0</v>
      </c>
      <c r="AI7">
        <v>0</v>
      </c>
      <c r="AJ7">
        <v>0</v>
      </c>
      <c r="AL7" s="18">
        <f t="shared" si="2"/>
        <v>0</v>
      </c>
      <c r="AM7">
        <v>9999</v>
      </c>
      <c r="AN7">
        <v>64</v>
      </c>
      <c r="AO7" t="s">
        <v>130</v>
      </c>
      <c r="AP7" t="s">
        <v>74</v>
      </c>
      <c r="AQ7" t="s">
        <v>75</v>
      </c>
      <c r="AR7" t="s">
        <v>8</v>
      </c>
      <c r="AS7">
        <v>57.0530872</v>
      </c>
      <c r="AT7">
        <v>-135.36204860000001</v>
      </c>
      <c r="AW7">
        <v>2</v>
      </c>
      <c r="AX7">
        <v>2</v>
      </c>
      <c r="BB7">
        <v>4.3</v>
      </c>
      <c r="BC7">
        <v>4.3</v>
      </c>
      <c r="BG7">
        <v>5.6</v>
      </c>
      <c r="BH7">
        <v>5.6</v>
      </c>
      <c r="BL7">
        <v>8.1</v>
      </c>
      <c r="BM7">
        <v>8.1</v>
      </c>
      <c r="BQ7">
        <v>11.3</v>
      </c>
      <c r="BR7">
        <v>11.3</v>
      </c>
      <c r="BW7">
        <v>13.8</v>
      </c>
      <c r="BX7">
        <v>13.8</v>
      </c>
      <c r="CB7">
        <v>15.7</v>
      </c>
      <c r="CC7">
        <v>15.7</v>
      </c>
      <c r="CG7">
        <v>16.3</v>
      </c>
      <c r="CH7">
        <v>16.3</v>
      </c>
      <c r="CL7">
        <v>14.2</v>
      </c>
      <c r="CM7">
        <v>14.2</v>
      </c>
      <c r="CQ7">
        <v>9.9</v>
      </c>
      <c r="CR7">
        <v>9.9</v>
      </c>
      <c r="CV7">
        <v>5.4</v>
      </c>
      <c r="CW7">
        <v>5.4</v>
      </c>
      <c r="DA7">
        <v>3</v>
      </c>
      <c r="DB7">
        <v>3</v>
      </c>
      <c r="DD7">
        <v>1</v>
      </c>
      <c r="DE7">
        <v>0</v>
      </c>
      <c r="DF7">
        <v>0</v>
      </c>
      <c r="DG7">
        <v>0</v>
      </c>
      <c r="DH7">
        <v>0</v>
      </c>
      <c r="DI7" t="str">
        <f t="shared" si="3"/>
        <v xml:space="preserve">Temp. suitable for vectors - surveillance may be needed. </v>
      </c>
      <c r="DJ7" t="str">
        <f t="shared" si="0"/>
        <v>When temp. suitable, model suggests vectors unlikely or low numbers.</v>
      </c>
      <c r="DK7" t="str">
        <f t="shared" si="4"/>
        <v xml:space="preserve">Too cold or becomes too hot for Zika - surveillance may not be necessary. </v>
      </c>
      <c r="DL7" t="str">
        <f t="shared" si="1"/>
        <v>When temp. suitable, model suggests Zika unlikely.</v>
      </c>
      <c r="DM7" t="str">
        <f t="shared" si="5"/>
        <v>Temp. suitable for vectors - surveillance may be needed. When temp. suitable, model suggests vectors unlikely or low numbers.</v>
      </c>
      <c r="DX7" s="59" t="s">
        <v>130</v>
      </c>
      <c r="DY7" s="59" t="s">
        <v>74</v>
      </c>
      <c r="DZ7" s="59" t="s">
        <v>75</v>
      </c>
      <c r="EA7" s="59" t="s">
        <v>8</v>
      </c>
      <c r="EB7" s="59">
        <v>140</v>
      </c>
      <c r="EC7" s="59">
        <v>88</v>
      </c>
      <c r="ED7" s="59">
        <v>0</v>
      </c>
      <c r="EE7" s="59">
        <v>1241</v>
      </c>
      <c r="EF7" s="59">
        <v>1241</v>
      </c>
      <c r="EG7" s="59">
        <v>93.625</v>
      </c>
      <c r="EH7" s="59">
        <v>214.41465310446699</v>
      </c>
      <c r="EI7" s="59">
        <v>8239</v>
      </c>
      <c r="EJ7" s="59">
        <v>36</v>
      </c>
      <c r="EK7" s="59">
        <v>0</v>
      </c>
      <c r="EL7" s="59">
        <v>5</v>
      </c>
      <c r="EM7" s="59">
        <v>2</v>
      </c>
      <c r="EN7" s="59">
        <v>8239</v>
      </c>
    </row>
    <row r="8" spans="1:144" x14ac:dyDescent="0.25">
      <c r="A8" s="18">
        <v>55.338323299999999</v>
      </c>
      <c r="B8" s="18">
        <v>-131.61241079999999</v>
      </c>
      <c r="C8" s="18">
        <f>IF(Sheet1!G38=1,Master!A8,Master!K8)</f>
        <v>55.338323299999999</v>
      </c>
      <c r="D8" s="18">
        <f>IF(Sheet1!G38=1,Master!B8,Master!L8)</f>
        <v>-131.61241079999999</v>
      </c>
      <c r="E8" s="18">
        <f>IF(Sheet1!G38=0,Master!A8,Master!K8)</f>
        <v>100</v>
      </c>
      <c r="F8" s="18">
        <f>IF(Sheet1!G38=0,Master!B8,Master!L8)</f>
        <v>180</v>
      </c>
      <c r="G8" s="18">
        <f>IF(Sheet1!I38=1,Master!A8,Master!K8)</f>
        <v>100</v>
      </c>
      <c r="H8" s="18">
        <f>IF(Sheet1!I38=1,Master!B8,Master!L8)</f>
        <v>180</v>
      </c>
      <c r="I8" s="18">
        <f>IF(Sheet1!I38=0,Master!A8,Master!K8)</f>
        <v>55.338323299999999</v>
      </c>
      <c r="J8" s="18">
        <f>IF(Sheet1!I38=0,Master!B8,Master!L8)</f>
        <v>-131.61241079999999</v>
      </c>
      <c r="K8" s="18">
        <v>100</v>
      </c>
      <c r="L8" s="18">
        <v>180</v>
      </c>
      <c r="M8">
        <v>102</v>
      </c>
      <c r="N8" t="s">
        <v>182</v>
      </c>
      <c r="O8">
        <v>6.9657223456300002E-2</v>
      </c>
      <c r="P8" s="18" t="s">
        <v>74</v>
      </c>
      <c r="Q8" t="s">
        <v>75</v>
      </c>
      <c r="R8" t="s">
        <v>8</v>
      </c>
      <c r="S8">
        <v>0</v>
      </c>
      <c r="T8">
        <v>1</v>
      </c>
      <c r="U8">
        <v>-4.3307085037231401</v>
      </c>
      <c r="V8">
        <v>-4.3307085037231401</v>
      </c>
      <c r="W8">
        <v>-4.3307085037231401</v>
      </c>
      <c r="X8" s="1">
        <v>-4.3307085037231401</v>
      </c>
      <c r="Z8" s="1">
        <v>1</v>
      </c>
      <c r="AA8" s="1">
        <v>2.0416334271431E-2</v>
      </c>
      <c r="AB8" s="1">
        <v>2.0416334271431E-2</v>
      </c>
      <c r="AC8" s="1">
        <v>2.0416334271431E-2</v>
      </c>
      <c r="AD8" s="1">
        <v>2.0416334271431E-2</v>
      </c>
      <c r="AF8" s="1">
        <v>1</v>
      </c>
      <c r="AG8">
        <v>2.9029307886958001E-2</v>
      </c>
      <c r="AH8">
        <v>2.9029307886958001E-2</v>
      </c>
      <c r="AI8">
        <v>2.9029307886958001E-2</v>
      </c>
      <c r="AJ8">
        <v>2.9029307886958001E-2</v>
      </c>
      <c r="AL8" s="18">
        <f t="shared" si="2"/>
        <v>2.9029307886958001E-2</v>
      </c>
      <c r="AM8">
        <v>2.9029307886958001E-2</v>
      </c>
      <c r="AN8">
        <v>102</v>
      </c>
      <c r="AO8" t="s">
        <v>182</v>
      </c>
      <c r="AP8" t="s">
        <v>74</v>
      </c>
      <c r="AQ8" t="s">
        <v>75</v>
      </c>
      <c r="AR8" t="s">
        <v>8</v>
      </c>
      <c r="AS8">
        <v>55.338323299999999</v>
      </c>
      <c r="AT8">
        <v>-131.61241079999999</v>
      </c>
      <c r="AW8">
        <v>2.2999999999999998</v>
      </c>
      <c r="AX8">
        <v>2.2999999999999998</v>
      </c>
      <c r="BB8">
        <v>3.8</v>
      </c>
      <c r="BC8">
        <v>3.8</v>
      </c>
      <c r="BG8">
        <v>4.5999999999999996</v>
      </c>
      <c r="BH8">
        <v>4.5999999999999996</v>
      </c>
      <c r="BL8">
        <v>7.6</v>
      </c>
      <c r="BM8">
        <v>7.6</v>
      </c>
      <c r="BQ8">
        <v>11.2</v>
      </c>
      <c r="BR8">
        <v>11.2</v>
      </c>
      <c r="BW8">
        <v>14.6</v>
      </c>
      <c r="BX8">
        <v>14.6</v>
      </c>
      <c r="CB8">
        <v>16.7</v>
      </c>
      <c r="CC8">
        <v>16.7</v>
      </c>
      <c r="CG8">
        <v>16.8</v>
      </c>
      <c r="CH8">
        <v>16.8</v>
      </c>
      <c r="CL8">
        <v>13.8</v>
      </c>
      <c r="CM8">
        <v>13.8</v>
      </c>
      <c r="CQ8">
        <v>9.1</v>
      </c>
      <c r="CR8">
        <v>9.1</v>
      </c>
      <c r="CV8">
        <v>5</v>
      </c>
      <c r="CW8">
        <v>5</v>
      </c>
      <c r="DA8">
        <v>3.1</v>
      </c>
      <c r="DB8">
        <v>3.1</v>
      </c>
      <c r="DD8">
        <v>1</v>
      </c>
      <c r="DE8">
        <v>0</v>
      </c>
      <c r="DF8">
        <v>0</v>
      </c>
      <c r="DG8">
        <v>0</v>
      </c>
      <c r="DH8">
        <v>0</v>
      </c>
      <c r="DI8" t="str">
        <f t="shared" si="3"/>
        <v xml:space="preserve">Temp. suitable for vectors - surveillance may be needed. </v>
      </c>
      <c r="DJ8" t="str">
        <f t="shared" si="0"/>
        <v>When temp. suitable, model suggests vectors unlikely or low numbers.</v>
      </c>
      <c r="DK8" t="str">
        <f t="shared" si="4"/>
        <v xml:space="preserve">Too cold or becomes too hot for Zika - surveillance may not be necessary. </v>
      </c>
      <c r="DL8" t="str">
        <f t="shared" si="1"/>
        <v>When temp. suitable, model suggests Zika unlikely.</v>
      </c>
      <c r="DM8" t="str">
        <f t="shared" si="5"/>
        <v>Temp. suitable for vectors - surveillance may be needed. When temp. suitable, model suggests vectors unlikely or low numbers.</v>
      </c>
      <c r="DX8" s="59" t="s">
        <v>182</v>
      </c>
      <c r="DY8" s="59" t="s">
        <v>74</v>
      </c>
      <c r="DZ8" s="59" t="s">
        <v>75</v>
      </c>
      <c r="EA8" s="59" t="s">
        <v>8</v>
      </c>
      <c r="EB8" s="59">
        <v>0</v>
      </c>
      <c r="EC8" s="59">
        <v>186</v>
      </c>
      <c r="ED8" s="59">
        <v>0</v>
      </c>
      <c r="EE8" s="59">
        <v>1852</v>
      </c>
      <c r="EF8" s="59">
        <v>1852</v>
      </c>
      <c r="EG8" s="59">
        <v>48.462365591397798</v>
      </c>
      <c r="EH8" s="59">
        <v>207.60824662696299</v>
      </c>
      <c r="EI8" s="59">
        <v>9014</v>
      </c>
      <c r="EJ8" s="59">
        <v>34</v>
      </c>
      <c r="EK8" s="59">
        <v>0</v>
      </c>
      <c r="EL8" s="59">
        <v>3</v>
      </c>
      <c r="EM8" s="59">
        <v>0</v>
      </c>
      <c r="EN8" s="59">
        <v>9014</v>
      </c>
    </row>
    <row r="9" spans="1:144" x14ac:dyDescent="0.25">
      <c r="A9" s="18">
        <v>57.765864999999998</v>
      </c>
      <c r="B9" s="18">
        <v>-152.5995825</v>
      </c>
      <c r="C9" s="18">
        <f>IF(Sheet1!G39=1,Master!A9,Master!K9)</f>
        <v>100</v>
      </c>
      <c r="D9" s="18">
        <f>IF(Sheet1!G39=1,Master!B9,Master!L9)</f>
        <v>180</v>
      </c>
      <c r="E9" s="18">
        <f>IF(Sheet1!G39=0,Master!A9,Master!K9)</f>
        <v>57.765864999999998</v>
      </c>
      <c r="F9" s="18">
        <f>IF(Sheet1!G39=0,Master!B9,Master!L9)</f>
        <v>-152.5995825</v>
      </c>
      <c r="G9" s="18">
        <f>IF(Sheet1!I39=1,Master!A9,Master!K9)</f>
        <v>100</v>
      </c>
      <c r="H9" s="18">
        <f>IF(Sheet1!I39=1,Master!B9,Master!L9)</f>
        <v>180</v>
      </c>
      <c r="I9" s="18">
        <f>IF(Sheet1!I39=0,Master!A9,Master!K9)</f>
        <v>57.765864999999998</v>
      </c>
      <c r="J9" s="18">
        <f>IF(Sheet1!I39=0,Master!B9,Master!L9)</f>
        <v>-152.5995825</v>
      </c>
      <c r="K9" s="18">
        <v>100</v>
      </c>
      <c r="L9" s="18">
        <v>180</v>
      </c>
      <c r="M9">
        <v>103</v>
      </c>
      <c r="N9" t="s">
        <v>183</v>
      </c>
      <c r="O9">
        <v>0.875211798077</v>
      </c>
      <c r="P9" s="18" t="s">
        <v>74</v>
      </c>
      <c r="Q9" t="s">
        <v>75</v>
      </c>
      <c r="R9" t="s">
        <v>8</v>
      </c>
      <c r="S9">
        <v>0</v>
      </c>
      <c r="T9">
        <v>1</v>
      </c>
      <c r="U9">
        <v>-1.8503936529159499</v>
      </c>
      <c r="V9">
        <v>-1.8503936529159499</v>
      </c>
      <c r="W9">
        <v>-1.8503936529159499</v>
      </c>
      <c r="X9" s="1">
        <v>-1.8503936529159499</v>
      </c>
      <c r="Z9" s="1">
        <v>9</v>
      </c>
      <c r="AA9" s="1">
        <v>1.9726070848044001E-2</v>
      </c>
      <c r="AB9" s="1">
        <v>3.3820040762007002E-2</v>
      </c>
      <c r="AC9" s="1">
        <v>2.8356628018055999E-2</v>
      </c>
      <c r="AD9" s="1">
        <v>0.25520965216250402</v>
      </c>
      <c r="AF9" s="1">
        <v>9</v>
      </c>
      <c r="AG9">
        <v>2.8615995549469E-2</v>
      </c>
      <c r="AH9">
        <v>7.1480172276000994E-2</v>
      </c>
      <c r="AI9">
        <v>4.9461037590182999E-2</v>
      </c>
      <c r="AJ9">
        <v>0.44514933831164999</v>
      </c>
      <c r="AL9" s="18">
        <f t="shared" si="2"/>
        <v>7.1480172276000994E-2</v>
      </c>
      <c r="AM9">
        <v>7.1480172276000994E-2</v>
      </c>
      <c r="AN9">
        <v>103</v>
      </c>
      <c r="AO9" t="s">
        <v>183</v>
      </c>
      <c r="AP9" t="s">
        <v>74</v>
      </c>
      <c r="AQ9" t="s">
        <v>75</v>
      </c>
      <c r="AR9" t="s">
        <v>8</v>
      </c>
      <c r="AS9">
        <v>57.765864999999998</v>
      </c>
      <c r="AT9">
        <v>-152.5995825</v>
      </c>
      <c r="AW9">
        <v>0.8</v>
      </c>
      <c r="AX9">
        <v>0.79999999999999993</v>
      </c>
      <c r="BB9">
        <v>0.9</v>
      </c>
      <c r="BC9">
        <v>0.9</v>
      </c>
      <c r="BG9">
        <v>2.1</v>
      </c>
      <c r="BH9">
        <v>2</v>
      </c>
      <c r="BL9">
        <v>4.5</v>
      </c>
      <c r="BM9">
        <v>4.5</v>
      </c>
      <c r="BQ9">
        <v>8.1</v>
      </c>
      <c r="BR9">
        <v>8.1</v>
      </c>
      <c r="BW9">
        <v>11.7</v>
      </c>
      <c r="BX9">
        <v>11.7</v>
      </c>
      <c r="CB9">
        <v>14.6</v>
      </c>
      <c r="CC9">
        <v>14.6</v>
      </c>
      <c r="CG9">
        <v>15.1</v>
      </c>
      <c r="CH9">
        <v>15.1</v>
      </c>
      <c r="CL9">
        <v>12</v>
      </c>
      <c r="CM9">
        <v>12</v>
      </c>
      <c r="CQ9">
        <v>6.7</v>
      </c>
      <c r="CR9">
        <v>6.6999999999999993</v>
      </c>
      <c r="CV9">
        <v>3.1</v>
      </c>
      <c r="CW9">
        <v>3.1</v>
      </c>
      <c r="DA9">
        <v>1.2</v>
      </c>
      <c r="DB9">
        <v>1.1000000000000001</v>
      </c>
      <c r="DD9">
        <v>4</v>
      </c>
      <c r="DE9">
        <v>0</v>
      </c>
      <c r="DF9">
        <v>0</v>
      </c>
      <c r="DG9">
        <v>0</v>
      </c>
      <c r="DH9">
        <v>0</v>
      </c>
      <c r="DI9" t="str">
        <f t="shared" si="3"/>
        <v xml:space="preserve">Too cold or becomes too hot for vectors - surveillance may not be necessary. </v>
      </c>
      <c r="DJ9" t="str">
        <f t="shared" si="0"/>
        <v>When temp. suitable, model suggests vectors unlikely or low numbers.</v>
      </c>
      <c r="DK9" t="str">
        <f t="shared" si="4"/>
        <v xml:space="preserve">Too cold or becomes too hot for Zika - surveillance may not be necessary. </v>
      </c>
      <c r="DL9" t="str">
        <f t="shared" si="1"/>
        <v>When temp. suitable, model suggests Zika unlikely.</v>
      </c>
      <c r="DM9" t="str">
        <f t="shared" si="5"/>
        <v>Too cold or becomes too hot for vectors - surveillance may not be necessary. When temp. suitable, model suggests vectors unlikely or low numbers.</v>
      </c>
      <c r="DX9" s="59" t="s">
        <v>183</v>
      </c>
      <c r="DY9" s="59" t="s">
        <v>74</v>
      </c>
      <c r="DZ9" s="59" t="s">
        <v>75</v>
      </c>
      <c r="EA9" s="59" t="s">
        <v>8</v>
      </c>
      <c r="EB9" s="59">
        <v>0</v>
      </c>
      <c r="EC9" s="59">
        <v>702</v>
      </c>
      <c r="ED9" s="59">
        <v>0</v>
      </c>
      <c r="EE9" s="59">
        <v>1608</v>
      </c>
      <c r="EF9" s="59">
        <v>1608</v>
      </c>
      <c r="EG9" s="59">
        <v>5.2649572649572596</v>
      </c>
      <c r="EH9" s="59">
        <v>65.249539823820896</v>
      </c>
      <c r="EI9" s="59">
        <v>3696</v>
      </c>
      <c r="EJ9" s="59">
        <v>29</v>
      </c>
      <c r="EK9" s="59">
        <v>0</v>
      </c>
      <c r="EL9" s="59">
        <v>7</v>
      </c>
      <c r="EM9" s="59">
        <v>0</v>
      </c>
      <c r="EN9" s="59">
        <v>3696</v>
      </c>
    </row>
    <row r="10" spans="1:144" x14ac:dyDescent="0.25">
      <c r="A10" s="18">
        <v>63.917645999999998</v>
      </c>
      <c r="B10" s="18">
        <v>-146.312769</v>
      </c>
      <c r="C10" s="18">
        <f>IF(Sheet1!G40=1,Master!A10,Master!K10)</f>
        <v>100</v>
      </c>
      <c r="D10" s="18">
        <f>IF(Sheet1!G40=1,Master!B10,Master!L10)</f>
        <v>180</v>
      </c>
      <c r="E10" s="18">
        <f>IF(Sheet1!G40=0,Master!A10,Master!K10)</f>
        <v>63.917645999999998</v>
      </c>
      <c r="F10" s="18">
        <f>IF(Sheet1!G40=0,Master!B10,Master!L10)</f>
        <v>-146.312769</v>
      </c>
      <c r="G10" s="18">
        <f>IF(Sheet1!I40=1,Master!A10,Master!K10)</f>
        <v>100</v>
      </c>
      <c r="H10" s="18">
        <f>IF(Sheet1!I40=1,Master!B10,Master!L10)</f>
        <v>180</v>
      </c>
      <c r="I10" s="18">
        <f>IF(Sheet1!I40=0,Master!A10,Master!K10)</f>
        <v>63.917645999999998</v>
      </c>
      <c r="J10" s="18">
        <f>IF(Sheet1!I40=0,Master!B10,Master!L10)</f>
        <v>-146.312769</v>
      </c>
      <c r="K10" s="18">
        <v>100</v>
      </c>
      <c r="L10" s="18">
        <v>180</v>
      </c>
      <c r="M10">
        <v>205</v>
      </c>
      <c r="N10" t="s">
        <v>313</v>
      </c>
      <c r="O10">
        <v>4.7710071230900004</v>
      </c>
      <c r="P10" s="18" t="s">
        <v>74</v>
      </c>
      <c r="Q10" t="s">
        <v>75</v>
      </c>
      <c r="R10" t="s">
        <v>8</v>
      </c>
      <c r="S10">
        <v>0</v>
      </c>
      <c r="T10">
        <v>43</v>
      </c>
      <c r="U10">
        <v>-16.732282638549801</v>
      </c>
      <c r="V10">
        <v>-11.220472335815399</v>
      </c>
      <c r="W10">
        <v>-14.258377674014</v>
      </c>
      <c r="X10" s="1">
        <v>-613.11023998260396</v>
      </c>
      <c r="Z10" s="1">
        <v>272</v>
      </c>
      <c r="AA10" s="1">
        <v>3.0558834514220002E-3</v>
      </c>
      <c r="AB10" s="1">
        <v>1.1646035739343001E-2</v>
      </c>
      <c r="AC10" s="1">
        <v>8.6440652645920005E-3</v>
      </c>
      <c r="AD10" s="1">
        <v>2.3511857519689401</v>
      </c>
      <c r="AF10" s="1">
        <v>272</v>
      </c>
      <c r="AG10">
        <v>3.5268726134460001E-3</v>
      </c>
      <c r="AH10">
        <v>2.2044919430669E-2</v>
      </c>
      <c r="AI10">
        <v>9.4655202344940004E-3</v>
      </c>
      <c r="AJ10">
        <v>2.5746215037823101</v>
      </c>
      <c r="AL10" s="18">
        <f t="shared" si="2"/>
        <v>2.2044919430669E-2</v>
      </c>
      <c r="AM10">
        <v>2.2044919430669E-2</v>
      </c>
      <c r="AN10">
        <v>205</v>
      </c>
      <c r="AO10" t="s">
        <v>313</v>
      </c>
      <c r="AP10" t="s">
        <v>74</v>
      </c>
      <c r="AQ10" t="s">
        <v>75</v>
      </c>
      <c r="AR10" t="s">
        <v>8</v>
      </c>
      <c r="AS10">
        <v>63.917645999999998</v>
      </c>
      <c r="AT10">
        <v>-146.312769</v>
      </c>
      <c r="AW10">
        <v>-16.7</v>
      </c>
      <c r="AX10">
        <v>-18.100000000000001</v>
      </c>
      <c r="BB10">
        <v>-11.9</v>
      </c>
      <c r="BC10">
        <v>-13.1</v>
      </c>
      <c r="BG10">
        <v>-3.5</v>
      </c>
      <c r="BH10">
        <v>-5.5</v>
      </c>
      <c r="BL10">
        <v>5.5</v>
      </c>
      <c r="BM10">
        <v>3.7</v>
      </c>
      <c r="BQ10">
        <v>14.7</v>
      </c>
      <c r="BR10">
        <v>12.7</v>
      </c>
      <c r="BW10">
        <v>20.2</v>
      </c>
      <c r="BX10">
        <v>18.700000000000003</v>
      </c>
      <c r="CB10">
        <v>21.9</v>
      </c>
      <c r="CC10">
        <v>20.100000000000001</v>
      </c>
      <c r="CG10">
        <v>19.3</v>
      </c>
      <c r="CH10">
        <v>17.400000000000002</v>
      </c>
      <c r="CL10">
        <v>12.4</v>
      </c>
      <c r="CM10">
        <v>10.799999999999999</v>
      </c>
      <c r="CQ10">
        <v>0</v>
      </c>
      <c r="CR10">
        <v>-1.1000000000000001</v>
      </c>
      <c r="CV10">
        <v>-10.3</v>
      </c>
      <c r="CW10">
        <v>-11.6</v>
      </c>
      <c r="DA10">
        <v>-15.1</v>
      </c>
      <c r="DB10">
        <v>-16.900000000000002</v>
      </c>
      <c r="DD10">
        <v>264</v>
      </c>
      <c r="DE10">
        <v>0</v>
      </c>
      <c r="DF10">
        <v>0</v>
      </c>
      <c r="DG10">
        <v>0</v>
      </c>
      <c r="DH10">
        <v>0</v>
      </c>
      <c r="DI10" t="str">
        <f t="shared" si="3"/>
        <v xml:space="preserve">Too cold or becomes too hot for vectors - surveillance may not be necessary. </v>
      </c>
      <c r="DJ10" t="str">
        <f t="shared" si="0"/>
        <v>When temp. suitable, model suggests vectors unlikely or low numbers.</v>
      </c>
      <c r="DK10" t="str">
        <f t="shared" si="4"/>
        <v xml:space="preserve">Too cold or becomes too hot for Zika - surveillance may not be necessary. </v>
      </c>
      <c r="DL10" t="str">
        <f t="shared" si="1"/>
        <v>When temp. suitable, model suggests Zika unlikely.</v>
      </c>
      <c r="DM10" t="str">
        <f t="shared" si="5"/>
        <v>Too cold or becomes too hot for vectors - surveillance may not be necessary. When temp. suitable, model suggests vectors unlikely or low numbers.</v>
      </c>
      <c r="DX10" s="59" t="s">
        <v>313</v>
      </c>
      <c r="DY10" s="59" t="s">
        <v>74</v>
      </c>
      <c r="DZ10" s="59" t="s">
        <v>75</v>
      </c>
      <c r="EA10" s="59" t="s">
        <v>8</v>
      </c>
      <c r="EB10" s="59">
        <v>0</v>
      </c>
      <c r="EC10" s="59">
        <v>10176</v>
      </c>
      <c r="ED10" s="59">
        <v>0</v>
      </c>
      <c r="EE10" s="59">
        <v>341</v>
      </c>
      <c r="EF10" s="59">
        <v>341</v>
      </c>
      <c r="EG10" s="59">
        <v>0.198801100628931</v>
      </c>
      <c r="EH10" s="59">
        <v>5.4256591904293598</v>
      </c>
      <c r="EI10" s="59">
        <v>2023</v>
      </c>
      <c r="EJ10" s="59">
        <v>26</v>
      </c>
      <c r="EK10" s="59">
        <v>0</v>
      </c>
      <c r="EL10" s="59">
        <v>11</v>
      </c>
      <c r="EM10" s="59">
        <v>0</v>
      </c>
      <c r="EN10" s="59">
        <v>2023</v>
      </c>
    </row>
    <row r="11" spans="1:144" x14ac:dyDescent="0.25">
      <c r="A11" s="18">
        <v>52.722689699999997</v>
      </c>
      <c r="B11" s="18">
        <v>174.1106619</v>
      </c>
      <c r="C11" s="18">
        <f>IF(Sheet1!G41=1,Master!A11,Master!K11)</f>
        <v>100</v>
      </c>
      <c r="D11" s="18">
        <f>IF(Sheet1!G41=1,Master!B11,Master!L11)</f>
        <v>180</v>
      </c>
      <c r="E11" s="18">
        <f>IF(Sheet1!G41=0,Master!A11,Master!K11)</f>
        <v>52.722689699999997</v>
      </c>
      <c r="F11" s="18">
        <f>IF(Sheet1!G41=0,Master!B11,Master!L11)</f>
        <v>174.1106619</v>
      </c>
      <c r="G11" s="18">
        <f>IF(Sheet1!I41=1,Master!A11,Master!K11)</f>
        <v>100</v>
      </c>
      <c r="H11" s="18">
        <f>IF(Sheet1!I41=1,Master!B11,Master!L11)</f>
        <v>180</v>
      </c>
      <c r="I11" s="18">
        <f>IF(Sheet1!I41=0,Master!A11,Master!K11)</f>
        <v>52.722689699999997</v>
      </c>
      <c r="J11" s="18">
        <f>IF(Sheet1!I41=0,Master!B11,Master!L11)</f>
        <v>174.1106619</v>
      </c>
      <c r="K11" s="18">
        <v>100</v>
      </c>
      <c r="L11" s="18">
        <v>180</v>
      </c>
      <c r="M11">
        <v>215</v>
      </c>
      <c r="N11" t="s">
        <v>323</v>
      </c>
      <c r="O11">
        <v>0.252216146408</v>
      </c>
      <c r="P11" s="18" t="s">
        <v>74</v>
      </c>
      <c r="Q11" t="s">
        <v>75</v>
      </c>
      <c r="R11" t="s">
        <v>8</v>
      </c>
      <c r="S11">
        <v>0</v>
      </c>
      <c r="T11">
        <v>1</v>
      </c>
      <c r="U11">
        <v>7.8740157186985002E-2</v>
      </c>
      <c r="V11">
        <v>7.8740157186985002E-2</v>
      </c>
      <c r="W11">
        <v>7.8740157186985002E-2</v>
      </c>
      <c r="X11" s="1">
        <v>7.8740157186985002E-2</v>
      </c>
      <c r="Z11" s="1">
        <v>1</v>
      </c>
      <c r="AA11" s="1">
        <v>1.1936295336414E-2</v>
      </c>
      <c r="AB11" s="1">
        <v>1.1936295336414E-2</v>
      </c>
      <c r="AC11" s="1">
        <v>1.1936295336414E-2</v>
      </c>
      <c r="AD11" s="1">
        <v>1.1936295336414E-2</v>
      </c>
      <c r="AF11" s="1">
        <v>1</v>
      </c>
      <c r="AG11">
        <v>2.7126314222572001E-2</v>
      </c>
      <c r="AH11">
        <v>2.7126314222572001E-2</v>
      </c>
      <c r="AI11">
        <v>2.7126314222572001E-2</v>
      </c>
      <c r="AJ11">
        <v>2.7126314222572001E-2</v>
      </c>
      <c r="AL11" s="18">
        <f t="shared" si="2"/>
        <v>2.7126314222572001E-2</v>
      </c>
      <c r="AM11">
        <v>2.7126314222572001E-2</v>
      </c>
      <c r="AN11">
        <v>215</v>
      </c>
      <c r="AO11" t="s">
        <v>323</v>
      </c>
      <c r="AP11" t="s">
        <v>74</v>
      </c>
      <c r="AQ11" t="s">
        <v>75</v>
      </c>
      <c r="AR11" t="s">
        <v>8</v>
      </c>
      <c r="AS11">
        <v>52.722689699999997</v>
      </c>
      <c r="AT11">
        <v>174.1106619</v>
      </c>
      <c r="AW11">
        <v>1.1000000000000001</v>
      </c>
      <c r="AX11">
        <v>1.1000000000000001</v>
      </c>
      <c r="BB11">
        <v>0.7</v>
      </c>
      <c r="BC11">
        <v>0.7</v>
      </c>
      <c r="BG11">
        <v>1.6</v>
      </c>
      <c r="BH11">
        <v>1.6</v>
      </c>
      <c r="BL11">
        <v>3.3</v>
      </c>
      <c r="BM11">
        <v>3.3</v>
      </c>
      <c r="BQ11">
        <v>5.2</v>
      </c>
      <c r="BR11">
        <v>5.2</v>
      </c>
      <c r="BW11">
        <v>7.1</v>
      </c>
      <c r="BX11">
        <v>7.1</v>
      </c>
      <c r="CB11">
        <v>9.6</v>
      </c>
      <c r="CC11">
        <v>9.6</v>
      </c>
      <c r="CG11">
        <v>10.9</v>
      </c>
      <c r="CH11">
        <v>10.9</v>
      </c>
      <c r="CL11">
        <v>10.5</v>
      </c>
      <c r="CM11">
        <v>10.5</v>
      </c>
      <c r="CQ11">
        <v>7.5</v>
      </c>
      <c r="CR11">
        <v>7.5</v>
      </c>
      <c r="CV11">
        <v>3.8</v>
      </c>
      <c r="CW11">
        <v>3.8</v>
      </c>
      <c r="DA11">
        <v>2</v>
      </c>
      <c r="DB11">
        <v>2</v>
      </c>
      <c r="DD11">
        <v>1</v>
      </c>
      <c r="DE11">
        <v>0</v>
      </c>
      <c r="DF11">
        <v>0</v>
      </c>
      <c r="DG11">
        <v>0</v>
      </c>
      <c r="DH11">
        <v>0</v>
      </c>
      <c r="DI11" t="str">
        <f t="shared" si="3"/>
        <v xml:space="preserve">Too cold or becomes too hot for vectors - surveillance may not be necessary. </v>
      </c>
      <c r="DJ11" t="str">
        <f t="shared" si="0"/>
        <v>When temp. suitable, model suggests vectors unlikely or low numbers.</v>
      </c>
      <c r="DK11" t="str">
        <f t="shared" si="4"/>
        <v xml:space="preserve">Too cold or becomes too hot for Zika - surveillance may not be necessary. </v>
      </c>
      <c r="DL11" t="str">
        <f t="shared" si="1"/>
        <v>When temp. suitable, model suggests Zika unlikely.</v>
      </c>
      <c r="DM11" t="str">
        <f t="shared" si="5"/>
        <v>Too cold or becomes too hot for vectors - surveillance may not be necessary. When temp. suitable, model suggests vectors unlikely or low numbers.</v>
      </c>
      <c r="DX11" s="59" t="s">
        <v>323</v>
      </c>
      <c r="DY11" s="59" t="s">
        <v>74</v>
      </c>
      <c r="DZ11" s="59" t="s">
        <v>75</v>
      </c>
      <c r="EA11" s="59" t="s">
        <v>8</v>
      </c>
      <c r="EB11" s="59">
        <v>0</v>
      </c>
      <c r="EC11" s="59">
        <v>41</v>
      </c>
      <c r="ED11" s="59">
        <v>0</v>
      </c>
      <c r="EE11" s="59">
        <v>178</v>
      </c>
      <c r="EF11" s="59">
        <v>178</v>
      </c>
      <c r="EG11" s="59">
        <v>4.3414634146341404</v>
      </c>
      <c r="EH11" s="59">
        <v>27.457825537071699</v>
      </c>
      <c r="EI11" s="59">
        <v>178</v>
      </c>
      <c r="EJ11" s="59">
        <v>2</v>
      </c>
      <c r="EK11" s="59">
        <v>0</v>
      </c>
      <c r="EL11" s="59">
        <v>178</v>
      </c>
      <c r="EM11" s="59">
        <v>0</v>
      </c>
      <c r="EN11" s="59">
        <v>178</v>
      </c>
    </row>
    <row r="12" spans="1:144" x14ac:dyDescent="0.25">
      <c r="A12" s="18">
        <v>64.674082999999996</v>
      </c>
      <c r="B12" s="18">
        <v>-147.06045660000001</v>
      </c>
      <c r="C12" s="18">
        <f>IF(Sheet1!G42=1,Master!A12,Master!K12)</f>
        <v>100</v>
      </c>
      <c r="D12" s="18">
        <f>IF(Sheet1!G42=1,Master!B12,Master!L12)</f>
        <v>180</v>
      </c>
      <c r="E12" s="18">
        <f>IF(Sheet1!G42=0,Master!A12,Master!K12)</f>
        <v>64.674082999999996</v>
      </c>
      <c r="F12" s="18">
        <f>IF(Sheet1!G42=0,Master!B12,Master!L12)</f>
        <v>-147.06045660000001</v>
      </c>
      <c r="G12" s="18">
        <f>IF(Sheet1!I42=1,Master!A12,Master!K12)</f>
        <v>100</v>
      </c>
      <c r="H12" s="18">
        <f>IF(Sheet1!I42=1,Master!B12,Master!L12)</f>
        <v>180</v>
      </c>
      <c r="I12" s="18">
        <f>IF(Sheet1!I42=0,Master!A12,Master!K12)</f>
        <v>64.674082999999996</v>
      </c>
      <c r="J12" s="18">
        <f>IF(Sheet1!I42=0,Master!B12,Master!L12)</f>
        <v>-147.06045660000001</v>
      </c>
      <c r="K12" s="18">
        <v>100</v>
      </c>
      <c r="L12" s="18">
        <v>180</v>
      </c>
      <c r="M12">
        <v>218</v>
      </c>
      <c r="N12" t="s">
        <v>326</v>
      </c>
      <c r="O12">
        <v>0.97738539364699994</v>
      </c>
      <c r="P12" s="18" t="s">
        <v>74</v>
      </c>
      <c r="Q12" t="s">
        <v>75</v>
      </c>
      <c r="R12" t="s">
        <v>8</v>
      </c>
      <c r="S12">
        <v>0</v>
      </c>
      <c r="T12">
        <v>1</v>
      </c>
      <c r="U12">
        <v>-15.354331016540501</v>
      </c>
      <c r="V12">
        <v>-15.354331016540501</v>
      </c>
      <c r="W12">
        <v>-15.354331016540501</v>
      </c>
      <c r="X12" s="1">
        <v>-15.354331016540501</v>
      </c>
      <c r="Z12" s="1">
        <v>6</v>
      </c>
      <c r="AA12" s="1">
        <v>8.9772998693039997E-3</v>
      </c>
      <c r="AB12" s="1">
        <v>1.5701711571108001E-2</v>
      </c>
      <c r="AC12" s="1">
        <v>1.3643173364614999E-2</v>
      </c>
      <c r="AD12" s="1">
        <v>8.1859040187691995E-2</v>
      </c>
      <c r="AF12" s="1">
        <v>6</v>
      </c>
      <c r="AG12">
        <v>1.0664558998435001E-2</v>
      </c>
      <c r="AH12">
        <v>2.0107977779993999E-2</v>
      </c>
      <c r="AI12">
        <v>1.4077739092657001E-2</v>
      </c>
      <c r="AJ12">
        <v>8.4466434555944006E-2</v>
      </c>
      <c r="AL12" s="18">
        <f t="shared" si="2"/>
        <v>2.0107977779993999E-2</v>
      </c>
      <c r="AM12">
        <v>2.0107977779993999E-2</v>
      </c>
      <c r="AN12">
        <v>218</v>
      </c>
      <c r="AO12" t="s">
        <v>326</v>
      </c>
      <c r="AP12" t="s">
        <v>74</v>
      </c>
      <c r="AQ12" t="s">
        <v>75</v>
      </c>
      <c r="AR12" t="s">
        <v>8</v>
      </c>
      <c r="AS12">
        <v>64.674082999999996</v>
      </c>
      <c r="AT12">
        <v>-147.06045660000001</v>
      </c>
      <c r="AW12">
        <v>-19.7</v>
      </c>
      <c r="AX12">
        <v>-19.900000000000002</v>
      </c>
      <c r="BB12">
        <v>-14</v>
      </c>
      <c r="BC12">
        <v>-14.2</v>
      </c>
      <c r="BG12">
        <v>-4.9000000000000004</v>
      </c>
      <c r="BH12">
        <v>-5.0999999999999996</v>
      </c>
      <c r="BL12">
        <v>4.7</v>
      </c>
      <c r="BM12">
        <v>4.5999999999999996</v>
      </c>
      <c r="BQ12">
        <v>14.2</v>
      </c>
      <c r="BR12">
        <v>14.2</v>
      </c>
      <c r="BW12">
        <v>20.5</v>
      </c>
      <c r="BX12">
        <v>20.5</v>
      </c>
      <c r="CB12">
        <v>21.2</v>
      </c>
      <c r="CC12">
        <v>21.200000000000003</v>
      </c>
      <c r="CG12">
        <v>18.7</v>
      </c>
      <c r="CH12">
        <v>18.7</v>
      </c>
      <c r="CL12">
        <v>12</v>
      </c>
      <c r="CM12">
        <v>12</v>
      </c>
      <c r="CQ12">
        <v>0.1</v>
      </c>
      <c r="CR12">
        <v>0.1</v>
      </c>
      <c r="CV12">
        <v>-11.6</v>
      </c>
      <c r="CW12">
        <v>-11.7</v>
      </c>
      <c r="DA12">
        <v>-18.899999999999999</v>
      </c>
      <c r="DB12">
        <v>-19.200000000000003</v>
      </c>
      <c r="DD12">
        <v>7</v>
      </c>
      <c r="DE12">
        <v>0</v>
      </c>
      <c r="DF12">
        <v>0</v>
      </c>
      <c r="DG12">
        <v>0</v>
      </c>
      <c r="DH12">
        <v>0</v>
      </c>
      <c r="DI12" t="str">
        <f t="shared" si="3"/>
        <v xml:space="preserve">Too cold or becomes too hot for vectors - surveillance may not be necessary. </v>
      </c>
      <c r="DJ12" t="str">
        <f t="shared" si="0"/>
        <v>When temp. suitable, model suggests vectors unlikely or low numbers.</v>
      </c>
      <c r="DK12" t="str">
        <f t="shared" si="4"/>
        <v xml:space="preserve">Too cold or becomes too hot for Zika - surveillance may not be necessary. </v>
      </c>
      <c r="DL12" t="str">
        <f t="shared" si="1"/>
        <v>When temp. suitable, model suggests Zika unlikely.</v>
      </c>
      <c r="DM12" t="str">
        <f t="shared" si="5"/>
        <v>Too cold or becomes too hot for vectors - surveillance may not be necessary. When temp. suitable, model suggests vectors unlikely or low numbers.</v>
      </c>
      <c r="DX12" s="59" t="s">
        <v>326</v>
      </c>
      <c r="DY12" s="59" t="s">
        <v>74</v>
      </c>
      <c r="DZ12" s="59" t="s">
        <v>75</v>
      </c>
      <c r="EA12" s="59" t="s">
        <v>8</v>
      </c>
      <c r="EB12" s="59">
        <v>0</v>
      </c>
      <c r="EC12" s="59">
        <v>1116</v>
      </c>
      <c r="ED12" s="59">
        <v>0</v>
      </c>
      <c r="EE12" s="59">
        <v>605</v>
      </c>
      <c r="EF12" s="59">
        <v>605</v>
      </c>
      <c r="EG12" s="59">
        <v>3.0519713261648702</v>
      </c>
      <c r="EH12" s="59">
        <v>30.1418835057659</v>
      </c>
      <c r="EI12" s="59">
        <v>3406</v>
      </c>
      <c r="EJ12" s="59">
        <v>42</v>
      </c>
      <c r="EK12" s="59">
        <v>0</v>
      </c>
      <c r="EL12" s="59">
        <v>9</v>
      </c>
      <c r="EM12" s="59">
        <v>0</v>
      </c>
      <c r="EN12" s="59">
        <v>3406</v>
      </c>
    </row>
    <row r="13" spans="1:144" x14ac:dyDescent="0.25">
      <c r="A13" s="18">
        <v>61.279333800000003</v>
      </c>
      <c r="B13" s="18">
        <v>-149.81402069999999</v>
      </c>
      <c r="C13" s="18">
        <f>IF(Sheet1!G43=1,Master!A13,Master!K13)</f>
        <v>100</v>
      </c>
      <c r="D13" s="18">
        <f>IF(Sheet1!G43=1,Master!B13,Master!L13)</f>
        <v>180</v>
      </c>
      <c r="E13" s="18">
        <f>IF(Sheet1!G43=0,Master!A13,Master!K13)</f>
        <v>61.279333800000003</v>
      </c>
      <c r="F13" s="18">
        <f>IF(Sheet1!G43=0,Master!B13,Master!L13)</f>
        <v>-149.81402069999999</v>
      </c>
      <c r="G13" s="18">
        <f>IF(Sheet1!I43=1,Master!A13,Master!K13)</f>
        <v>100</v>
      </c>
      <c r="H13" s="18">
        <f>IF(Sheet1!I43=1,Master!B13,Master!L13)</f>
        <v>180</v>
      </c>
      <c r="I13" s="18">
        <f>IF(Sheet1!I43=0,Master!A13,Master!K13)</f>
        <v>61.279333800000003</v>
      </c>
      <c r="J13" s="18">
        <f>IF(Sheet1!I43=0,Master!B13,Master!L13)</f>
        <v>-149.81402069999999</v>
      </c>
      <c r="K13" s="18">
        <v>100</v>
      </c>
      <c r="L13" s="18">
        <v>180</v>
      </c>
      <c r="M13">
        <v>225</v>
      </c>
      <c r="N13" t="s">
        <v>335</v>
      </c>
      <c r="O13">
        <v>0.72185560150299999</v>
      </c>
      <c r="P13" s="18" t="s">
        <v>74</v>
      </c>
      <c r="Q13" t="s">
        <v>75</v>
      </c>
      <c r="R13" t="s">
        <v>8</v>
      </c>
      <c r="S13">
        <v>0</v>
      </c>
      <c r="T13">
        <v>2</v>
      </c>
      <c r="U13">
        <v>-5.4330706596374503</v>
      </c>
      <c r="V13">
        <v>-5.1574802398681596</v>
      </c>
      <c r="W13">
        <v>-5.2952754497527996</v>
      </c>
      <c r="X13" s="1">
        <v>-10.590550899505599</v>
      </c>
      <c r="Z13" s="1">
        <v>6</v>
      </c>
      <c r="AA13" s="1">
        <v>7.7899755578199996E-3</v>
      </c>
      <c r="AB13" s="1">
        <v>1.3568383064344E-2</v>
      </c>
      <c r="AC13" s="1">
        <v>1.158394204163E-2</v>
      </c>
      <c r="AD13" s="1">
        <v>6.9503652249782E-2</v>
      </c>
      <c r="AF13" s="1">
        <v>6</v>
      </c>
      <c r="AG13">
        <v>1.0794368736676E-2</v>
      </c>
      <c r="AH13">
        <v>2.3973198897021999E-2</v>
      </c>
      <c r="AI13">
        <v>1.7342947603832998E-2</v>
      </c>
      <c r="AJ13">
        <v>0.104057685623001</v>
      </c>
      <c r="AL13" s="18">
        <f t="shared" si="2"/>
        <v>2.3973198897021999E-2</v>
      </c>
      <c r="AM13">
        <v>2.3973198897021999E-2</v>
      </c>
      <c r="AN13">
        <v>225</v>
      </c>
      <c r="AO13" t="s">
        <v>335</v>
      </c>
      <c r="AP13" t="s">
        <v>74</v>
      </c>
      <c r="AQ13" t="s">
        <v>75</v>
      </c>
      <c r="AR13" t="s">
        <v>8</v>
      </c>
      <c r="AS13">
        <v>61.279333800000003</v>
      </c>
      <c r="AT13">
        <v>-149.81402069999999</v>
      </c>
      <c r="AW13">
        <v>-7.2</v>
      </c>
      <c r="AX13">
        <v>-13.1</v>
      </c>
      <c r="BB13">
        <v>-3.3</v>
      </c>
      <c r="BC13">
        <v>-9.4</v>
      </c>
      <c r="BG13">
        <v>0.4</v>
      </c>
      <c r="BH13">
        <v>-4.0999999999999996</v>
      </c>
      <c r="BL13">
        <v>6.6</v>
      </c>
      <c r="BM13">
        <v>3.3</v>
      </c>
      <c r="BQ13">
        <v>12.9</v>
      </c>
      <c r="BR13">
        <v>12.2</v>
      </c>
      <c r="BW13">
        <v>18.7</v>
      </c>
      <c r="BX13">
        <v>17.8</v>
      </c>
      <c r="CB13">
        <v>19.5</v>
      </c>
      <c r="CC13">
        <v>19.100000000000001</v>
      </c>
      <c r="CG13">
        <v>17.399999999999999</v>
      </c>
      <c r="CH13">
        <v>16.899999999999999</v>
      </c>
      <c r="CL13">
        <v>12.9</v>
      </c>
      <c r="CM13">
        <v>11.6</v>
      </c>
      <c r="CQ13">
        <v>4.7</v>
      </c>
      <c r="CR13">
        <v>1.5</v>
      </c>
      <c r="CV13">
        <v>-2.4</v>
      </c>
      <c r="CW13">
        <v>-7.2</v>
      </c>
      <c r="DA13">
        <v>-6.3</v>
      </c>
      <c r="DB13">
        <v>-13</v>
      </c>
      <c r="DD13">
        <v>6</v>
      </c>
      <c r="DE13">
        <v>0</v>
      </c>
      <c r="DF13">
        <v>0</v>
      </c>
      <c r="DG13">
        <v>0</v>
      </c>
      <c r="DH13">
        <v>0</v>
      </c>
      <c r="DI13" t="str">
        <f t="shared" si="3"/>
        <v xml:space="preserve">Too cold or becomes too hot for vectors - surveillance may not be necessary. </v>
      </c>
      <c r="DJ13" t="str">
        <f t="shared" si="0"/>
        <v>When temp. suitable, model suggests vectors unlikely or low numbers.</v>
      </c>
      <c r="DK13" t="str">
        <f t="shared" si="4"/>
        <v xml:space="preserve">Too cold or becomes too hot for Zika - surveillance may not be necessary. </v>
      </c>
      <c r="DL13" t="str">
        <f t="shared" si="1"/>
        <v>When temp. suitable, model suggests Zika unlikely.</v>
      </c>
      <c r="DM13" t="str">
        <f t="shared" si="5"/>
        <v>Too cold or becomes too hot for vectors - surveillance may not be necessary. When temp. suitable, model suggests vectors unlikely or low numbers.</v>
      </c>
      <c r="DX13" s="59" t="s">
        <v>335</v>
      </c>
      <c r="DY13" s="59" t="s">
        <v>74</v>
      </c>
      <c r="DZ13" s="59" t="s">
        <v>75</v>
      </c>
      <c r="EA13" s="59" t="s">
        <v>8</v>
      </c>
      <c r="EB13" s="59">
        <v>0</v>
      </c>
      <c r="EC13" s="59">
        <v>961</v>
      </c>
      <c r="ED13" s="59">
        <v>0</v>
      </c>
      <c r="EE13" s="59">
        <v>15665</v>
      </c>
      <c r="EF13" s="59">
        <v>15665</v>
      </c>
      <c r="EG13" s="59">
        <v>172.73361082206</v>
      </c>
      <c r="EH13" s="59">
        <v>650.44936664474005</v>
      </c>
      <c r="EI13" s="59">
        <v>165997</v>
      </c>
      <c r="EJ13" s="59">
        <v>201</v>
      </c>
      <c r="EK13" s="59">
        <v>0</v>
      </c>
      <c r="EL13" s="59">
        <v>6</v>
      </c>
      <c r="EM13" s="59">
        <v>0</v>
      </c>
      <c r="EN13" s="59">
        <v>165997</v>
      </c>
    </row>
    <row r="14" spans="1:144" x14ac:dyDescent="0.25">
      <c r="A14" s="18">
        <v>61.262722199999999</v>
      </c>
      <c r="B14" s="18">
        <v>-149.6386976</v>
      </c>
      <c r="C14" s="18">
        <f>IF(Sheet1!G44=1,Master!A14,Master!K14)</f>
        <v>61.262722199999999</v>
      </c>
      <c r="D14" s="18">
        <f>IF(Sheet1!G44=1,Master!B14,Master!L14)</f>
        <v>-149.6386976</v>
      </c>
      <c r="E14" s="18">
        <f>IF(Sheet1!G44=0,Master!A14,Master!K14)</f>
        <v>100</v>
      </c>
      <c r="F14" s="18">
        <f>IF(Sheet1!G44=0,Master!B14,Master!L14)</f>
        <v>180</v>
      </c>
      <c r="G14" s="18">
        <f>IF(Sheet1!I44=1,Master!A14,Master!K14)</f>
        <v>100</v>
      </c>
      <c r="H14" s="18">
        <f>IF(Sheet1!I44=1,Master!B14,Master!L14)</f>
        <v>180</v>
      </c>
      <c r="I14" s="18">
        <f>IF(Sheet1!I44=0,Master!A14,Master!K14)</f>
        <v>61.262722199999999</v>
      </c>
      <c r="J14" s="18">
        <f>IF(Sheet1!I44=0,Master!B14,Master!L14)</f>
        <v>-149.6386976</v>
      </c>
      <c r="K14" s="18">
        <v>100</v>
      </c>
      <c r="L14" s="18">
        <v>180</v>
      </c>
      <c r="M14">
        <v>276</v>
      </c>
      <c r="N14" t="s">
        <v>388</v>
      </c>
      <c r="O14">
        <v>1.3833276380899999</v>
      </c>
      <c r="P14" s="18" t="s">
        <v>74</v>
      </c>
      <c r="Q14" t="s">
        <v>75</v>
      </c>
      <c r="R14" t="s">
        <v>8</v>
      </c>
      <c r="S14">
        <v>0</v>
      </c>
      <c r="T14">
        <v>4</v>
      </c>
      <c r="U14">
        <v>-6.5354332923889098</v>
      </c>
      <c r="V14">
        <v>-3.5039370059967001</v>
      </c>
      <c r="W14">
        <v>-5.2263780236244202</v>
      </c>
      <c r="X14" s="1">
        <v>-20.905512094497599</v>
      </c>
      <c r="Z14" s="1">
        <v>23</v>
      </c>
      <c r="AA14" s="1">
        <v>4.4547286135720003E-3</v>
      </c>
      <c r="AB14" s="1">
        <v>1.4994812427466E-2</v>
      </c>
      <c r="AC14" s="1">
        <v>1.1779766309872E-2</v>
      </c>
      <c r="AD14" s="1">
        <v>0.27093462512706601</v>
      </c>
      <c r="AF14" s="1">
        <v>23</v>
      </c>
      <c r="AG14">
        <v>8.2207517409949998E-3</v>
      </c>
      <c r="AH14">
        <v>9.7267547080566993E-2</v>
      </c>
      <c r="AI14">
        <v>3.5094409021218999E-2</v>
      </c>
      <c r="AJ14">
        <v>0.80717140748803995</v>
      </c>
      <c r="AL14" s="18">
        <f t="shared" si="2"/>
        <v>9.7267547080566993E-2</v>
      </c>
      <c r="AM14">
        <v>9.7267547080566993E-2</v>
      </c>
      <c r="AN14">
        <v>276</v>
      </c>
      <c r="AO14" t="s">
        <v>388</v>
      </c>
      <c r="AP14" t="s">
        <v>74</v>
      </c>
      <c r="AQ14" t="s">
        <v>75</v>
      </c>
      <c r="AR14" t="s">
        <v>8</v>
      </c>
      <c r="AS14">
        <v>61.262722199999999</v>
      </c>
      <c r="AT14">
        <v>-149.6386976</v>
      </c>
      <c r="AW14">
        <v>-6.4</v>
      </c>
      <c r="AX14">
        <v>-6.8</v>
      </c>
      <c r="BB14">
        <v>-2.9</v>
      </c>
      <c r="BC14">
        <v>-3.7</v>
      </c>
      <c r="BG14">
        <v>1</v>
      </c>
      <c r="BH14">
        <v>-0.30000000000000004</v>
      </c>
      <c r="BL14">
        <v>7</v>
      </c>
      <c r="BM14">
        <v>5.5</v>
      </c>
      <c r="BQ14">
        <v>13.4</v>
      </c>
      <c r="BR14">
        <v>11.799999999999999</v>
      </c>
      <c r="BW14">
        <v>17.399999999999999</v>
      </c>
      <c r="BX14">
        <v>16.100000000000001</v>
      </c>
      <c r="CB14">
        <v>19.2</v>
      </c>
      <c r="CC14">
        <v>18.100000000000001</v>
      </c>
      <c r="CG14">
        <v>18</v>
      </c>
      <c r="CH14">
        <v>16.8</v>
      </c>
      <c r="CL14">
        <v>13.4</v>
      </c>
      <c r="CM14">
        <v>12.2</v>
      </c>
      <c r="CQ14">
        <v>5.0999999999999996</v>
      </c>
      <c r="CR14">
        <v>4.0999999999999996</v>
      </c>
      <c r="CV14">
        <v>-2.2000000000000002</v>
      </c>
      <c r="CW14">
        <v>-2.8000000000000003</v>
      </c>
      <c r="DA14">
        <v>-5.6</v>
      </c>
      <c r="DB14">
        <v>-5.8999999999999995</v>
      </c>
      <c r="DD14">
        <v>25</v>
      </c>
      <c r="DE14">
        <v>0</v>
      </c>
      <c r="DF14">
        <v>0</v>
      </c>
      <c r="DG14">
        <v>0</v>
      </c>
      <c r="DH14">
        <v>0</v>
      </c>
      <c r="DI14" t="str">
        <f t="shared" si="3"/>
        <v xml:space="preserve">Temp. suitable for vectors - surveillance may be needed. </v>
      </c>
      <c r="DJ14" t="str">
        <f t="shared" si="0"/>
        <v>When temp. suitable, model suggests vectors unlikely or low numbers.</v>
      </c>
      <c r="DK14" t="str">
        <f t="shared" si="4"/>
        <v xml:space="preserve">Too cold or becomes too hot for Zika - surveillance may not be necessary. </v>
      </c>
      <c r="DL14" t="str">
        <f t="shared" si="1"/>
        <v>When temp. suitable, model suggests Zika unlikely.</v>
      </c>
      <c r="DM14" t="str">
        <f t="shared" si="5"/>
        <v>Temp. suitable for vectors - surveillance may be needed. When temp. suitable, model suggests vectors unlikely or low numbers.</v>
      </c>
      <c r="DX14" s="59" t="s">
        <v>388</v>
      </c>
      <c r="DY14" s="59" t="s">
        <v>74</v>
      </c>
      <c r="DZ14" s="59" t="s">
        <v>75</v>
      </c>
      <c r="EA14" s="59" t="s">
        <v>8</v>
      </c>
      <c r="EB14" s="59">
        <v>0</v>
      </c>
      <c r="EC14" s="59">
        <v>1161</v>
      </c>
      <c r="ED14" s="59">
        <v>0</v>
      </c>
      <c r="EE14" s="59">
        <v>1417</v>
      </c>
      <c r="EF14" s="59">
        <v>1417</v>
      </c>
      <c r="EG14" s="59">
        <v>24.8682170542635</v>
      </c>
      <c r="EH14" s="59">
        <v>114.380693354424</v>
      </c>
      <c r="EI14" s="59">
        <v>28872</v>
      </c>
      <c r="EJ14" s="59">
        <v>126</v>
      </c>
      <c r="EK14" s="59">
        <v>0</v>
      </c>
      <c r="EL14" s="59">
        <v>5</v>
      </c>
      <c r="EM14" s="59">
        <v>0</v>
      </c>
      <c r="EN14" s="59">
        <v>28872</v>
      </c>
    </row>
    <row r="15" spans="1:144" x14ac:dyDescent="0.25">
      <c r="A15" s="18">
        <v>64.875116800000001</v>
      </c>
      <c r="B15" s="18">
        <v>-147.67726870000001</v>
      </c>
      <c r="C15" s="18">
        <f>IF(Sheet1!G45=1,Master!A15,Master!K15)</f>
        <v>100</v>
      </c>
      <c r="D15" s="18">
        <f>IF(Sheet1!G45=1,Master!B15,Master!L15)</f>
        <v>180</v>
      </c>
      <c r="E15" s="18">
        <f>IF(Sheet1!G45=0,Master!A15,Master!K15)</f>
        <v>64.875116800000001</v>
      </c>
      <c r="F15" s="18">
        <f>IF(Sheet1!G45=0,Master!B15,Master!L15)</f>
        <v>-147.67726870000001</v>
      </c>
      <c r="G15" s="18">
        <f>IF(Sheet1!I45=1,Master!A15,Master!K15)</f>
        <v>100</v>
      </c>
      <c r="H15" s="18">
        <f>IF(Sheet1!I45=1,Master!B15,Master!L15)</f>
        <v>180</v>
      </c>
      <c r="I15" s="18">
        <f>IF(Sheet1!I45=0,Master!A15,Master!K15)</f>
        <v>64.875116800000001</v>
      </c>
      <c r="J15" s="18">
        <f>IF(Sheet1!I45=0,Master!B15,Master!L15)</f>
        <v>-147.67726870000001</v>
      </c>
      <c r="K15" s="18">
        <v>100</v>
      </c>
      <c r="L15" s="18">
        <v>180</v>
      </c>
      <c r="M15">
        <v>285</v>
      </c>
      <c r="N15" t="s">
        <v>397</v>
      </c>
      <c r="O15">
        <v>8.2671930190600005</v>
      </c>
      <c r="P15" s="18" t="s">
        <v>74</v>
      </c>
      <c r="Q15" t="s">
        <v>75</v>
      </c>
      <c r="R15" t="s">
        <v>8</v>
      </c>
      <c r="S15">
        <v>0</v>
      </c>
      <c r="T15">
        <v>74</v>
      </c>
      <c r="U15">
        <v>-17.283464431762599</v>
      </c>
      <c r="V15">
        <v>-9.8425197601318306</v>
      </c>
      <c r="W15">
        <v>-14.337625078252801</v>
      </c>
      <c r="X15" s="1">
        <v>-1060.98425579071</v>
      </c>
      <c r="Z15" s="1">
        <v>416</v>
      </c>
      <c r="AA15" s="1">
        <v>2.971423479335E-3</v>
      </c>
      <c r="AB15" s="1">
        <v>2.1921615939561E-2</v>
      </c>
      <c r="AC15" s="1">
        <v>8.1220694043749996E-3</v>
      </c>
      <c r="AD15" s="1">
        <v>3.3787808722199499</v>
      </c>
      <c r="AF15" s="1">
        <v>416</v>
      </c>
      <c r="AG15">
        <v>1.810583271492E-3</v>
      </c>
      <c r="AH15">
        <v>2.1966830268938999E-2</v>
      </c>
      <c r="AI15">
        <v>8.1955679972130005E-3</v>
      </c>
      <c r="AJ15">
        <v>3.4093562868405001</v>
      </c>
      <c r="AL15" s="18">
        <f t="shared" si="2"/>
        <v>2.1966830268938999E-2</v>
      </c>
      <c r="AM15">
        <v>2.1966830268938999E-2</v>
      </c>
      <c r="AN15">
        <v>285</v>
      </c>
      <c r="AO15" t="s">
        <v>397</v>
      </c>
      <c r="AP15" t="s">
        <v>74</v>
      </c>
      <c r="AQ15" t="s">
        <v>75</v>
      </c>
      <c r="AR15" t="s">
        <v>8</v>
      </c>
      <c r="AS15">
        <v>64.875116800000001</v>
      </c>
      <c r="AT15">
        <v>-147.67726870000001</v>
      </c>
      <c r="AW15">
        <v>-17.100000000000001</v>
      </c>
      <c r="AX15">
        <v>-18.8</v>
      </c>
      <c r="BB15">
        <v>-12.6</v>
      </c>
      <c r="BC15">
        <v>-13.799999999999999</v>
      </c>
      <c r="BG15">
        <v>-4</v>
      </c>
      <c r="BH15">
        <v>-5</v>
      </c>
      <c r="BL15">
        <v>5.5</v>
      </c>
      <c r="BM15">
        <v>4.6999999999999993</v>
      </c>
      <c r="BQ15">
        <v>15.5</v>
      </c>
      <c r="BR15">
        <v>14.4</v>
      </c>
      <c r="BW15">
        <v>21.6</v>
      </c>
      <c r="BX15">
        <v>20.6</v>
      </c>
      <c r="CB15">
        <v>22.5</v>
      </c>
      <c r="CC15">
        <v>21.400000000000002</v>
      </c>
      <c r="CG15">
        <v>19.2</v>
      </c>
      <c r="CH15">
        <v>18.600000000000001</v>
      </c>
      <c r="CL15">
        <v>12.6</v>
      </c>
      <c r="CM15">
        <v>11.9</v>
      </c>
      <c r="CQ15">
        <v>0.5</v>
      </c>
      <c r="CR15">
        <v>-0.2</v>
      </c>
      <c r="CV15">
        <v>-10.6</v>
      </c>
      <c r="CW15">
        <v>-11.4</v>
      </c>
      <c r="DA15">
        <v>-16.3</v>
      </c>
      <c r="DB15">
        <v>-18.100000000000001</v>
      </c>
      <c r="DD15">
        <v>413</v>
      </c>
      <c r="DE15">
        <v>0</v>
      </c>
      <c r="DF15">
        <v>0</v>
      </c>
      <c r="DG15">
        <v>0</v>
      </c>
      <c r="DH15">
        <v>0</v>
      </c>
      <c r="DI15" t="str">
        <f t="shared" si="3"/>
        <v xml:space="preserve">Too cold or becomes too hot for vectors - surveillance may not be necessary. </v>
      </c>
      <c r="DJ15" t="str">
        <f t="shared" si="0"/>
        <v>When temp. suitable, model suggests vectors unlikely or low numbers.</v>
      </c>
      <c r="DK15" t="str">
        <f t="shared" si="4"/>
        <v xml:space="preserve">Too cold or becomes too hot for Zika - surveillance may not be necessary. </v>
      </c>
      <c r="DL15" t="str">
        <f t="shared" si="1"/>
        <v>When temp. suitable, model suggests Zika unlikely.</v>
      </c>
      <c r="DM15" t="str">
        <f t="shared" si="5"/>
        <v>Too cold or becomes too hot for vectors - surveillance may not be necessary. When temp. suitable, model suggests vectors unlikely or low numbers.</v>
      </c>
      <c r="DX15" s="59" t="s">
        <v>397</v>
      </c>
      <c r="DY15" s="59" t="s">
        <v>74</v>
      </c>
      <c r="DZ15" s="59" t="s">
        <v>75</v>
      </c>
      <c r="EA15" s="59" t="s">
        <v>8</v>
      </c>
      <c r="EB15" s="59">
        <v>0</v>
      </c>
      <c r="EC15" s="59">
        <v>14944</v>
      </c>
      <c r="ED15" s="59">
        <v>0</v>
      </c>
      <c r="EE15" s="59">
        <v>2885</v>
      </c>
      <c r="EF15" s="59">
        <v>2885</v>
      </c>
      <c r="EG15" s="59">
        <v>4.58130353319057</v>
      </c>
      <c r="EH15" s="59">
        <v>55.421977934114601</v>
      </c>
      <c r="EI15" s="59">
        <v>68463</v>
      </c>
      <c r="EJ15" s="59">
        <v>204</v>
      </c>
      <c r="EK15" s="59">
        <v>0</v>
      </c>
      <c r="EL15" s="59">
        <v>44</v>
      </c>
      <c r="EM15" s="59">
        <v>0</v>
      </c>
      <c r="EN15" s="59">
        <v>68463</v>
      </c>
    </row>
    <row r="16" spans="1:144" x14ac:dyDescent="0.25">
      <c r="A16" s="18">
        <v>64.737512300000006</v>
      </c>
      <c r="B16" s="18">
        <v>-156.93872579999999</v>
      </c>
      <c r="C16" s="18">
        <f>IF(Sheet1!G46=1,Master!A16,Master!K16)</f>
        <v>100</v>
      </c>
      <c r="D16" s="18">
        <f>IF(Sheet1!G46=1,Master!B16,Master!L16)</f>
        <v>180</v>
      </c>
      <c r="E16" s="18">
        <f>IF(Sheet1!G46=0,Master!A16,Master!K16)</f>
        <v>64.737512300000006</v>
      </c>
      <c r="F16" s="18">
        <f>IF(Sheet1!G46=0,Master!B16,Master!L16)</f>
        <v>-156.93872579999999</v>
      </c>
      <c r="G16" s="18">
        <f>IF(Sheet1!I46=1,Master!A16,Master!K16)</f>
        <v>100</v>
      </c>
      <c r="H16" s="18">
        <f>IF(Sheet1!I46=1,Master!B16,Master!L16)</f>
        <v>180</v>
      </c>
      <c r="I16" s="18">
        <f>IF(Sheet1!I46=0,Master!A16,Master!K16)</f>
        <v>64.737512300000006</v>
      </c>
      <c r="J16" s="18">
        <f>IF(Sheet1!I46=0,Master!B16,Master!L16)</f>
        <v>-156.93872579999999</v>
      </c>
      <c r="K16" s="18">
        <v>100</v>
      </c>
      <c r="L16" s="18">
        <v>180</v>
      </c>
      <c r="M16">
        <v>287</v>
      </c>
      <c r="N16" t="s">
        <v>399</v>
      </c>
      <c r="O16">
        <v>0.13339907355899999</v>
      </c>
      <c r="P16" s="18" t="s">
        <v>74</v>
      </c>
      <c r="Q16" t="s">
        <v>75</v>
      </c>
      <c r="R16" t="s">
        <v>8</v>
      </c>
      <c r="S16">
        <v>0</v>
      </c>
      <c r="T16">
        <v>1</v>
      </c>
      <c r="U16">
        <v>-17.283464431762599</v>
      </c>
      <c r="V16">
        <v>-17.283464431762599</v>
      </c>
      <c r="W16">
        <v>-17.283464431762599</v>
      </c>
      <c r="X16" s="1">
        <v>-17.283464431762599</v>
      </c>
      <c r="Z16" s="1">
        <v>1</v>
      </c>
      <c r="AA16" s="1">
        <v>7.4712620116769999E-3</v>
      </c>
      <c r="AB16" s="1">
        <v>7.4712620116769999E-3</v>
      </c>
      <c r="AC16" s="1">
        <v>7.4712620116769999E-3</v>
      </c>
      <c r="AD16" s="1">
        <v>7.4712620116769999E-3</v>
      </c>
      <c r="AF16" s="1">
        <v>1</v>
      </c>
      <c r="AG16">
        <v>1.2202499434351999E-2</v>
      </c>
      <c r="AH16">
        <v>1.2202499434351999E-2</v>
      </c>
      <c r="AI16">
        <v>1.2202499434351999E-2</v>
      </c>
      <c r="AJ16">
        <v>1.2202499434351999E-2</v>
      </c>
      <c r="AL16" s="18">
        <f t="shared" si="2"/>
        <v>1.2202499434351999E-2</v>
      </c>
      <c r="AM16">
        <v>1.2202499434351999E-2</v>
      </c>
      <c r="AN16">
        <v>287</v>
      </c>
      <c r="AO16" t="s">
        <v>399</v>
      </c>
      <c r="AP16" t="s">
        <v>74</v>
      </c>
      <c r="AQ16" t="s">
        <v>75</v>
      </c>
      <c r="AR16" t="s">
        <v>8</v>
      </c>
      <c r="AS16">
        <v>64.737512300000006</v>
      </c>
      <c r="AT16">
        <v>-156.93872579999999</v>
      </c>
      <c r="AW16">
        <v>-18.8</v>
      </c>
      <c r="AX16">
        <v>-18.8</v>
      </c>
      <c r="BB16">
        <v>-15.3</v>
      </c>
      <c r="BC16">
        <v>-15.3</v>
      </c>
      <c r="BG16">
        <v>-8.5</v>
      </c>
      <c r="BH16">
        <v>-8.5</v>
      </c>
      <c r="BL16">
        <v>-0.1</v>
      </c>
      <c r="BM16">
        <v>-0.1</v>
      </c>
      <c r="BQ16">
        <v>11.4</v>
      </c>
      <c r="BR16">
        <v>11.4</v>
      </c>
      <c r="BW16">
        <v>18.7</v>
      </c>
      <c r="BX16">
        <v>18.7</v>
      </c>
      <c r="CB16">
        <v>19.5</v>
      </c>
      <c r="CC16">
        <v>19.5</v>
      </c>
      <c r="CG16">
        <v>16.3</v>
      </c>
      <c r="CH16">
        <v>16.3</v>
      </c>
      <c r="CL16">
        <v>10.199999999999999</v>
      </c>
      <c r="CM16">
        <v>10.199999999999999</v>
      </c>
      <c r="CQ16">
        <v>-1.8</v>
      </c>
      <c r="CR16">
        <v>-1.8</v>
      </c>
      <c r="CV16">
        <v>-11.8</v>
      </c>
      <c r="CW16">
        <v>-11.8</v>
      </c>
      <c r="DA16">
        <v>-19.5</v>
      </c>
      <c r="DB16">
        <v>-19.5</v>
      </c>
      <c r="DD16">
        <v>1</v>
      </c>
      <c r="DE16">
        <v>0</v>
      </c>
      <c r="DF16">
        <v>0</v>
      </c>
      <c r="DG16">
        <v>0</v>
      </c>
      <c r="DH16">
        <v>0</v>
      </c>
      <c r="DI16" t="str">
        <f t="shared" si="3"/>
        <v xml:space="preserve">Too cold or becomes too hot for vectors - surveillance may not be necessary. </v>
      </c>
      <c r="DJ16" t="str">
        <f t="shared" si="0"/>
        <v>When temp. suitable, model suggests vectors unlikely or low numbers.</v>
      </c>
      <c r="DK16" t="str">
        <f t="shared" si="4"/>
        <v xml:space="preserve">Too cold or becomes too hot for Zika - surveillance may not be necessary. </v>
      </c>
      <c r="DL16" t="str">
        <f t="shared" si="1"/>
        <v>When temp. suitable, model suggests Zika unlikely.</v>
      </c>
      <c r="DM16" t="str">
        <f t="shared" si="5"/>
        <v>Too cold or becomes too hot for vectors - surveillance may not be necessary. When temp. suitable, model suggests vectors unlikely or low numbers.</v>
      </c>
      <c r="DX16" s="59" t="s">
        <v>399</v>
      </c>
      <c r="DY16" s="59" t="s">
        <v>74</v>
      </c>
      <c r="DZ16" s="59" t="s">
        <v>75</v>
      </c>
      <c r="EA16" s="59" t="s">
        <v>8</v>
      </c>
      <c r="EB16" s="59">
        <v>100</v>
      </c>
      <c r="EC16" s="59">
        <v>280</v>
      </c>
      <c r="ED16" s="59">
        <v>0</v>
      </c>
      <c r="EE16" s="59">
        <v>100</v>
      </c>
      <c r="EF16" s="59">
        <v>100</v>
      </c>
      <c r="EG16" s="59">
        <v>1.2035714285714201</v>
      </c>
      <c r="EH16" s="59">
        <v>8.4716747434721302</v>
      </c>
      <c r="EI16" s="59">
        <v>337</v>
      </c>
      <c r="EJ16" s="59">
        <v>11</v>
      </c>
      <c r="EK16" s="59">
        <v>0</v>
      </c>
      <c r="EL16" s="59">
        <v>10</v>
      </c>
      <c r="EM16" s="59">
        <v>0</v>
      </c>
      <c r="EN16" s="59">
        <v>337</v>
      </c>
    </row>
    <row r="17" spans="1:144" x14ac:dyDescent="0.25">
      <c r="A17" s="18">
        <v>63.785716499999999</v>
      </c>
      <c r="B17" s="18">
        <v>-145.1491293</v>
      </c>
      <c r="C17" s="18">
        <f>IF(Sheet1!G47=1,Master!A17,Master!K17)</f>
        <v>100</v>
      </c>
      <c r="D17" s="18">
        <f>IF(Sheet1!G47=1,Master!B17,Master!L17)</f>
        <v>180</v>
      </c>
      <c r="E17" s="18">
        <f>IF(Sheet1!G47=0,Master!A17,Master!K17)</f>
        <v>63.785716499999999</v>
      </c>
      <c r="F17" s="18">
        <f>IF(Sheet1!G47=0,Master!B17,Master!L17)</f>
        <v>-145.1491293</v>
      </c>
      <c r="G17" s="18">
        <f>IF(Sheet1!I47=1,Master!A17,Master!K17)</f>
        <v>100</v>
      </c>
      <c r="H17" s="18">
        <f>IF(Sheet1!I47=1,Master!B17,Master!L17)</f>
        <v>180</v>
      </c>
      <c r="I17" s="18">
        <f>IF(Sheet1!I47=0,Master!A17,Master!K17)</f>
        <v>63.785716499999999</v>
      </c>
      <c r="J17" s="18">
        <f>IF(Sheet1!I47=0,Master!B17,Master!L17)</f>
        <v>-145.1491293</v>
      </c>
      <c r="K17" s="18">
        <v>100</v>
      </c>
      <c r="L17" s="18">
        <v>180</v>
      </c>
      <c r="M17">
        <v>289</v>
      </c>
      <c r="N17" t="s">
        <v>401</v>
      </c>
      <c r="O17">
        <v>0.66125936382499995</v>
      </c>
      <c r="P17" s="18" t="s">
        <v>74</v>
      </c>
      <c r="Q17" t="s">
        <v>75</v>
      </c>
      <c r="R17" t="s">
        <v>8</v>
      </c>
      <c r="S17">
        <v>0</v>
      </c>
      <c r="T17">
        <v>2</v>
      </c>
      <c r="U17">
        <v>-10.944881439208901</v>
      </c>
      <c r="V17">
        <v>-10.6692914962768</v>
      </c>
      <c r="W17">
        <v>-10.8070864677429</v>
      </c>
      <c r="X17" s="1">
        <v>-21.614172935485801</v>
      </c>
      <c r="Z17" s="1">
        <v>9</v>
      </c>
      <c r="AA17" s="1">
        <v>4.3012669567890002E-3</v>
      </c>
      <c r="AB17" s="1">
        <v>9.7197720667070008E-3</v>
      </c>
      <c r="AC17" s="1">
        <v>7.1095042285000002E-3</v>
      </c>
      <c r="AD17" s="1">
        <v>6.3985538056498995E-2</v>
      </c>
      <c r="AF17" s="1">
        <v>9</v>
      </c>
      <c r="AG17">
        <v>6.3151691803380004E-3</v>
      </c>
      <c r="AH17">
        <v>1.0993598591253999E-2</v>
      </c>
      <c r="AI17">
        <v>8.733466278506E-3</v>
      </c>
      <c r="AJ17">
        <v>7.8601196506550994E-2</v>
      </c>
      <c r="AL17" s="18">
        <f t="shared" si="2"/>
        <v>1.0993598591253999E-2</v>
      </c>
      <c r="AM17">
        <v>1.0993598591253999E-2</v>
      </c>
      <c r="AN17">
        <v>289</v>
      </c>
      <c r="AO17" t="s">
        <v>401</v>
      </c>
      <c r="AP17" t="s">
        <v>74</v>
      </c>
      <c r="AQ17" t="s">
        <v>75</v>
      </c>
      <c r="AR17" t="s">
        <v>8</v>
      </c>
      <c r="AS17">
        <v>63.785716499999999</v>
      </c>
      <c r="AT17">
        <v>-145.1491293</v>
      </c>
      <c r="AW17">
        <v>-17.899999999999999</v>
      </c>
      <c r="AX17">
        <v>-17.899999999999999</v>
      </c>
      <c r="BB17">
        <v>-12.4</v>
      </c>
      <c r="BC17">
        <v>-12.5</v>
      </c>
      <c r="BG17">
        <v>-3.7</v>
      </c>
      <c r="BH17">
        <v>-3.9</v>
      </c>
      <c r="BL17">
        <v>5.0999999999999996</v>
      </c>
      <c r="BM17">
        <v>5</v>
      </c>
      <c r="BQ17">
        <v>14.3</v>
      </c>
      <c r="BR17">
        <v>14.2</v>
      </c>
      <c r="BW17">
        <v>20.100000000000001</v>
      </c>
      <c r="BX17">
        <v>20</v>
      </c>
      <c r="CB17">
        <v>21.8</v>
      </c>
      <c r="CC17">
        <v>21.700000000000003</v>
      </c>
      <c r="CG17">
        <v>19.2</v>
      </c>
      <c r="CH17">
        <v>19.100000000000001</v>
      </c>
      <c r="CL17">
        <v>12.2</v>
      </c>
      <c r="CM17">
        <v>12.1</v>
      </c>
      <c r="CQ17">
        <v>-0.1</v>
      </c>
      <c r="CR17">
        <v>-0.2</v>
      </c>
      <c r="CV17">
        <v>-11.7</v>
      </c>
      <c r="CW17">
        <v>-11.799999999999999</v>
      </c>
      <c r="DA17">
        <v>-16.7</v>
      </c>
      <c r="DB17">
        <v>-16.7</v>
      </c>
      <c r="DD17">
        <v>10</v>
      </c>
      <c r="DE17">
        <v>0</v>
      </c>
      <c r="DF17">
        <v>0</v>
      </c>
      <c r="DG17">
        <v>0</v>
      </c>
      <c r="DH17">
        <v>0</v>
      </c>
      <c r="DI17" t="str">
        <f t="shared" si="3"/>
        <v xml:space="preserve">Too cold or becomes too hot for vectors - surveillance may not be necessary. </v>
      </c>
      <c r="DJ17" t="str">
        <f t="shared" si="0"/>
        <v>When temp. suitable, model suggests vectors unlikely or low numbers.</v>
      </c>
      <c r="DK17" t="str">
        <f t="shared" si="4"/>
        <v xml:space="preserve">Too cold or becomes too hot for Zika - surveillance may not be necessary. </v>
      </c>
      <c r="DL17" t="str">
        <f t="shared" si="1"/>
        <v>When temp. suitable, model suggests Zika unlikely.</v>
      </c>
      <c r="DM17" t="str">
        <f t="shared" si="5"/>
        <v>Too cold or becomes too hot for vectors - surveillance may not be necessary. When temp. suitable, model suggests vectors unlikely or low numbers.</v>
      </c>
      <c r="DX17" s="59" t="s">
        <v>401</v>
      </c>
      <c r="DY17" s="59" t="s">
        <v>74</v>
      </c>
      <c r="DZ17" s="59" t="s">
        <v>75</v>
      </c>
      <c r="EA17" s="59" t="s">
        <v>8</v>
      </c>
      <c r="EB17" s="59">
        <v>0</v>
      </c>
      <c r="EC17" s="59">
        <v>938</v>
      </c>
      <c r="ED17" s="59">
        <v>0</v>
      </c>
      <c r="EE17" s="59">
        <v>4</v>
      </c>
      <c r="EF17" s="59">
        <v>4</v>
      </c>
      <c r="EG17" s="59">
        <v>1.2793176972281E-2</v>
      </c>
      <c r="EH17" s="59">
        <v>0.15944493898370901</v>
      </c>
      <c r="EI17" s="59">
        <v>12</v>
      </c>
      <c r="EJ17" s="59">
        <v>3</v>
      </c>
      <c r="EK17" s="59">
        <v>0</v>
      </c>
      <c r="EL17" s="59">
        <v>4</v>
      </c>
      <c r="EM17" s="59">
        <v>0</v>
      </c>
      <c r="EN17" s="59">
        <v>12</v>
      </c>
    </row>
    <row r="18" spans="1:144" x14ac:dyDescent="0.25">
      <c r="A18" s="18">
        <v>61.107315300000003</v>
      </c>
      <c r="B18" s="18">
        <v>-155.5881996</v>
      </c>
      <c r="C18" s="18">
        <f>IF(Sheet1!G48=1,Master!A18,Master!K18)</f>
        <v>100</v>
      </c>
      <c r="D18" s="18">
        <f>IF(Sheet1!G48=1,Master!B18,Master!L18)</f>
        <v>180</v>
      </c>
      <c r="E18" s="18">
        <f>IF(Sheet1!G48=0,Master!A18,Master!K18)</f>
        <v>61.107315300000003</v>
      </c>
      <c r="F18" s="18">
        <f>IF(Sheet1!G48=0,Master!B18,Master!L18)</f>
        <v>-155.5881996</v>
      </c>
      <c r="G18" s="18">
        <f>IF(Sheet1!I48=1,Master!A18,Master!K18)</f>
        <v>100</v>
      </c>
      <c r="H18" s="18">
        <f>IF(Sheet1!I48=1,Master!B18,Master!L18)</f>
        <v>180</v>
      </c>
      <c r="I18" s="18">
        <f>IF(Sheet1!I48=0,Master!A18,Master!K18)</f>
        <v>61.107315300000003</v>
      </c>
      <c r="J18" s="18">
        <f>IF(Sheet1!I48=0,Master!B18,Master!L18)</f>
        <v>-155.5881996</v>
      </c>
      <c r="K18" s="18">
        <v>100</v>
      </c>
      <c r="L18" s="18">
        <v>180</v>
      </c>
      <c r="M18">
        <v>670</v>
      </c>
      <c r="N18" t="s">
        <v>784</v>
      </c>
      <c r="O18">
        <v>0.160398603848</v>
      </c>
      <c r="P18" s="18" t="s">
        <v>74</v>
      </c>
      <c r="Q18" t="s">
        <v>75</v>
      </c>
      <c r="R18" t="s">
        <v>8</v>
      </c>
      <c r="S18">
        <v>0</v>
      </c>
      <c r="T18">
        <v>1</v>
      </c>
      <c r="U18">
        <v>-9.2913389205932599</v>
      </c>
      <c r="V18">
        <v>-9.2913389205932599</v>
      </c>
      <c r="W18">
        <v>-9.2913389205932599</v>
      </c>
      <c r="X18" s="1">
        <v>-9.2913389205932599</v>
      </c>
      <c r="Z18" s="1">
        <v>1</v>
      </c>
      <c r="AA18" s="1">
        <v>1.6850342974067001E-2</v>
      </c>
      <c r="AB18" s="1">
        <v>1.6850342974067001E-2</v>
      </c>
      <c r="AC18" s="1">
        <v>1.6850342974067001E-2</v>
      </c>
      <c r="AD18" s="1">
        <v>1.6850342974067001E-2</v>
      </c>
      <c r="AF18" s="1">
        <v>1</v>
      </c>
      <c r="AG18">
        <v>3.3858396112918999E-2</v>
      </c>
      <c r="AH18">
        <v>3.3858396112918999E-2</v>
      </c>
      <c r="AI18">
        <v>3.3858396112918999E-2</v>
      </c>
      <c r="AJ18">
        <v>3.3858396112918999E-2</v>
      </c>
      <c r="AL18" s="18">
        <f t="shared" si="2"/>
        <v>3.3858396112918999E-2</v>
      </c>
      <c r="AM18">
        <v>3.3858396112918999E-2</v>
      </c>
      <c r="AN18">
        <v>670</v>
      </c>
      <c r="AO18" t="s">
        <v>784</v>
      </c>
      <c r="AP18" t="s">
        <v>74</v>
      </c>
      <c r="AQ18" t="s">
        <v>75</v>
      </c>
      <c r="AR18" t="s">
        <v>8</v>
      </c>
      <c r="AS18">
        <v>61.107315300000003</v>
      </c>
      <c r="AT18">
        <v>-155.5881996</v>
      </c>
      <c r="AW18">
        <v>-11.1</v>
      </c>
      <c r="AX18">
        <v>-11.1</v>
      </c>
      <c r="BB18">
        <v>-8.9</v>
      </c>
      <c r="BC18">
        <v>-8.9</v>
      </c>
      <c r="BG18">
        <v>-4.3</v>
      </c>
      <c r="BH18">
        <v>-4.3</v>
      </c>
      <c r="BL18">
        <v>1.8</v>
      </c>
      <c r="BM18">
        <v>1.8</v>
      </c>
      <c r="BQ18">
        <v>9.8000000000000007</v>
      </c>
      <c r="BR18">
        <v>9.8000000000000007</v>
      </c>
      <c r="BW18">
        <v>15.6</v>
      </c>
      <c r="BX18">
        <v>15.6</v>
      </c>
      <c r="CB18">
        <v>17.5</v>
      </c>
      <c r="CC18">
        <v>17.5</v>
      </c>
      <c r="CG18">
        <v>15.4</v>
      </c>
      <c r="CH18">
        <v>15.4</v>
      </c>
      <c r="CL18">
        <v>10.5</v>
      </c>
      <c r="CM18">
        <v>10.5</v>
      </c>
      <c r="CQ18">
        <v>0.9</v>
      </c>
      <c r="CR18">
        <v>0.9</v>
      </c>
      <c r="CV18">
        <v>-6</v>
      </c>
      <c r="CW18">
        <v>-6</v>
      </c>
      <c r="DA18">
        <v>-11.2</v>
      </c>
      <c r="DB18">
        <v>-11.2</v>
      </c>
      <c r="DD18">
        <v>1</v>
      </c>
      <c r="DE18">
        <v>0</v>
      </c>
      <c r="DF18">
        <v>0</v>
      </c>
      <c r="DG18">
        <v>0</v>
      </c>
      <c r="DH18">
        <v>0</v>
      </c>
      <c r="DI18" t="str">
        <f t="shared" si="3"/>
        <v xml:space="preserve">Too cold or becomes too hot for vectors - surveillance may not be necessary. </v>
      </c>
      <c r="DJ18" t="str">
        <f t="shared" si="0"/>
        <v>When temp. suitable, model suggests vectors unlikely or low numbers.</v>
      </c>
      <c r="DK18" t="str">
        <f t="shared" si="4"/>
        <v xml:space="preserve">Too cold or becomes too hot for Zika - surveillance may not be necessary. </v>
      </c>
      <c r="DL18" t="str">
        <f t="shared" si="1"/>
        <v>When temp. suitable, model suggests Zika unlikely.</v>
      </c>
      <c r="DM18" t="str">
        <f t="shared" si="5"/>
        <v>Too cold or becomes too hot for vectors - surveillance may not be necessary. When temp. suitable, model suggests vectors unlikely or low numbers.</v>
      </c>
      <c r="DX18" s="59" t="s">
        <v>784</v>
      </c>
      <c r="DY18" s="59" t="s">
        <v>74</v>
      </c>
      <c r="DZ18" s="59" t="s">
        <v>75</v>
      </c>
      <c r="EA18" s="59" t="s">
        <v>8</v>
      </c>
      <c r="EB18" s="59">
        <v>0</v>
      </c>
      <c r="EC18" s="59">
        <v>323</v>
      </c>
      <c r="ED18" s="59">
        <v>0</v>
      </c>
      <c r="EE18" s="59">
        <v>0</v>
      </c>
      <c r="EF18" s="59">
        <v>0</v>
      </c>
      <c r="EG18" s="59">
        <v>0</v>
      </c>
      <c r="EH18" s="59">
        <v>0</v>
      </c>
      <c r="EI18" s="59">
        <v>0</v>
      </c>
      <c r="EJ18" s="59">
        <v>1</v>
      </c>
      <c r="EK18" s="59">
        <v>0</v>
      </c>
      <c r="EL18" s="59">
        <v>0</v>
      </c>
      <c r="EM18" s="59">
        <v>0</v>
      </c>
      <c r="EN18" s="59">
        <v>0</v>
      </c>
    </row>
    <row r="19" spans="1:144" x14ac:dyDescent="0.25">
      <c r="A19" s="18">
        <v>62.891057400000001</v>
      </c>
      <c r="B19" s="18">
        <v>-156.0012357</v>
      </c>
      <c r="C19" s="18">
        <f>IF(Sheet1!G49=1,Master!A19,Master!K19)</f>
        <v>100</v>
      </c>
      <c r="D19" s="18">
        <f>IF(Sheet1!G49=1,Master!B19,Master!L19)</f>
        <v>180</v>
      </c>
      <c r="E19" s="18">
        <f>IF(Sheet1!G49=0,Master!A19,Master!K19)</f>
        <v>62.891057400000001</v>
      </c>
      <c r="F19" s="18">
        <f>IF(Sheet1!G49=0,Master!B19,Master!L19)</f>
        <v>-156.0012357</v>
      </c>
      <c r="G19" s="18">
        <f>IF(Sheet1!I49=1,Master!A19,Master!K19)</f>
        <v>100</v>
      </c>
      <c r="H19" s="18">
        <f>IF(Sheet1!I49=1,Master!B19,Master!L19)</f>
        <v>180</v>
      </c>
      <c r="I19" s="18">
        <f>IF(Sheet1!I49=0,Master!A19,Master!K19)</f>
        <v>62.891057400000001</v>
      </c>
      <c r="J19" s="18">
        <f>IF(Sheet1!I49=0,Master!B19,Master!L19)</f>
        <v>-156.0012357</v>
      </c>
      <c r="K19" s="18">
        <v>100</v>
      </c>
      <c r="L19" s="18">
        <v>180</v>
      </c>
      <c r="M19">
        <v>679</v>
      </c>
      <c r="N19" t="s">
        <v>793</v>
      </c>
      <c r="O19">
        <v>0.50881587359000002</v>
      </c>
      <c r="P19" s="18" t="s">
        <v>74</v>
      </c>
      <c r="Q19" t="s">
        <v>75</v>
      </c>
      <c r="R19" t="s">
        <v>8</v>
      </c>
      <c r="S19">
        <v>0</v>
      </c>
      <c r="T19">
        <v>2</v>
      </c>
      <c r="U19">
        <v>-12.598424911499</v>
      </c>
      <c r="V19">
        <v>-12.3228349685668</v>
      </c>
      <c r="W19">
        <v>-12.4606299400329</v>
      </c>
      <c r="X19" s="1">
        <v>-24.9212598800659</v>
      </c>
      <c r="Z19" s="1">
        <v>5</v>
      </c>
      <c r="AA19" s="1">
        <v>1.1934073886344E-2</v>
      </c>
      <c r="AB19" s="1">
        <v>1.4749902052804E-2</v>
      </c>
      <c r="AC19" s="1">
        <v>1.28217666436E-2</v>
      </c>
      <c r="AD19" s="1">
        <v>6.4108833218001995E-2</v>
      </c>
      <c r="AF19" s="1">
        <v>5</v>
      </c>
      <c r="AG19">
        <v>2.6350852025836001E-2</v>
      </c>
      <c r="AH19">
        <v>4.5481428819049999E-2</v>
      </c>
      <c r="AI19">
        <v>3.2343038132369002E-2</v>
      </c>
      <c r="AJ19">
        <v>0.161715190661845</v>
      </c>
      <c r="AL19" s="18">
        <f t="shared" si="2"/>
        <v>4.5481428819049999E-2</v>
      </c>
      <c r="AM19">
        <v>4.5481428819049999E-2</v>
      </c>
      <c r="AN19">
        <v>679</v>
      </c>
      <c r="AO19" t="s">
        <v>793</v>
      </c>
      <c r="AP19" t="s">
        <v>74</v>
      </c>
      <c r="AQ19" t="s">
        <v>75</v>
      </c>
      <c r="AR19" t="s">
        <v>8</v>
      </c>
      <c r="AS19">
        <v>62.891057400000001</v>
      </c>
      <c r="AT19">
        <v>-156.0012357</v>
      </c>
      <c r="AW19">
        <v>-16.8</v>
      </c>
      <c r="AX19">
        <v>-16.8</v>
      </c>
      <c r="BB19">
        <v>-12.6</v>
      </c>
      <c r="BC19">
        <v>-12.6</v>
      </c>
      <c r="BG19">
        <v>-5.7</v>
      </c>
      <c r="BH19">
        <v>-5.7</v>
      </c>
      <c r="BL19">
        <v>2.2999999999999998</v>
      </c>
      <c r="BM19">
        <v>2.2999999999999998</v>
      </c>
      <c r="BQ19">
        <v>11.9</v>
      </c>
      <c r="BR19">
        <v>11.9</v>
      </c>
      <c r="BW19">
        <v>18.2</v>
      </c>
      <c r="BX19">
        <v>18.2</v>
      </c>
      <c r="CB19">
        <v>19.5</v>
      </c>
      <c r="CC19">
        <v>19.5</v>
      </c>
      <c r="CG19">
        <v>16.5</v>
      </c>
      <c r="CH19">
        <v>16.5</v>
      </c>
      <c r="CL19">
        <v>10.7</v>
      </c>
      <c r="CM19">
        <v>10.7</v>
      </c>
      <c r="CQ19">
        <v>-0.6</v>
      </c>
      <c r="CR19">
        <v>-0.6</v>
      </c>
      <c r="CV19">
        <v>-10.4</v>
      </c>
      <c r="CW19">
        <v>-10.4</v>
      </c>
      <c r="DA19">
        <v>-16.8</v>
      </c>
      <c r="DB19">
        <v>-16.8</v>
      </c>
      <c r="DD19">
        <v>8</v>
      </c>
      <c r="DE19">
        <v>0</v>
      </c>
      <c r="DF19">
        <v>0</v>
      </c>
      <c r="DG19">
        <v>0</v>
      </c>
      <c r="DH19">
        <v>0</v>
      </c>
      <c r="DI19" t="str">
        <f t="shared" si="3"/>
        <v xml:space="preserve">Too cold or becomes too hot for vectors - surveillance may not be necessary. </v>
      </c>
      <c r="DJ19" t="str">
        <f t="shared" si="0"/>
        <v>When temp. suitable, model suggests vectors unlikely or low numbers.</v>
      </c>
      <c r="DK19" t="str">
        <f t="shared" si="4"/>
        <v xml:space="preserve">Too cold or becomes too hot for Zika - surveillance may not be necessary. </v>
      </c>
      <c r="DL19" t="str">
        <f t="shared" si="1"/>
        <v>When temp. suitable, model suggests Zika unlikely.</v>
      </c>
      <c r="DM19" t="str">
        <f t="shared" si="5"/>
        <v>Too cold or becomes too hot for vectors - surveillance may not be necessary. When temp. suitable, model suggests vectors unlikely or low numbers.</v>
      </c>
      <c r="DX19" s="59" t="s">
        <v>793</v>
      </c>
      <c r="DY19" s="59" t="s">
        <v>74</v>
      </c>
      <c r="DZ19" s="59" t="s">
        <v>75</v>
      </c>
      <c r="EA19" s="59" t="s">
        <v>8</v>
      </c>
      <c r="EB19" s="59">
        <v>0</v>
      </c>
      <c r="EC19" s="59">
        <v>752</v>
      </c>
      <c r="ED19" s="59">
        <v>0</v>
      </c>
      <c r="EE19" s="59">
        <v>0</v>
      </c>
      <c r="EF19" s="59">
        <v>0</v>
      </c>
      <c r="EG19" s="59">
        <v>0</v>
      </c>
      <c r="EH19" s="59">
        <v>0</v>
      </c>
      <c r="EI19" s="59">
        <v>0</v>
      </c>
      <c r="EJ19" s="59">
        <v>1</v>
      </c>
      <c r="EK19" s="59">
        <v>0</v>
      </c>
      <c r="EL19" s="59">
        <v>0</v>
      </c>
      <c r="EM19" s="59">
        <v>0</v>
      </c>
      <c r="EN19" s="59">
        <v>0</v>
      </c>
    </row>
    <row r="20" spans="1:144" x14ac:dyDescent="0.25">
      <c r="A20" s="18">
        <v>61.163019499999997</v>
      </c>
      <c r="B20" s="18">
        <v>-149.973108</v>
      </c>
      <c r="C20" s="18">
        <f>IF(Sheet1!G50=1,Master!A20,Master!K20)</f>
        <v>100</v>
      </c>
      <c r="D20" s="18">
        <f>IF(Sheet1!G50=1,Master!B20,Master!L20)</f>
        <v>180</v>
      </c>
      <c r="E20" s="18">
        <f>IF(Sheet1!G50=0,Master!A20,Master!K20)</f>
        <v>61.163019499999997</v>
      </c>
      <c r="F20" s="18">
        <f>IF(Sheet1!G50=0,Master!B20,Master!L20)</f>
        <v>-149.973108</v>
      </c>
      <c r="G20" s="18">
        <f>IF(Sheet1!I50=1,Master!A20,Master!K20)</f>
        <v>100</v>
      </c>
      <c r="H20" s="18">
        <f>IF(Sheet1!I50=1,Master!B20,Master!L20)</f>
        <v>180</v>
      </c>
      <c r="I20" s="18">
        <f>IF(Sheet1!I50=0,Master!A20,Master!K20)</f>
        <v>61.163019499999997</v>
      </c>
      <c r="J20" s="18">
        <f>IF(Sheet1!I50=0,Master!B20,Master!L20)</f>
        <v>-149.973108</v>
      </c>
      <c r="K20" s="18">
        <v>100</v>
      </c>
      <c r="L20" s="18">
        <v>180</v>
      </c>
      <c r="M20">
        <v>680</v>
      </c>
      <c r="N20" t="s">
        <v>794</v>
      </c>
      <c r="O20">
        <v>4.0748014561200002E-2</v>
      </c>
      <c r="P20" s="18" t="s">
        <v>74</v>
      </c>
      <c r="Q20" t="s">
        <v>75</v>
      </c>
      <c r="R20" t="s">
        <v>8</v>
      </c>
      <c r="S20">
        <v>0</v>
      </c>
      <c r="T20">
        <v>1</v>
      </c>
      <c r="U20">
        <v>-4.8818898200988698</v>
      </c>
      <c r="V20">
        <v>-4.8818898200988698</v>
      </c>
      <c r="W20">
        <v>-4.8818898200988698</v>
      </c>
      <c r="X20" s="1">
        <v>-4.8818898200988698</v>
      </c>
      <c r="Z20" s="1">
        <v>1</v>
      </c>
      <c r="AA20" s="1">
        <v>9.9603282287720005E-3</v>
      </c>
      <c r="AB20" s="1">
        <v>9.9603282287720005E-3</v>
      </c>
      <c r="AC20" s="1">
        <v>9.9603282287720005E-3</v>
      </c>
      <c r="AD20" s="1">
        <v>9.9603282287720005E-3</v>
      </c>
      <c r="AF20" s="1">
        <v>1</v>
      </c>
      <c r="AG20">
        <v>1.8024999648332998E-2</v>
      </c>
      <c r="AH20">
        <v>1.8024999648332998E-2</v>
      </c>
      <c r="AI20">
        <v>1.8024999648332998E-2</v>
      </c>
      <c r="AJ20">
        <v>1.8024999648332998E-2</v>
      </c>
      <c r="AL20" s="18">
        <f t="shared" si="2"/>
        <v>1.8024999648332998E-2</v>
      </c>
      <c r="AM20">
        <v>1.8024999648332998E-2</v>
      </c>
      <c r="AN20">
        <v>680</v>
      </c>
      <c r="AO20" t="s">
        <v>794</v>
      </c>
      <c r="AP20" t="s">
        <v>74</v>
      </c>
      <c r="AQ20" t="s">
        <v>75</v>
      </c>
      <c r="AR20" t="s">
        <v>8</v>
      </c>
      <c r="AS20">
        <v>61.163019499999997</v>
      </c>
      <c r="AT20">
        <v>-149.973108</v>
      </c>
      <c r="AW20">
        <v>-6.2</v>
      </c>
      <c r="AX20">
        <v>-6.2</v>
      </c>
      <c r="BB20">
        <v>-3.2</v>
      </c>
      <c r="BC20">
        <v>-3.2</v>
      </c>
      <c r="BG20">
        <v>0.7</v>
      </c>
      <c r="BH20">
        <v>0.7</v>
      </c>
      <c r="BL20">
        <v>6.7</v>
      </c>
      <c r="BM20">
        <v>6.7</v>
      </c>
      <c r="BQ20">
        <v>12.8</v>
      </c>
      <c r="BR20">
        <v>12.8</v>
      </c>
      <c r="BW20">
        <v>16.899999999999999</v>
      </c>
      <c r="BX20">
        <v>16.899999999999999</v>
      </c>
      <c r="CB20">
        <v>18.5</v>
      </c>
      <c r="CC20">
        <v>18.5</v>
      </c>
      <c r="CG20">
        <v>17.399999999999999</v>
      </c>
      <c r="CH20">
        <v>17.399999999999999</v>
      </c>
      <c r="CL20">
        <v>12.9</v>
      </c>
      <c r="CM20">
        <v>12.9</v>
      </c>
      <c r="CQ20">
        <v>4.9000000000000004</v>
      </c>
      <c r="CR20">
        <v>4.9000000000000004</v>
      </c>
      <c r="CV20">
        <v>-2</v>
      </c>
      <c r="CW20">
        <v>-2</v>
      </c>
      <c r="DA20">
        <v>-5.5</v>
      </c>
      <c r="DB20">
        <v>-5.5</v>
      </c>
      <c r="DD20">
        <v>1</v>
      </c>
      <c r="DE20">
        <v>0</v>
      </c>
      <c r="DF20">
        <v>0</v>
      </c>
      <c r="DG20">
        <v>0</v>
      </c>
      <c r="DH20">
        <v>0</v>
      </c>
      <c r="DI20" t="str">
        <f t="shared" si="3"/>
        <v xml:space="preserve">Too cold or becomes too hot for vectors - surveillance may not be necessary. </v>
      </c>
      <c r="DJ20" t="str">
        <f t="shared" si="0"/>
        <v>When temp. suitable, model suggests vectors unlikely or low numbers.</v>
      </c>
      <c r="DK20" t="str">
        <f t="shared" si="4"/>
        <v xml:space="preserve">Too cold or becomes too hot for Zika - surveillance may not be necessary. </v>
      </c>
      <c r="DL20" t="str">
        <f t="shared" si="1"/>
        <v>When temp. suitable, model suggests Zika unlikely.</v>
      </c>
      <c r="DM20" t="str">
        <f t="shared" si="5"/>
        <v>Too cold or becomes too hot for vectors - surveillance may not be necessary. When temp. suitable, model suggests vectors unlikely or low numbers.</v>
      </c>
      <c r="DX20" s="59" t="s">
        <v>794</v>
      </c>
      <c r="DY20" s="59" t="s">
        <v>74</v>
      </c>
      <c r="DZ20" s="59" t="s">
        <v>75</v>
      </c>
      <c r="EA20" s="59" t="s">
        <v>8</v>
      </c>
      <c r="EB20" s="59">
        <v>320</v>
      </c>
      <c r="EC20" s="59">
        <v>182</v>
      </c>
      <c r="ED20" s="59">
        <v>0</v>
      </c>
      <c r="EE20" s="59">
        <v>2704</v>
      </c>
      <c r="EF20" s="59">
        <v>2704</v>
      </c>
      <c r="EG20" s="59">
        <v>366.318681318681</v>
      </c>
      <c r="EH20" s="59">
        <v>465.348312867223</v>
      </c>
      <c r="EI20" s="59">
        <v>66670</v>
      </c>
      <c r="EJ20" s="59">
        <v>116</v>
      </c>
      <c r="EK20" s="59">
        <v>0</v>
      </c>
      <c r="EL20" s="59">
        <v>3</v>
      </c>
      <c r="EM20" s="59">
        <v>135</v>
      </c>
      <c r="EN20" s="59">
        <v>66670</v>
      </c>
    </row>
    <row r="21" spans="1:144" x14ac:dyDescent="0.25">
      <c r="A21" s="18">
        <v>65.5652501</v>
      </c>
      <c r="B21" s="18">
        <v>-167.94884949999999</v>
      </c>
      <c r="C21" s="18">
        <f>IF(Sheet1!G51=1,Master!A21,Master!K21)</f>
        <v>100</v>
      </c>
      <c r="D21" s="18">
        <f>IF(Sheet1!G51=1,Master!B21,Master!L21)</f>
        <v>180</v>
      </c>
      <c r="E21" s="18">
        <f>IF(Sheet1!G51=0,Master!A21,Master!K21)</f>
        <v>65.5652501</v>
      </c>
      <c r="F21" s="18">
        <f>IF(Sheet1!G51=0,Master!B21,Master!L21)</f>
        <v>-167.94884949999999</v>
      </c>
      <c r="G21" s="18">
        <f>IF(Sheet1!I51=1,Master!A21,Master!K21)</f>
        <v>100</v>
      </c>
      <c r="H21" s="18">
        <f>IF(Sheet1!I51=1,Master!B21,Master!L21)</f>
        <v>180</v>
      </c>
      <c r="I21" s="18">
        <f>IF(Sheet1!I51=0,Master!A21,Master!K21)</f>
        <v>65.5652501</v>
      </c>
      <c r="J21" s="18">
        <f>IF(Sheet1!I51=0,Master!B21,Master!L21)</f>
        <v>-167.94884949999999</v>
      </c>
      <c r="K21" s="18">
        <v>100</v>
      </c>
      <c r="L21" s="18">
        <v>180</v>
      </c>
      <c r="M21">
        <v>682</v>
      </c>
      <c r="N21" t="s">
        <v>796</v>
      </c>
      <c r="O21">
        <v>0.21708826853499999</v>
      </c>
      <c r="P21" s="18" t="s">
        <v>74</v>
      </c>
      <c r="Q21" t="s">
        <v>75</v>
      </c>
      <c r="R21" t="s">
        <v>8</v>
      </c>
      <c r="S21">
        <v>0</v>
      </c>
      <c r="T21">
        <v>1</v>
      </c>
      <c r="U21">
        <v>-16.732282638549801</v>
      </c>
      <c r="V21">
        <v>-16.732282638549801</v>
      </c>
      <c r="W21">
        <v>-16.732282638549801</v>
      </c>
      <c r="X21" s="1">
        <v>-16.732282638549801</v>
      </c>
      <c r="Z21" s="1">
        <v>1</v>
      </c>
      <c r="AA21" s="1">
        <v>0</v>
      </c>
      <c r="AB21" s="1">
        <v>0</v>
      </c>
      <c r="AC21" s="1">
        <v>0</v>
      </c>
      <c r="AD21" s="1">
        <v>0</v>
      </c>
      <c r="AF21" s="1">
        <v>1</v>
      </c>
      <c r="AG21">
        <v>0</v>
      </c>
      <c r="AH21">
        <v>0</v>
      </c>
      <c r="AI21">
        <v>0</v>
      </c>
      <c r="AJ21">
        <v>0</v>
      </c>
      <c r="AL21" s="18">
        <f t="shared" si="2"/>
        <v>0</v>
      </c>
      <c r="AM21">
        <v>9999</v>
      </c>
      <c r="AN21">
        <v>682</v>
      </c>
      <c r="AO21" t="s">
        <v>796</v>
      </c>
      <c r="AP21" t="s">
        <v>74</v>
      </c>
      <c r="AQ21" t="s">
        <v>75</v>
      </c>
      <c r="AR21" t="s">
        <v>8</v>
      </c>
      <c r="AS21">
        <v>65.5652501</v>
      </c>
      <c r="AT21">
        <v>-167.94884949999999</v>
      </c>
      <c r="AW21">
        <v>-12.4</v>
      </c>
      <c r="AX21">
        <v>-12.4</v>
      </c>
      <c r="BB21">
        <v>-16.600000000000001</v>
      </c>
      <c r="BC21">
        <v>-16.600000000000001</v>
      </c>
      <c r="BG21">
        <v>-14.5</v>
      </c>
      <c r="BH21">
        <v>-14.5</v>
      </c>
      <c r="BL21">
        <v>-9</v>
      </c>
      <c r="BM21">
        <v>-9</v>
      </c>
      <c r="BQ21">
        <v>-0.2</v>
      </c>
      <c r="BR21">
        <v>-0.2</v>
      </c>
      <c r="BW21">
        <v>6</v>
      </c>
      <c r="BX21">
        <v>6</v>
      </c>
      <c r="CB21">
        <v>10.6</v>
      </c>
      <c r="CC21">
        <v>10.6</v>
      </c>
      <c r="CG21">
        <v>10.3</v>
      </c>
      <c r="CH21">
        <v>10.3</v>
      </c>
      <c r="CL21">
        <v>6.4</v>
      </c>
      <c r="CM21">
        <v>6.4</v>
      </c>
      <c r="CQ21">
        <v>-0.1</v>
      </c>
      <c r="CR21">
        <v>-0.1</v>
      </c>
      <c r="CV21">
        <v>-5.7</v>
      </c>
      <c r="CW21">
        <v>-5.7</v>
      </c>
      <c r="DA21">
        <v>-11.8</v>
      </c>
      <c r="DB21">
        <v>-11.8</v>
      </c>
      <c r="DD21">
        <v>1</v>
      </c>
      <c r="DE21">
        <v>0</v>
      </c>
      <c r="DF21">
        <v>0</v>
      </c>
      <c r="DG21">
        <v>0</v>
      </c>
      <c r="DH21">
        <v>0</v>
      </c>
      <c r="DI21" t="str">
        <f t="shared" si="3"/>
        <v xml:space="preserve">Too cold or becomes too hot for vectors - surveillance may not be necessary. </v>
      </c>
      <c r="DJ21" t="str">
        <f t="shared" si="0"/>
        <v>When temp. suitable, model suggests vectors unlikely or low numbers.</v>
      </c>
      <c r="DK21" t="str">
        <f t="shared" si="4"/>
        <v xml:space="preserve">Too cold or becomes too hot for Zika - surveillance may not be necessary. </v>
      </c>
      <c r="DL21" t="str">
        <f t="shared" si="1"/>
        <v>When temp. suitable, model suggests Zika unlikely.</v>
      </c>
      <c r="DM21" t="str">
        <f t="shared" si="5"/>
        <v>Too cold or becomes too hot for vectors - surveillance may not be necessary. When temp. suitable, model suggests vectors unlikely or low numbers.</v>
      </c>
      <c r="DX21" s="59" t="s">
        <v>796</v>
      </c>
      <c r="DY21" s="59" t="s">
        <v>74</v>
      </c>
      <c r="DZ21" s="59" t="s">
        <v>75</v>
      </c>
      <c r="EA21" s="59" t="s">
        <v>8</v>
      </c>
      <c r="EB21" s="59">
        <v>0</v>
      </c>
      <c r="EC21" s="59">
        <v>240</v>
      </c>
      <c r="ED21" s="59">
        <v>0</v>
      </c>
      <c r="EE21" s="59">
        <v>4</v>
      </c>
      <c r="EF21" s="59">
        <v>4</v>
      </c>
      <c r="EG21" s="59">
        <v>2.0833333333332999E-2</v>
      </c>
      <c r="EH21" s="59">
        <v>0.26532867458221598</v>
      </c>
      <c r="EI21" s="59">
        <v>5</v>
      </c>
      <c r="EJ21" s="59">
        <v>3</v>
      </c>
      <c r="EK21" s="59">
        <v>0</v>
      </c>
      <c r="EL21" s="59">
        <v>1</v>
      </c>
      <c r="EM21" s="59">
        <v>0</v>
      </c>
      <c r="EN21" s="59">
        <v>5</v>
      </c>
    </row>
    <row r="22" spans="1:144" x14ac:dyDescent="0.25">
      <c r="A22" s="18">
        <v>33.656477500000001</v>
      </c>
      <c r="B22" s="18">
        <v>-85.969086099999998</v>
      </c>
      <c r="C22" s="18">
        <f>IF(Sheet1!G59=1,Master!A22,Master!K22)</f>
        <v>33.656477500000001</v>
      </c>
      <c r="D22" s="18">
        <f>IF(Sheet1!G59=1,Master!B22,Master!L22)</f>
        <v>-85.969086099999998</v>
      </c>
      <c r="E22" s="18">
        <f>IF(Sheet1!G59=0,Master!A22,Master!K22)</f>
        <v>100</v>
      </c>
      <c r="F22" s="18">
        <f>IF(Sheet1!G59=0,Master!B22,Master!L22)</f>
        <v>180</v>
      </c>
      <c r="G22" s="18">
        <f>IF(Sheet1!I59=1,Master!A22,Master!K22)</f>
        <v>33.656477500000001</v>
      </c>
      <c r="H22" s="18">
        <f>IF(Sheet1!I59=1,Master!B22,Master!L22)</f>
        <v>-85.969086099999998</v>
      </c>
      <c r="I22" s="18">
        <f>IF(Sheet1!I59=0,Master!A22,Master!K22)</f>
        <v>100</v>
      </c>
      <c r="J22" s="18">
        <f>IF(Sheet1!I59=0,Master!B22,Master!L22)</f>
        <v>180</v>
      </c>
      <c r="K22" s="18">
        <v>100</v>
      </c>
      <c r="L22" s="18">
        <v>180</v>
      </c>
      <c r="M22">
        <v>16</v>
      </c>
      <c r="N22" t="s">
        <v>36</v>
      </c>
      <c r="O22">
        <v>0.35275848625</v>
      </c>
      <c r="P22" t="s">
        <v>37</v>
      </c>
      <c r="Q22" t="s">
        <v>38</v>
      </c>
      <c r="R22" t="s">
        <v>8</v>
      </c>
      <c r="S22">
        <v>1</v>
      </c>
      <c r="T22">
        <v>1</v>
      </c>
      <c r="U22">
        <v>12.480315208435</v>
      </c>
      <c r="V22">
        <v>12.480315208435</v>
      </c>
      <c r="W22">
        <v>12.480315208435</v>
      </c>
      <c r="X22" s="1">
        <v>12.480315208435</v>
      </c>
      <c r="Z22" s="1">
        <v>4</v>
      </c>
      <c r="AA22" s="1">
        <v>0.63076294696486102</v>
      </c>
      <c r="AB22" s="1">
        <v>0.68089187283501196</v>
      </c>
      <c r="AC22" s="1">
        <v>0.665575255635805</v>
      </c>
      <c r="AD22" s="1">
        <v>2.66230102254322</v>
      </c>
      <c r="AF22" s="1">
        <v>4</v>
      </c>
      <c r="AG22">
        <v>0.97635161624125699</v>
      </c>
      <c r="AH22">
        <v>0.98131838797330095</v>
      </c>
      <c r="AI22">
        <v>0.97931575978171903</v>
      </c>
      <c r="AJ22">
        <v>3.9172630391268699</v>
      </c>
      <c r="AL22" s="18">
        <f t="shared" si="2"/>
        <v>0.98131838797330095</v>
      </c>
      <c r="AM22">
        <v>0.98131838797330095</v>
      </c>
      <c r="AN22">
        <v>16</v>
      </c>
      <c r="AO22" t="s">
        <v>36</v>
      </c>
      <c r="AP22" t="s">
        <v>37</v>
      </c>
      <c r="AQ22" t="s">
        <v>38</v>
      </c>
      <c r="AR22" t="s">
        <v>8</v>
      </c>
      <c r="AS22">
        <v>33.656477500000001</v>
      </c>
      <c r="AT22">
        <v>-85.969086099999998</v>
      </c>
      <c r="AW22">
        <v>11.2</v>
      </c>
      <c r="AX22">
        <v>11.2</v>
      </c>
      <c r="BB22">
        <v>13.8</v>
      </c>
      <c r="BC22">
        <v>13.8</v>
      </c>
      <c r="BG22">
        <v>18.600000000000001</v>
      </c>
      <c r="BH22">
        <v>18.600000000000001</v>
      </c>
      <c r="BL22">
        <v>23.5</v>
      </c>
      <c r="BM22">
        <v>23.5</v>
      </c>
      <c r="BQ22">
        <v>27.3</v>
      </c>
      <c r="BR22">
        <v>27.3</v>
      </c>
      <c r="BW22">
        <v>30.9</v>
      </c>
      <c r="BX22">
        <v>30.9</v>
      </c>
      <c r="CB22">
        <v>32.299999999999997</v>
      </c>
      <c r="CC22">
        <v>32.299999999999997</v>
      </c>
      <c r="CG22">
        <v>32</v>
      </c>
      <c r="CH22">
        <v>32</v>
      </c>
      <c r="CL22">
        <v>29</v>
      </c>
      <c r="CM22">
        <v>29</v>
      </c>
      <c r="CQ22">
        <v>23.8</v>
      </c>
      <c r="CR22">
        <v>23.8</v>
      </c>
      <c r="CV22">
        <v>18.100000000000001</v>
      </c>
      <c r="CW22">
        <v>18.100000000000001</v>
      </c>
      <c r="DA22">
        <v>13</v>
      </c>
      <c r="DB22">
        <v>13</v>
      </c>
      <c r="DD22">
        <v>5</v>
      </c>
      <c r="DE22">
        <v>0</v>
      </c>
      <c r="DF22">
        <v>0</v>
      </c>
      <c r="DG22">
        <v>0</v>
      </c>
      <c r="DH22">
        <v>0</v>
      </c>
      <c r="DI22" t="str">
        <f t="shared" si="3"/>
        <v xml:space="preserve">Temp. suitable for vectors - surveillance may be needed. </v>
      </c>
      <c r="DJ22" t="str">
        <f t="shared" si="0"/>
        <v>When temp. suitable, model suggests vectors likely - may need control, education, and policies minimizing exposure.</v>
      </c>
      <c r="DK22" t="str">
        <f t="shared" si="4"/>
        <v xml:space="preserve">Temp. suitable for Zika - surveillance may be needed. </v>
      </c>
      <c r="DL22" t="str">
        <f t="shared" si="1"/>
        <v>When temp. suitable, model suggests Zika unlikely.</v>
      </c>
      <c r="DM22" t="str">
        <f t="shared" si="5"/>
        <v>Temp. suitable for vectors - surveillance may be needed. When temp. suitable, model suggests vectors likely - may need control, education, and policies minimizing exposure.</v>
      </c>
      <c r="DX22" s="59" t="s">
        <v>36</v>
      </c>
      <c r="DY22" s="59" t="s">
        <v>37</v>
      </c>
      <c r="DZ22" s="59" t="s">
        <v>38</v>
      </c>
      <c r="EA22" s="59" t="s">
        <v>8</v>
      </c>
      <c r="EB22" s="59">
        <v>0</v>
      </c>
      <c r="EC22" s="59">
        <v>410</v>
      </c>
      <c r="ED22" s="59">
        <v>0</v>
      </c>
      <c r="EE22" s="59">
        <v>704</v>
      </c>
      <c r="EF22" s="59">
        <v>704</v>
      </c>
      <c r="EG22" s="59">
        <v>33.2951219512195</v>
      </c>
      <c r="EH22" s="59">
        <v>82.009269110918595</v>
      </c>
      <c r="EI22" s="59">
        <v>13651</v>
      </c>
      <c r="EJ22" s="59">
        <v>99</v>
      </c>
      <c r="EK22" s="59">
        <v>0</v>
      </c>
      <c r="EL22" s="59">
        <v>16</v>
      </c>
      <c r="EM22" s="59">
        <v>0</v>
      </c>
      <c r="EN22" s="59">
        <v>13651</v>
      </c>
    </row>
    <row r="23" spans="1:144" x14ac:dyDescent="0.25">
      <c r="A23" s="18">
        <v>33.571257099999997</v>
      </c>
      <c r="B23" s="18">
        <v>-86.753891300000006</v>
      </c>
      <c r="C23" s="18">
        <f>IF(Sheet1!G60=1,Master!A23,Master!K23)</f>
        <v>33.571257099999997</v>
      </c>
      <c r="D23" s="18">
        <f>IF(Sheet1!G60=1,Master!B23,Master!L23)</f>
        <v>-86.753891300000006</v>
      </c>
      <c r="E23" s="18">
        <f>IF(Sheet1!G60=0,Master!A23,Master!K23)</f>
        <v>100</v>
      </c>
      <c r="F23" s="18">
        <f>IF(Sheet1!G60=0,Master!B23,Master!L23)</f>
        <v>180</v>
      </c>
      <c r="G23" s="18">
        <f>IF(Sheet1!I60=1,Master!A23,Master!K23)</f>
        <v>33.571257099999997</v>
      </c>
      <c r="H23" s="18">
        <f>IF(Sheet1!I60=1,Master!B23,Master!L23)</f>
        <v>-86.753891300000006</v>
      </c>
      <c r="I23" s="18">
        <f>IF(Sheet1!I60=0,Master!A23,Master!K23)</f>
        <v>100</v>
      </c>
      <c r="J23" s="18">
        <f>IF(Sheet1!I60=0,Master!B23,Master!L23)</f>
        <v>180</v>
      </c>
      <c r="K23" s="18">
        <v>100</v>
      </c>
      <c r="L23" s="18">
        <v>180</v>
      </c>
      <c r="M23">
        <v>31</v>
      </c>
      <c r="N23" t="s">
        <v>76</v>
      </c>
      <c r="O23">
        <v>4.3455940258600001E-2</v>
      </c>
      <c r="P23" t="s">
        <v>37</v>
      </c>
      <c r="Q23" t="s">
        <v>38</v>
      </c>
      <c r="R23" t="s">
        <v>8</v>
      </c>
      <c r="S23">
        <v>1</v>
      </c>
      <c r="T23">
        <v>1</v>
      </c>
      <c r="U23">
        <v>13.5826768875122</v>
      </c>
      <c r="V23">
        <v>13.5826768875122</v>
      </c>
      <c r="W23">
        <v>13.5826768875122</v>
      </c>
      <c r="X23" s="1">
        <v>13.5826768875122</v>
      </c>
      <c r="Z23" s="1">
        <v>1</v>
      </c>
      <c r="AA23" s="1">
        <v>0.68642234802246105</v>
      </c>
      <c r="AB23" s="1">
        <v>0.68642234802246105</v>
      </c>
      <c r="AC23" s="1">
        <v>0.68642234802246105</v>
      </c>
      <c r="AD23" s="1">
        <v>0.68642234802246105</v>
      </c>
      <c r="AF23" s="1">
        <v>1</v>
      </c>
      <c r="AG23">
        <v>0.96644383668899503</v>
      </c>
      <c r="AH23">
        <v>0.96644383668899503</v>
      </c>
      <c r="AI23">
        <v>0.96644383668899503</v>
      </c>
      <c r="AJ23">
        <v>0.96644383668899503</v>
      </c>
      <c r="AL23" s="18">
        <f t="shared" si="2"/>
        <v>0.96644383668899503</v>
      </c>
      <c r="AM23">
        <v>0.96644383668899503</v>
      </c>
      <c r="AN23">
        <v>31</v>
      </c>
      <c r="AO23" t="s">
        <v>76</v>
      </c>
      <c r="AP23" t="s">
        <v>37</v>
      </c>
      <c r="AQ23" t="s">
        <v>38</v>
      </c>
      <c r="AR23" t="s">
        <v>8</v>
      </c>
      <c r="AS23">
        <v>33.571257099999997</v>
      </c>
      <c r="AT23">
        <v>-86.753891300000006</v>
      </c>
      <c r="AW23">
        <v>11.1</v>
      </c>
      <c r="AX23">
        <v>11.1</v>
      </c>
      <c r="BB23">
        <v>13.8</v>
      </c>
      <c r="BC23">
        <v>13.8</v>
      </c>
      <c r="BG23">
        <v>18.7</v>
      </c>
      <c r="BH23">
        <v>18.7</v>
      </c>
      <c r="BL23">
        <v>23.6</v>
      </c>
      <c r="BM23">
        <v>23.6</v>
      </c>
      <c r="BQ23">
        <v>27.4</v>
      </c>
      <c r="BR23">
        <v>27.4</v>
      </c>
      <c r="BW23">
        <v>31</v>
      </c>
      <c r="BX23">
        <v>31</v>
      </c>
      <c r="CB23">
        <v>32.5</v>
      </c>
      <c r="CC23">
        <v>32.5</v>
      </c>
      <c r="CG23">
        <v>32.200000000000003</v>
      </c>
      <c r="CH23">
        <v>32.200000000000003</v>
      </c>
      <c r="CL23">
        <v>29</v>
      </c>
      <c r="CM23">
        <v>29</v>
      </c>
      <c r="CQ23">
        <v>23.6</v>
      </c>
      <c r="CR23">
        <v>23.6</v>
      </c>
      <c r="CV23">
        <v>18.100000000000001</v>
      </c>
      <c r="CW23">
        <v>18.100000000000001</v>
      </c>
      <c r="DA23">
        <v>13.1</v>
      </c>
      <c r="DB23">
        <v>13.1</v>
      </c>
      <c r="DD23">
        <v>1</v>
      </c>
      <c r="DE23">
        <v>0</v>
      </c>
      <c r="DF23">
        <v>0</v>
      </c>
      <c r="DG23">
        <v>0</v>
      </c>
      <c r="DH23">
        <v>0</v>
      </c>
      <c r="DI23" t="str">
        <f t="shared" si="3"/>
        <v xml:space="preserve">Temp. suitable for vectors - surveillance may be needed. </v>
      </c>
      <c r="DJ23" t="str">
        <f t="shared" si="0"/>
        <v>When temp. suitable, model suggests vectors likely - may need control, education, and policies minimizing exposure.</v>
      </c>
      <c r="DK23" t="str">
        <f t="shared" si="4"/>
        <v xml:space="preserve">Temp. suitable for Zika - surveillance may be needed. </v>
      </c>
      <c r="DL23" t="str">
        <f t="shared" si="1"/>
        <v>When temp. suitable, model suggests Zika unlikely.</v>
      </c>
      <c r="DM23" t="str">
        <f t="shared" si="5"/>
        <v>Temp. suitable for vectors - surveillance may be needed. When temp. suitable, model suggests vectors likely - may need control, education, and policies minimizing exposure.</v>
      </c>
      <c r="DX23" s="59" t="s">
        <v>76</v>
      </c>
      <c r="DY23" s="59" t="s">
        <v>37</v>
      </c>
      <c r="DZ23" s="59" t="s">
        <v>38</v>
      </c>
      <c r="EA23" s="59" t="s">
        <v>8</v>
      </c>
      <c r="EB23" s="59">
        <v>110</v>
      </c>
      <c r="EC23" s="59">
        <v>139</v>
      </c>
      <c r="ED23" s="59">
        <v>0</v>
      </c>
      <c r="EE23" s="59">
        <v>1816</v>
      </c>
      <c r="EF23" s="59">
        <v>1816</v>
      </c>
      <c r="EG23" s="59">
        <v>452.02158273381201</v>
      </c>
      <c r="EH23" s="59">
        <v>396.85587090025302</v>
      </c>
      <c r="EI23" s="59">
        <v>62831</v>
      </c>
      <c r="EJ23" s="59">
        <v>125</v>
      </c>
      <c r="EK23" s="59">
        <v>132</v>
      </c>
      <c r="EL23" s="59">
        <v>5</v>
      </c>
      <c r="EM23" s="59">
        <v>366</v>
      </c>
      <c r="EN23" s="59">
        <v>62831</v>
      </c>
    </row>
    <row r="24" spans="1:144" x14ac:dyDescent="0.25">
      <c r="A24" s="18">
        <v>30.697544400000002</v>
      </c>
      <c r="B24" s="18">
        <v>-88.243398299999996</v>
      </c>
      <c r="C24" s="18">
        <f>IF(Sheet1!G61=1,Master!A24,Master!K24)</f>
        <v>30.697544400000002</v>
      </c>
      <c r="D24" s="18">
        <f>IF(Sheet1!G61=1,Master!B24,Master!L24)</f>
        <v>-88.243398299999996</v>
      </c>
      <c r="E24" s="18">
        <f>IF(Sheet1!G61=0,Master!A24,Master!K24)</f>
        <v>100</v>
      </c>
      <c r="F24" s="18">
        <f>IF(Sheet1!G61=0,Master!B24,Master!L24)</f>
        <v>180</v>
      </c>
      <c r="G24" s="18">
        <f>IF(Sheet1!I61=1,Master!A24,Master!K24)</f>
        <v>30.697544400000002</v>
      </c>
      <c r="H24" s="18">
        <f>IF(Sheet1!I61=1,Master!B24,Master!L24)</f>
        <v>-88.243398299999996</v>
      </c>
      <c r="I24" s="18">
        <f>IF(Sheet1!I61=0,Master!A24,Master!K24)</f>
        <v>100</v>
      </c>
      <c r="J24" s="18">
        <f>IF(Sheet1!I61=0,Master!B24,Master!L24)</f>
        <v>180</v>
      </c>
      <c r="K24" s="18">
        <v>100</v>
      </c>
      <c r="L24" s="18">
        <v>180</v>
      </c>
      <c r="M24">
        <v>65</v>
      </c>
      <c r="N24" t="s">
        <v>131</v>
      </c>
      <c r="O24">
        <v>4.6095860993899999E-2</v>
      </c>
      <c r="P24" t="s">
        <v>37</v>
      </c>
      <c r="Q24" t="s">
        <v>38</v>
      </c>
      <c r="R24" t="s">
        <v>8</v>
      </c>
      <c r="S24">
        <v>1</v>
      </c>
      <c r="T24">
        <v>1</v>
      </c>
      <c r="U24">
        <v>17.9921264648437</v>
      </c>
      <c r="V24">
        <v>17.9921264648437</v>
      </c>
      <c r="W24">
        <v>17.9921264648437</v>
      </c>
      <c r="X24" s="1">
        <v>17.9921264648437</v>
      </c>
      <c r="Z24" s="1">
        <v>1</v>
      </c>
      <c r="AA24" s="1">
        <v>0.88814967870712302</v>
      </c>
      <c r="AB24" s="1">
        <v>0.88814967870712302</v>
      </c>
      <c r="AC24" s="1">
        <v>0.88814967870712302</v>
      </c>
      <c r="AD24" s="1">
        <v>0.88814967870712302</v>
      </c>
      <c r="AF24" s="1">
        <v>1</v>
      </c>
      <c r="AG24">
        <v>0.97205227613449097</v>
      </c>
      <c r="AH24">
        <v>0.97205227613449097</v>
      </c>
      <c r="AI24">
        <v>0.97205227613449097</v>
      </c>
      <c r="AJ24">
        <v>0.97205227613449097</v>
      </c>
      <c r="AL24" s="18">
        <f t="shared" si="2"/>
        <v>0.97205227613449097</v>
      </c>
      <c r="AM24">
        <v>0.97205227613449097</v>
      </c>
      <c r="AN24">
        <v>65</v>
      </c>
      <c r="AO24" t="s">
        <v>131</v>
      </c>
      <c r="AP24" t="s">
        <v>37</v>
      </c>
      <c r="AQ24" t="s">
        <v>38</v>
      </c>
      <c r="AR24" t="s">
        <v>8</v>
      </c>
      <c r="AS24">
        <v>30.697544400000002</v>
      </c>
      <c r="AT24">
        <v>-88.243398299999996</v>
      </c>
      <c r="AW24">
        <v>15.5</v>
      </c>
      <c r="AX24">
        <v>15.5</v>
      </c>
      <c r="BB24">
        <v>17.399999999999999</v>
      </c>
      <c r="BC24">
        <v>17.399999999999999</v>
      </c>
      <c r="BG24">
        <v>20.8</v>
      </c>
      <c r="BH24">
        <v>20.8</v>
      </c>
      <c r="BL24">
        <v>25</v>
      </c>
      <c r="BM24">
        <v>25</v>
      </c>
      <c r="BQ24">
        <v>29</v>
      </c>
      <c r="BR24">
        <v>29</v>
      </c>
      <c r="BW24">
        <v>31.8</v>
      </c>
      <c r="BX24">
        <v>31.8</v>
      </c>
      <c r="CB24">
        <v>32.6</v>
      </c>
      <c r="CC24">
        <v>32.6</v>
      </c>
      <c r="CG24">
        <v>32.5</v>
      </c>
      <c r="CH24">
        <v>32.5</v>
      </c>
      <c r="CL24">
        <v>30.3</v>
      </c>
      <c r="CM24">
        <v>30.3</v>
      </c>
      <c r="CQ24">
        <v>26.1</v>
      </c>
      <c r="CR24">
        <v>26.1</v>
      </c>
      <c r="CV24">
        <v>20.8</v>
      </c>
      <c r="CW24">
        <v>20.8</v>
      </c>
      <c r="DA24">
        <v>16.899999999999999</v>
      </c>
      <c r="DB24">
        <v>16.899999999999999</v>
      </c>
      <c r="DD24">
        <v>1</v>
      </c>
      <c r="DE24">
        <v>0.87520503997802701</v>
      </c>
      <c r="DF24">
        <v>0.87520503997802701</v>
      </c>
      <c r="DG24" s="10">
        <v>0.87520503997802701</v>
      </c>
      <c r="DH24">
        <v>0.87520503997802701</v>
      </c>
      <c r="DI24" t="str">
        <f t="shared" si="3"/>
        <v xml:space="preserve">Temp. suitable for vectors - surveillance may be needed. </v>
      </c>
      <c r="DJ24" t="str">
        <f t="shared" si="0"/>
        <v>When temp. suitable, model suggests vectors likely - may need control, education, and policies minimizing exposure.</v>
      </c>
      <c r="DK24" t="str">
        <f t="shared" si="4"/>
        <v xml:space="preserve">Temp. suitable for Zika - surveillance may be needed. </v>
      </c>
      <c r="DL24" t="str">
        <f t="shared" si="1"/>
        <v>When temp. suitable, model suggests Zika likely - may need control, education, and policies minimizing exposure.</v>
      </c>
      <c r="DM24" t="str">
        <f t="shared" si="5"/>
        <v>Temp. suitable for vectors - surveillance may be needed. When temp. suitable, model suggests vectors likely - may need control, education, and policies minimizing exposure.</v>
      </c>
      <c r="DX24" s="59" t="s">
        <v>131</v>
      </c>
      <c r="DY24" s="59" t="s">
        <v>37</v>
      </c>
      <c r="DZ24" s="59" t="s">
        <v>38</v>
      </c>
      <c r="EA24" s="59" t="s">
        <v>8</v>
      </c>
      <c r="EB24" s="59">
        <v>30</v>
      </c>
      <c r="EC24" s="59">
        <v>142</v>
      </c>
      <c r="ED24" s="59">
        <v>0</v>
      </c>
      <c r="EE24" s="59">
        <v>3508</v>
      </c>
      <c r="EF24" s="59">
        <v>3508</v>
      </c>
      <c r="EG24" s="59">
        <v>343.14084507042202</v>
      </c>
      <c r="EH24" s="59">
        <v>480.48025551245399</v>
      </c>
      <c r="EI24" s="59">
        <v>48726</v>
      </c>
      <c r="EJ24" s="59">
        <v>118</v>
      </c>
      <c r="EK24" s="59">
        <v>0</v>
      </c>
      <c r="EL24" s="59">
        <v>2</v>
      </c>
      <c r="EM24" s="59">
        <v>189</v>
      </c>
      <c r="EN24" s="59">
        <v>48726</v>
      </c>
    </row>
    <row r="25" spans="1:144" x14ac:dyDescent="0.25">
      <c r="A25" s="18">
        <v>33.739031199999999</v>
      </c>
      <c r="B25" s="18">
        <v>-85.767362500000004</v>
      </c>
      <c r="C25" s="18">
        <f>IF(Sheet1!G62=1,Master!A25,Master!K25)</f>
        <v>33.739031199999999</v>
      </c>
      <c r="D25" s="18">
        <f>IF(Sheet1!G62=1,Master!B25,Master!L25)</f>
        <v>-85.767362500000004</v>
      </c>
      <c r="E25" s="18">
        <f>IF(Sheet1!G62=0,Master!A25,Master!K25)</f>
        <v>100</v>
      </c>
      <c r="F25" s="18">
        <f>IF(Sheet1!G62=0,Master!B25,Master!L25)</f>
        <v>180</v>
      </c>
      <c r="G25" s="18">
        <f>IF(Sheet1!I62=1,Master!A25,Master!K25)</f>
        <v>33.739031199999999</v>
      </c>
      <c r="H25" s="18">
        <f>IF(Sheet1!I62=1,Master!B25,Master!L25)</f>
        <v>-85.767362500000004</v>
      </c>
      <c r="I25" s="18">
        <f>IF(Sheet1!I62=0,Master!A25,Master!K25)</f>
        <v>100</v>
      </c>
      <c r="J25" s="18">
        <f>IF(Sheet1!I62=0,Master!B25,Master!L25)</f>
        <v>180</v>
      </c>
      <c r="K25" s="18">
        <v>100</v>
      </c>
      <c r="L25" s="18">
        <v>180</v>
      </c>
      <c r="M25">
        <v>268</v>
      </c>
      <c r="N25" t="s">
        <v>380</v>
      </c>
      <c r="O25">
        <v>0.52546458583</v>
      </c>
      <c r="P25" t="s">
        <v>37</v>
      </c>
      <c r="Q25" t="s">
        <v>38</v>
      </c>
      <c r="R25" t="s">
        <v>8</v>
      </c>
      <c r="S25">
        <v>1</v>
      </c>
      <c r="T25">
        <v>1</v>
      </c>
      <c r="U25">
        <v>11.65354347229</v>
      </c>
      <c r="V25">
        <v>11.65354347229</v>
      </c>
      <c r="W25">
        <v>11.65354347229</v>
      </c>
      <c r="X25" s="1">
        <v>11.65354347229</v>
      </c>
      <c r="Z25" s="1">
        <v>5</v>
      </c>
      <c r="AA25" s="1">
        <v>0.53473345158402397</v>
      </c>
      <c r="AB25" s="1">
        <v>0.67858702680538896</v>
      </c>
      <c r="AC25" s="1">
        <v>0.59717936136085603</v>
      </c>
      <c r="AD25" s="1">
        <v>2.9858968068042802</v>
      </c>
      <c r="AF25" s="1">
        <v>5</v>
      </c>
      <c r="AG25">
        <v>0.97504005370785796</v>
      </c>
      <c r="AH25">
        <v>0.981155074066272</v>
      </c>
      <c r="AI25">
        <v>0.97797718302895797</v>
      </c>
      <c r="AJ25">
        <v>4.8898859151447898</v>
      </c>
      <c r="AL25" s="18">
        <f t="shared" si="2"/>
        <v>0.981155074066272</v>
      </c>
      <c r="AM25">
        <v>0.981155074066272</v>
      </c>
      <c r="AN25">
        <v>268</v>
      </c>
      <c r="AO25" t="s">
        <v>380</v>
      </c>
      <c r="AP25" t="s">
        <v>37</v>
      </c>
      <c r="AQ25" t="s">
        <v>38</v>
      </c>
      <c r="AR25" t="s">
        <v>8</v>
      </c>
      <c r="AS25">
        <v>33.739031199999999</v>
      </c>
      <c r="AT25">
        <v>-85.767362500000004</v>
      </c>
      <c r="AW25">
        <v>11</v>
      </c>
      <c r="AX25">
        <v>11</v>
      </c>
      <c r="BB25">
        <v>13.6</v>
      </c>
      <c r="BC25">
        <v>13.6</v>
      </c>
      <c r="BG25">
        <v>18.5</v>
      </c>
      <c r="BH25">
        <v>18.5</v>
      </c>
      <c r="BL25">
        <v>23.4</v>
      </c>
      <c r="BM25">
        <v>23.4</v>
      </c>
      <c r="BQ25">
        <v>27.2</v>
      </c>
      <c r="BR25">
        <v>27.2</v>
      </c>
      <c r="BW25">
        <v>30.9</v>
      </c>
      <c r="BX25">
        <v>30.9</v>
      </c>
      <c r="CB25">
        <v>32.299999999999997</v>
      </c>
      <c r="CC25">
        <v>32.299999999999997</v>
      </c>
      <c r="CG25">
        <v>32</v>
      </c>
      <c r="CH25">
        <v>32</v>
      </c>
      <c r="CL25">
        <v>29</v>
      </c>
      <c r="CM25">
        <v>29</v>
      </c>
      <c r="CQ25">
        <v>23.7</v>
      </c>
      <c r="CR25">
        <v>23.7</v>
      </c>
      <c r="CV25">
        <v>18</v>
      </c>
      <c r="CW25">
        <v>18</v>
      </c>
      <c r="DA25">
        <v>12.9</v>
      </c>
      <c r="DB25">
        <v>12.9</v>
      </c>
      <c r="DD25">
        <v>5</v>
      </c>
      <c r="DE25">
        <v>0</v>
      </c>
      <c r="DF25">
        <v>0</v>
      </c>
      <c r="DG25">
        <v>0</v>
      </c>
      <c r="DH25">
        <v>0</v>
      </c>
      <c r="DI25" t="str">
        <f t="shared" si="3"/>
        <v xml:space="preserve">Temp. suitable for vectors - surveillance may be needed. </v>
      </c>
      <c r="DJ25" t="str">
        <f t="shared" si="0"/>
        <v>When temp. suitable, model suggests vectors likely - may need control, education, and policies minimizing exposure.</v>
      </c>
      <c r="DK25" t="str">
        <f t="shared" si="4"/>
        <v xml:space="preserve">Temp. suitable for Zika - surveillance may be needed. </v>
      </c>
      <c r="DL25" t="str">
        <f t="shared" si="1"/>
        <v>When temp. suitable, model suggests Zika unlikely.</v>
      </c>
      <c r="DM25" t="str">
        <f t="shared" si="5"/>
        <v>Temp. suitable for vectors - surveillance may be needed. When temp. suitable, model suggests vectors likely - may need control, education, and policies minimizing exposure.</v>
      </c>
      <c r="DX25" s="59" t="s">
        <v>380</v>
      </c>
      <c r="DY25" s="59" t="s">
        <v>37</v>
      </c>
      <c r="DZ25" s="59" t="s">
        <v>38</v>
      </c>
      <c r="EA25" s="59" t="s">
        <v>8</v>
      </c>
      <c r="EB25" s="59">
        <v>0</v>
      </c>
      <c r="EC25" s="59">
        <v>409</v>
      </c>
      <c r="ED25" s="59">
        <v>0</v>
      </c>
      <c r="EE25" s="59">
        <v>1073</v>
      </c>
      <c r="EF25" s="59">
        <v>1073</v>
      </c>
      <c r="EG25" s="59">
        <v>74.232273838630803</v>
      </c>
      <c r="EH25" s="59">
        <v>142.38836775297901</v>
      </c>
      <c r="EI25" s="59">
        <v>30361</v>
      </c>
      <c r="EJ25" s="59">
        <v>145</v>
      </c>
      <c r="EK25" s="59">
        <v>0</v>
      </c>
      <c r="EL25" s="59">
        <v>15</v>
      </c>
      <c r="EM25" s="59">
        <v>11</v>
      </c>
      <c r="EN25" s="59">
        <v>30361</v>
      </c>
    </row>
    <row r="26" spans="1:144" x14ac:dyDescent="0.25">
      <c r="A26" s="18">
        <v>31.399349900000001</v>
      </c>
      <c r="B26" s="18">
        <v>-85.750373600000003</v>
      </c>
      <c r="C26" s="18">
        <f>IF(Sheet1!G63=1,Master!A26,Master!K26)</f>
        <v>31.399349900000001</v>
      </c>
      <c r="D26" s="18">
        <f>IF(Sheet1!G63=1,Master!B26,Master!L26)</f>
        <v>-85.750373600000003</v>
      </c>
      <c r="E26" s="18">
        <f>IF(Sheet1!G63=0,Master!A26,Master!K26)</f>
        <v>100</v>
      </c>
      <c r="F26" s="18">
        <f>IF(Sheet1!G63=0,Master!B26,Master!L26)</f>
        <v>180</v>
      </c>
      <c r="G26" s="18">
        <f>IF(Sheet1!I63=1,Master!A26,Master!K26)</f>
        <v>31.399349900000001</v>
      </c>
      <c r="H26" s="18">
        <f>IF(Sheet1!I63=1,Master!B26,Master!L26)</f>
        <v>-85.750373600000003</v>
      </c>
      <c r="I26" s="18">
        <f>IF(Sheet1!I63=0,Master!A26,Master!K26)</f>
        <v>100</v>
      </c>
      <c r="J26" s="18">
        <f>IF(Sheet1!I63=0,Master!B26,Master!L26)</f>
        <v>180</v>
      </c>
      <c r="K26" s="18">
        <v>100</v>
      </c>
      <c r="L26" s="18">
        <v>180</v>
      </c>
      <c r="M26">
        <v>278</v>
      </c>
      <c r="N26" t="s">
        <v>390</v>
      </c>
      <c r="O26">
        <v>1.4872413339499999</v>
      </c>
      <c r="P26" t="s">
        <v>37</v>
      </c>
      <c r="Q26" t="s">
        <v>38</v>
      </c>
      <c r="R26" t="s">
        <v>8</v>
      </c>
      <c r="S26">
        <v>1</v>
      </c>
      <c r="T26">
        <v>5</v>
      </c>
      <c r="U26">
        <v>14.960629463195801</v>
      </c>
      <c r="V26">
        <v>16.062992095947202</v>
      </c>
      <c r="W26">
        <v>15.511810874938901</v>
      </c>
      <c r="X26" s="1">
        <v>77.559054374694796</v>
      </c>
      <c r="Z26" s="1">
        <v>14</v>
      </c>
      <c r="AA26" s="1">
        <v>0.70723669305751302</v>
      </c>
      <c r="AB26" s="1">
        <v>0.90435335349557799</v>
      </c>
      <c r="AC26" s="1">
        <v>0.79168929004041799</v>
      </c>
      <c r="AD26" s="1">
        <v>11.0836500605658</v>
      </c>
      <c r="AF26" s="1">
        <v>14</v>
      </c>
      <c r="AG26">
        <v>0.97261920825608905</v>
      </c>
      <c r="AH26">
        <v>0.98161600311645403</v>
      </c>
      <c r="AI26">
        <v>0.97882948070433196</v>
      </c>
      <c r="AJ26">
        <v>13.7036127298606</v>
      </c>
      <c r="AL26" s="18">
        <f t="shared" si="2"/>
        <v>0.98161600311645403</v>
      </c>
      <c r="AM26">
        <v>0.98161600311645403</v>
      </c>
      <c r="AN26">
        <v>278</v>
      </c>
      <c r="AO26" t="s">
        <v>390</v>
      </c>
      <c r="AP26" t="s">
        <v>37</v>
      </c>
      <c r="AQ26" t="s">
        <v>38</v>
      </c>
      <c r="AR26" t="s">
        <v>8</v>
      </c>
      <c r="AS26">
        <v>31.399349900000001</v>
      </c>
      <c r="AT26">
        <v>-85.750373600000003</v>
      </c>
      <c r="AW26">
        <v>15.3</v>
      </c>
      <c r="AX26">
        <v>15.1</v>
      </c>
      <c r="BB26">
        <v>17.3</v>
      </c>
      <c r="BC26">
        <v>17.200000000000003</v>
      </c>
      <c r="BG26">
        <v>21.4</v>
      </c>
      <c r="BH26">
        <v>21.400000000000002</v>
      </c>
      <c r="BL26">
        <v>26</v>
      </c>
      <c r="BM26">
        <v>25.900000000000002</v>
      </c>
      <c r="BQ26">
        <v>29.7</v>
      </c>
      <c r="BR26">
        <v>29.6</v>
      </c>
      <c r="BW26">
        <v>32.200000000000003</v>
      </c>
      <c r="BX26">
        <v>32.1</v>
      </c>
      <c r="CB26">
        <v>32.799999999999997</v>
      </c>
      <c r="CC26">
        <v>32.700000000000003</v>
      </c>
      <c r="CG26">
        <v>32.6</v>
      </c>
      <c r="CH26">
        <v>32.6</v>
      </c>
      <c r="CL26">
        <v>30.6</v>
      </c>
      <c r="CM26">
        <v>30.6</v>
      </c>
      <c r="CQ26">
        <v>26.1</v>
      </c>
      <c r="CR26">
        <v>26.1</v>
      </c>
      <c r="CV26">
        <v>20.9</v>
      </c>
      <c r="CW26">
        <v>20.900000000000002</v>
      </c>
      <c r="DA26">
        <v>16.7</v>
      </c>
      <c r="DB26">
        <v>16.600000000000001</v>
      </c>
      <c r="DD26">
        <v>13</v>
      </c>
      <c r="DE26">
        <v>0</v>
      </c>
      <c r="DF26">
        <v>0.86571529937707403</v>
      </c>
      <c r="DG26">
        <v>0.39564268668219799</v>
      </c>
      <c r="DH26">
        <v>5.1433549268685699</v>
      </c>
      <c r="DI26" t="str">
        <f t="shared" si="3"/>
        <v xml:space="preserve">Temp. suitable for vectors - surveillance may be needed. </v>
      </c>
      <c r="DJ26" t="str">
        <f t="shared" si="0"/>
        <v>When temp. suitable, model suggests vectors likely - may need control, education, and policies minimizing exposure.</v>
      </c>
      <c r="DK26" t="str">
        <f t="shared" si="4"/>
        <v xml:space="preserve">Temp. suitable for Zika - surveillance may be needed. </v>
      </c>
      <c r="DL26" t="str">
        <f t="shared" si="1"/>
        <v>When temp. suitable, model suggests Zika likely - may need control, education, and policies minimizing exposure.</v>
      </c>
      <c r="DM26" t="str">
        <f t="shared" si="5"/>
        <v>Temp. suitable for vectors - surveillance may be needed. When temp. suitable, model suggests vectors likely - may need control, education, and policies minimizing exposure.</v>
      </c>
      <c r="DX26" s="59" t="s">
        <v>390</v>
      </c>
      <c r="DY26" s="59" t="s">
        <v>37</v>
      </c>
      <c r="DZ26" s="59" t="s">
        <v>38</v>
      </c>
      <c r="EA26" s="59" t="s">
        <v>8</v>
      </c>
      <c r="EB26" s="59">
        <v>0</v>
      </c>
      <c r="EC26" s="59">
        <v>2473</v>
      </c>
      <c r="ED26" s="59">
        <v>0</v>
      </c>
      <c r="EE26" s="59">
        <v>1917</v>
      </c>
      <c r="EF26" s="59">
        <v>1917</v>
      </c>
      <c r="EG26" s="59">
        <v>25.906995551961099</v>
      </c>
      <c r="EH26" s="59">
        <v>98.760774100862506</v>
      </c>
      <c r="EI26" s="59">
        <v>64068</v>
      </c>
      <c r="EJ26" s="59">
        <v>205</v>
      </c>
      <c r="EK26" s="59">
        <v>0</v>
      </c>
      <c r="EL26" s="59">
        <v>49</v>
      </c>
      <c r="EM26" s="59">
        <v>1</v>
      </c>
      <c r="EN26" s="59">
        <v>64068</v>
      </c>
    </row>
    <row r="27" spans="1:144" x14ac:dyDescent="0.25">
      <c r="A27" s="18">
        <v>32.382382</v>
      </c>
      <c r="B27" s="18">
        <v>-86.356529899999998</v>
      </c>
      <c r="C27" s="18">
        <f>IF(Sheet1!G64=1,Master!A27,Master!K27)</f>
        <v>32.382382</v>
      </c>
      <c r="D27" s="18">
        <f>IF(Sheet1!G64=1,Master!B27,Master!L27)</f>
        <v>-86.356529899999998</v>
      </c>
      <c r="E27" s="18">
        <f>IF(Sheet1!G64=0,Master!A27,Master!K27)</f>
        <v>100</v>
      </c>
      <c r="F27" s="18">
        <f>IF(Sheet1!G64=0,Master!B27,Master!L27)</f>
        <v>180</v>
      </c>
      <c r="G27" s="18">
        <f>IF(Sheet1!I64=1,Master!A27,Master!K27)</f>
        <v>32.382382</v>
      </c>
      <c r="H27" s="18">
        <f>IF(Sheet1!I64=1,Master!B27,Master!L27)</f>
        <v>-86.356529899999998</v>
      </c>
      <c r="I27" s="18">
        <f>IF(Sheet1!I64=0,Master!A27,Master!K27)</f>
        <v>100</v>
      </c>
      <c r="J27" s="18">
        <f>IF(Sheet1!I64=0,Master!B27,Master!L27)</f>
        <v>180</v>
      </c>
      <c r="K27" s="18">
        <v>100</v>
      </c>
      <c r="L27" s="18">
        <v>180</v>
      </c>
      <c r="M27">
        <v>398</v>
      </c>
      <c r="N27" t="s">
        <v>510</v>
      </c>
      <c r="O27">
        <v>0.15710511879200001</v>
      </c>
      <c r="P27" t="s">
        <v>37</v>
      </c>
      <c r="Q27" t="s">
        <v>38</v>
      </c>
      <c r="R27" t="s">
        <v>8</v>
      </c>
      <c r="S27">
        <v>1</v>
      </c>
      <c r="T27">
        <v>1</v>
      </c>
      <c r="U27">
        <v>15.787401199340801</v>
      </c>
      <c r="V27">
        <v>15.787401199340801</v>
      </c>
      <c r="W27">
        <v>15.787401199340801</v>
      </c>
      <c r="X27" s="1">
        <v>15.787401199340801</v>
      </c>
      <c r="Z27" s="1">
        <v>1</v>
      </c>
      <c r="AA27" s="1">
        <v>0.79349319319051503</v>
      </c>
      <c r="AB27" s="1">
        <v>0.79349319319051503</v>
      </c>
      <c r="AC27" s="1">
        <v>0.79349319319051503</v>
      </c>
      <c r="AD27" s="1">
        <v>0.79349319319051503</v>
      </c>
      <c r="AF27" s="1">
        <v>1</v>
      </c>
      <c r="AG27">
        <v>0.98025938723494499</v>
      </c>
      <c r="AH27">
        <v>0.98025938723494499</v>
      </c>
      <c r="AI27">
        <v>0.98025938723494499</v>
      </c>
      <c r="AJ27">
        <v>0.98025938723494499</v>
      </c>
      <c r="AL27" s="18">
        <f t="shared" si="2"/>
        <v>0.98025938723494499</v>
      </c>
      <c r="AM27">
        <v>0.98025938723494499</v>
      </c>
      <c r="AN27">
        <v>398</v>
      </c>
      <c r="AO27" t="s">
        <v>510</v>
      </c>
      <c r="AP27" t="s">
        <v>37</v>
      </c>
      <c r="AQ27" t="s">
        <v>38</v>
      </c>
      <c r="AR27" t="s">
        <v>8</v>
      </c>
      <c r="AS27">
        <v>32.382382</v>
      </c>
      <c r="AT27">
        <v>-86.356529899999998</v>
      </c>
      <c r="AW27">
        <v>13.8</v>
      </c>
      <c r="AX27">
        <v>13.8</v>
      </c>
      <c r="BB27">
        <v>16</v>
      </c>
      <c r="BC27">
        <v>16</v>
      </c>
      <c r="BG27">
        <v>20.3</v>
      </c>
      <c r="BH27">
        <v>20.3</v>
      </c>
      <c r="BL27">
        <v>25.1</v>
      </c>
      <c r="BM27">
        <v>25.1</v>
      </c>
      <c r="BQ27">
        <v>28.9</v>
      </c>
      <c r="BR27">
        <v>28.9</v>
      </c>
      <c r="BW27">
        <v>32.4</v>
      </c>
      <c r="BX27">
        <v>32.4</v>
      </c>
      <c r="CB27">
        <v>33.200000000000003</v>
      </c>
      <c r="CC27">
        <v>33.200000000000003</v>
      </c>
      <c r="CG27">
        <v>32.9</v>
      </c>
      <c r="CH27">
        <v>32.9</v>
      </c>
      <c r="CL27">
        <v>30.5</v>
      </c>
      <c r="CM27">
        <v>30.5</v>
      </c>
      <c r="CQ27">
        <v>25.4</v>
      </c>
      <c r="CR27">
        <v>25.4</v>
      </c>
      <c r="CV27">
        <v>19.8</v>
      </c>
      <c r="CW27">
        <v>19.8</v>
      </c>
      <c r="DA27">
        <v>15.2</v>
      </c>
      <c r="DB27">
        <v>15.2</v>
      </c>
      <c r="DD27">
        <v>1</v>
      </c>
      <c r="DE27">
        <v>0</v>
      </c>
      <c r="DF27">
        <v>0</v>
      </c>
      <c r="DG27">
        <v>0</v>
      </c>
      <c r="DH27">
        <v>0</v>
      </c>
      <c r="DI27" t="str">
        <f t="shared" si="3"/>
        <v xml:space="preserve">Temp. suitable for vectors - surveillance may be needed. </v>
      </c>
      <c r="DJ27" t="str">
        <f t="shared" si="0"/>
        <v>When temp. suitable, model suggests vectors likely - may need control, education, and policies minimizing exposure.</v>
      </c>
      <c r="DK27" t="str">
        <f t="shared" si="4"/>
        <v xml:space="preserve">Temp. suitable for Zika - surveillance may be needed. </v>
      </c>
      <c r="DL27" t="str">
        <f t="shared" si="1"/>
        <v>When temp. suitable, model suggests Zika unlikely.</v>
      </c>
      <c r="DM27" t="str">
        <f t="shared" si="5"/>
        <v>Temp. suitable for vectors - surveillance may be needed. When temp. suitable, model suggests vectors likely - may need control, education, and policies minimizing exposure.</v>
      </c>
      <c r="DX27" s="59" t="s">
        <v>510</v>
      </c>
      <c r="DY27" s="59" t="s">
        <v>37</v>
      </c>
      <c r="DZ27" s="59" t="s">
        <v>38</v>
      </c>
      <c r="EA27" s="59" t="s">
        <v>8</v>
      </c>
      <c r="EB27" s="59">
        <v>413</v>
      </c>
      <c r="EC27" s="59">
        <v>215</v>
      </c>
      <c r="ED27" s="59">
        <v>0</v>
      </c>
      <c r="EE27" s="59">
        <v>4565</v>
      </c>
      <c r="EF27" s="59">
        <v>4565</v>
      </c>
      <c r="EG27" s="59">
        <v>323.190697674418</v>
      </c>
      <c r="EH27" s="59">
        <v>691.56421680128699</v>
      </c>
      <c r="EI27" s="59">
        <v>69486</v>
      </c>
      <c r="EJ27" s="59">
        <v>117</v>
      </c>
      <c r="EK27" s="59">
        <v>0</v>
      </c>
      <c r="EL27" s="59">
        <v>20</v>
      </c>
      <c r="EM27" s="59">
        <v>33</v>
      </c>
      <c r="EN27" s="59">
        <v>69486</v>
      </c>
    </row>
    <row r="28" spans="1:144" x14ac:dyDescent="0.25">
      <c r="A28" s="18">
        <v>32.406920200000002</v>
      </c>
      <c r="B28" s="18">
        <v>-86.246306500000003</v>
      </c>
      <c r="C28" s="18">
        <f>IF(Sheet1!G65=1,Master!A28,Master!K28)</f>
        <v>32.406920200000002</v>
      </c>
      <c r="D28" s="18">
        <f>IF(Sheet1!G65=1,Master!B28,Master!L28)</f>
        <v>-86.246306500000003</v>
      </c>
      <c r="E28" s="18">
        <f>IF(Sheet1!G65=0,Master!A28,Master!K28)</f>
        <v>100</v>
      </c>
      <c r="F28" s="18">
        <f>IF(Sheet1!G65=0,Master!B28,Master!L28)</f>
        <v>180</v>
      </c>
      <c r="G28" s="18">
        <f>IF(Sheet1!I65=1,Master!A28,Master!K28)</f>
        <v>32.406920200000002</v>
      </c>
      <c r="H28" s="18">
        <f>IF(Sheet1!I65=1,Master!B28,Master!L28)</f>
        <v>-86.246306500000003</v>
      </c>
      <c r="I28" s="18">
        <f>IF(Sheet1!I65=0,Master!A28,Master!K28)</f>
        <v>100</v>
      </c>
      <c r="J28" s="18">
        <f>IF(Sheet1!I65=0,Master!B28,Master!L28)</f>
        <v>180</v>
      </c>
      <c r="K28" s="18">
        <v>100</v>
      </c>
      <c r="L28" s="18">
        <v>180</v>
      </c>
      <c r="M28">
        <v>399</v>
      </c>
      <c r="N28" t="s">
        <v>511</v>
      </c>
      <c r="O28">
        <v>7.6842039779099994E-2</v>
      </c>
      <c r="P28" t="s">
        <v>37</v>
      </c>
      <c r="Q28" t="s">
        <v>38</v>
      </c>
      <c r="R28" t="s">
        <v>8</v>
      </c>
      <c r="S28">
        <v>1</v>
      </c>
      <c r="T28">
        <v>1</v>
      </c>
      <c r="U28">
        <v>14.4094486236572</v>
      </c>
      <c r="V28">
        <v>14.4094486236572</v>
      </c>
      <c r="W28">
        <v>14.4094486236572</v>
      </c>
      <c r="X28" s="1">
        <v>14.4094486236572</v>
      </c>
      <c r="Z28" s="1">
        <v>1</v>
      </c>
      <c r="AA28" s="1">
        <v>0.74450743198394798</v>
      </c>
      <c r="AB28" s="1">
        <v>0.74450743198394798</v>
      </c>
      <c r="AC28" s="1">
        <v>0.74450743198394798</v>
      </c>
      <c r="AD28" s="1">
        <v>0.74450743198394798</v>
      </c>
      <c r="AF28" s="1">
        <v>1</v>
      </c>
      <c r="AG28">
        <v>0.97589033842086803</v>
      </c>
      <c r="AH28">
        <v>0.97589033842086803</v>
      </c>
      <c r="AI28">
        <v>0.97589033842086803</v>
      </c>
      <c r="AJ28">
        <v>0.97589033842086803</v>
      </c>
      <c r="AL28" s="18">
        <f t="shared" si="2"/>
        <v>0.97589033842086803</v>
      </c>
      <c r="AM28">
        <v>0.97589033842086803</v>
      </c>
      <c r="AN28">
        <v>399</v>
      </c>
      <c r="AO28" t="s">
        <v>511</v>
      </c>
      <c r="AP28" t="s">
        <v>37</v>
      </c>
      <c r="AQ28" t="s">
        <v>38</v>
      </c>
      <c r="AR28" t="s">
        <v>8</v>
      </c>
      <c r="AS28">
        <v>32.406920200000002</v>
      </c>
      <c r="AT28">
        <v>-86.246306500000003</v>
      </c>
      <c r="AW28">
        <v>13.6</v>
      </c>
      <c r="AX28">
        <v>13.6</v>
      </c>
      <c r="BB28">
        <v>15.8</v>
      </c>
      <c r="BC28">
        <v>15.8</v>
      </c>
      <c r="BG28">
        <v>20.2</v>
      </c>
      <c r="BH28">
        <v>20.2</v>
      </c>
      <c r="BL28">
        <v>24.9</v>
      </c>
      <c r="BM28">
        <v>24.9</v>
      </c>
      <c r="BQ28">
        <v>28.6</v>
      </c>
      <c r="BR28">
        <v>28.6</v>
      </c>
      <c r="BW28">
        <v>32</v>
      </c>
      <c r="BX28">
        <v>32</v>
      </c>
      <c r="CB28">
        <v>32.9</v>
      </c>
      <c r="CC28">
        <v>32.9</v>
      </c>
      <c r="CG28">
        <v>32.5</v>
      </c>
      <c r="CH28">
        <v>32.5</v>
      </c>
      <c r="CL28">
        <v>30.4</v>
      </c>
      <c r="CM28">
        <v>30.4</v>
      </c>
      <c r="CQ28">
        <v>25.3</v>
      </c>
      <c r="CR28">
        <v>25.3</v>
      </c>
      <c r="CV28">
        <v>19.8</v>
      </c>
      <c r="CW28">
        <v>19.8</v>
      </c>
      <c r="DA28">
        <v>15.1</v>
      </c>
      <c r="DB28">
        <v>15.1</v>
      </c>
      <c r="DD28">
        <v>1</v>
      </c>
      <c r="DE28">
        <v>0</v>
      </c>
      <c r="DF28">
        <v>0</v>
      </c>
      <c r="DG28">
        <v>0</v>
      </c>
      <c r="DH28">
        <v>0</v>
      </c>
      <c r="DI28" t="str">
        <f t="shared" si="3"/>
        <v xml:space="preserve">Temp. suitable for vectors - surveillance may be needed. </v>
      </c>
      <c r="DJ28" t="str">
        <f t="shared" si="0"/>
        <v>When temp. suitable, model suggests vectors likely - may need control, education, and policies minimizing exposure.</v>
      </c>
      <c r="DK28" t="str">
        <f t="shared" si="4"/>
        <v xml:space="preserve">Temp. suitable for Zika - surveillance may be needed. </v>
      </c>
      <c r="DL28" t="str">
        <f t="shared" si="1"/>
        <v>When temp. suitable, model suggests Zika unlikely.</v>
      </c>
      <c r="DM28" t="str">
        <f t="shared" si="5"/>
        <v>Temp. suitable for vectors - surveillance may be needed. When temp. suitable, model suggests vectors likely - may need control, education, and policies minimizing exposure.</v>
      </c>
      <c r="DX28" s="59" t="s">
        <v>511</v>
      </c>
      <c r="DY28" s="59" t="s">
        <v>37</v>
      </c>
      <c r="DZ28" s="59" t="s">
        <v>38</v>
      </c>
      <c r="EA28" s="59" t="s">
        <v>8</v>
      </c>
      <c r="EB28" s="59">
        <v>479</v>
      </c>
      <c r="EC28" s="59">
        <v>141</v>
      </c>
      <c r="ED28" s="59">
        <v>0</v>
      </c>
      <c r="EE28" s="59">
        <v>2028</v>
      </c>
      <c r="EF28" s="59">
        <v>2028</v>
      </c>
      <c r="EG28" s="59">
        <v>464.80851063829698</v>
      </c>
      <c r="EH28" s="59">
        <v>459.90015744853298</v>
      </c>
      <c r="EI28" s="59">
        <v>65538</v>
      </c>
      <c r="EJ28" s="59">
        <v>118</v>
      </c>
      <c r="EK28" s="59">
        <v>0</v>
      </c>
      <c r="EL28" s="59">
        <v>4</v>
      </c>
      <c r="EM28" s="59">
        <v>386</v>
      </c>
      <c r="EN28" s="59">
        <v>65538</v>
      </c>
    </row>
    <row r="29" spans="1:144" x14ac:dyDescent="0.25">
      <c r="A29" s="18">
        <v>30.390626900000001</v>
      </c>
      <c r="B29" s="18">
        <v>-87.632406000000003</v>
      </c>
      <c r="C29" s="18">
        <f>IF(Sheet1!G66=1,Master!A29,Master!K29)</f>
        <v>30.390626900000001</v>
      </c>
      <c r="D29" s="18">
        <f>IF(Sheet1!G66=1,Master!B29,Master!L29)</f>
        <v>-87.632406000000003</v>
      </c>
      <c r="E29" s="18">
        <f>IF(Sheet1!G66=0,Master!A29,Master!K29)</f>
        <v>100</v>
      </c>
      <c r="F29" s="18">
        <f>IF(Sheet1!G66=0,Master!B29,Master!L29)</f>
        <v>180</v>
      </c>
      <c r="G29" s="18">
        <f>IF(Sheet1!I66=1,Master!A29,Master!K29)</f>
        <v>30.390626900000001</v>
      </c>
      <c r="H29" s="18">
        <f>IF(Sheet1!I66=1,Master!B29,Master!L29)</f>
        <v>-87.632406000000003</v>
      </c>
      <c r="I29" s="18">
        <f>IF(Sheet1!I66=0,Master!A29,Master!K29)</f>
        <v>100</v>
      </c>
      <c r="J29" s="18">
        <f>IF(Sheet1!I66=0,Master!B29,Master!L29)</f>
        <v>180</v>
      </c>
      <c r="K29" s="18">
        <v>100</v>
      </c>
      <c r="L29" s="18">
        <v>180</v>
      </c>
      <c r="M29">
        <v>508</v>
      </c>
      <c r="N29" t="s">
        <v>620</v>
      </c>
      <c r="O29">
        <v>9.5642983846400006E-2</v>
      </c>
      <c r="P29" t="s">
        <v>37</v>
      </c>
      <c r="Q29" t="s">
        <v>38</v>
      </c>
      <c r="R29" t="s">
        <v>8</v>
      </c>
      <c r="S29">
        <v>1</v>
      </c>
      <c r="T29">
        <v>1</v>
      </c>
      <c r="U29">
        <v>17.716535568237301</v>
      </c>
      <c r="V29">
        <v>17.716535568237301</v>
      </c>
      <c r="W29">
        <v>17.716535568237301</v>
      </c>
      <c r="X29" s="1">
        <v>17.716535568237301</v>
      </c>
      <c r="Z29" s="1">
        <v>1</v>
      </c>
      <c r="AA29" s="1">
        <v>0.94932770729064897</v>
      </c>
      <c r="AB29" s="1">
        <v>0.94932770729064897</v>
      </c>
      <c r="AC29" s="1">
        <v>0.94932770729064897</v>
      </c>
      <c r="AD29" s="1">
        <v>0.94932770729064897</v>
      </c>
      <c r="AF29" s="1">
        <v>1</v>
      </c>
      <c r="AG29">
        <v>0.98629695177078203</v>
      </c>
      <c r="AH29">
        <v>0.98629695177078203</v>
      </c>
      <c r="AI29">
        <v>0.98629695177078203</v>
      </c>
      <c r="AJ29">
        <v>0.98629695177078203</v>
      </c>
      <c r="AL29" s="18">
        <f t="shared" si="2"/>
        <v>0.98629695177078203</v>
      </c>
      <c r="AM29">
        <v>0.98629695177078203</v>
      </c>
      <c r="AN29">
        <v>508</v>
      </c>
      <c r="AO29" t="s">
        <v>620</v>
      </c>
      <c r="AP29" t="s">
        <v>37</v>
      </c>
      <c r="AQ29" t="s">
        <v>38</v>
      </c>
      <c r="AR29" t="s">
        <v>8</v>
      </c>
      <c r="AS29">
        <v>30.390626900000001</v>
      </c>
      <c r="AT29">
        <v>-87.632406000000003</v>
      </c>
      <c r="AW29">
        <v>15.8</v>
      </c>
      <c r="AX29">
        <v>15.8</v>
      </c>
      <c r="BB29">
        <v>17.5</v>
      </c>
      <c r="BC29">
        <v>17.5</v>
      </c>
      <c r="BG29">
        <v>20.6</v>
      </c>
      <c r="BH29">
        <v>20.6</v>
      </c>
      <c r="BL29">
        <v>24.5</v>
      </c>
      <c r="BM29">
        <v>24.5</v>
      </c>
      <c r="BQ29">
        <v>28.4</v>
      </c>
      <c r="BR29">
        <v>28.4</v>
      </c>
      <c r="BW29">
        <v>31.2</v>
      </c>
      <c r="BX29">
        <v>31.2</v>
      </c>
      <c r="CB29">
        <v>32.1</v>
      </c>
      <c r="CC29">
        <v>32.1</v>
      </c>
      <c r="CG29">
        <v>32.1</v>
      </c>
      <c r="CH29">
        <v>32.1</v>
      </c>
      <c r="CL29">
        <v>30.2</v>
      </c>
      <c r="CM29">
        <v>30.2</v>
      </c>
      <c r="CQ29">
        <v>26.2</v>
      </c>
      <c r="CR29">
        <v>26.2</v>
      </c>
      <c r="CV29">
        <v>21.1</v>
      </c>
      <c r="CW29">
        <v>21.1</v>
      </c>
      <c r="DA29">
        <v>17.3</v>
      </c>
      <c r="DB29">
        <v>17.3</v>
      </c>
      <c r="DD29">
        <v>1</v>
      </c>
      <c r="DE29">
        <v>0.89418188964700995</v>
      </c>
      <c r="DF29">
        <v>0.89418188964700995</v>
      </c>
      <c r="DG29">
        <v>0.89418188964700995</v>
      </c>
      <c r="DH29">
        <v>0.89418188964700995</v>
      </c>
      <c r="DI29" t="str">
        <f t="shared" si="3"/>
        <v xml:space="preserve">Temp. suitable for vectors - surveillance may be needed. </v>
      </c>
      <c r="DJ29" t="str">
        <f t="shared" si="0"/>
        <v>When temp. suitable, model suggests vectors likely - may need control, education, and policies minimizing exposure.</v>
      </c>
      <c r="DK29" t="str">
        <f t="shared" si="4"/>
        <v xml:space="preserve">Temp. suitable for Zika - surveillance may be needed. </v>
      </c>
      <c r="DL29" t="str">
        <f t="shared" si="1"/>
        <v>When temp. suitable, model suggests Zika likely - may need control, education, and policies minimizing exposure.</v>
      </c>
      <c r="DM29" t="str">
        <f t="shared" si="5"/>
        <v>Temp. suitable for vectors - surveillance may be needed. When temp. suitable, model suggests vectors likely - may need control, education, and policies minimizing exposure.</v>
      </c>
      <c r="DX29" s="59" t="s">
        <v>620</v>
      </c>
      <c r="DY29" s="59" t="s">
        <v>37</v>
      </c>
      <c r="DZ29" s="59" t="s">
        <v>38</v>
      </c>
      <c r="EA29" s="59" t="s">
        <v>8</v>
      </c>
      <c r="EB29" s="59">
        <v>35</v>
      </c>
      <c r="EC29" s="59">
        <v>165</v>
      </c>
      <c r="ED29" s="59">
        <v>0</v>
      </c>
      <c r="EE29" s="59">
        <v>1313</v>
      </c>
      <c r="EF29" s="59">
        <v>1313</v>
      </c>
      <c r="EG29" s="59">
        <v>96.096969696969595</v>
      </c>
      <c r="EH29" s="59">
        <v>171.37148110543799</v>
      </c>
      <c r="EI29" s="59">
        <v>15856</v>
      </c>
      <c r="EJ29" s="59">
        <v>91</v>
      </c>
      <c r="EK29" s="59">
        <v>0</v>
      </c>
      <c r="EL29" s="59">
        <v>2</v>
      </c>
      <c r="EM29" s="59">
        <v>28</v>
      </c>
      <c r="EN29" s="59">
        <v>15856</v>
      </c>
    </row>
    <row r="30" spans="1:144" x14ac:dyDescent="0.25">
      <c r="A30" s="18">
        <v>31.048658</v>
      </c>
      <c r="B30" s="18">
        <v>-87.064606699999999</v>
      </c>
      <c r="C30" s="18">
        <f>IF(Sheet1!G67=1,Master!A30,Master!K30)</f>
        <v>31.048658</v>
      </c>
      <c r="D30" s="18">
        <f>IF(Sheet1!G67=1,Master!B30,Master!L30)</f>
        <v>-87.064606699999999</v>
      </c>
      <c r="E30" s="18">
        <f>IF(Sheet1!G67=0,Master!A30,Master!K30)</f>
        <v>100</v>
      </c>
      <c r="F30" s="18">
        <f>IF(Sheet1!G67=0,Master!B30,Master!L30)</f>
        <v>180</v>
      </c>
      <c r="G30" s="18">
        <f>IF(Sheet1!I67=1,Master!A30,Master!K30)</f>
        <v>31.048658</v>
      </c>
      <c r="H30" s="18">
        <f>IF(Sheet1!I67=1,Master!B30,Master!L30)</f>
        <v>-87.064606699999999</v>
      </c>
      <c r="I30" s="18">
        <f>IF(Sheet1!I67=0,Master!A30,Master!K30)</f>
        <v>100</v>
      </c>
      <c r="J30" s="18">
        <f>IF(Sheet1!I67=0,Master!B30,Master!L30)</f>
        <v>180</v>
      </c>
      <c r="K30" s="18">
        <v>100</v>
      </c>
      <c r="L30" s="18">
        <v>180</v>
      </c>
      <c r="M30">
        <v>511</v>
      </c>
      <c r="N30" t="s">
        <v>623</v>
      </c>
      <c r="O30">
        <v>8.8703081745300005E-2</v>
      </c>
      <c r="P30" t="s">
        <v>37</v>
      </c>
      <c r="Q30" t="s">
        <v>38</v>
      </c>
      <c r="R30" t="s">
        <v>8</v>
      </c>
      <c r="S30">
        <v>1</v>
      </c>
      <c r="T30">
        <v>1</v>
      </c>
      <c r="U30">
        <v>18.267717361450099</v>
      </c>
      <c r="V30">
        <v>18.267717361450099</v>
      </c>
      <c r="W30">
        <v>18.267717361450099</v>
      </c>
      <c r="X30" s="1">
        <v>18.267717361450099</v>
      </c>
      <c r="Z30" s="1">
        <v>1</v>
      </c>
      <c r="AA30" s="1">
        <v>0.766504609327752</v>
      </c>
      <c r="AB30" s="1">
        <v>0.766504609327752</v>
      </c>
      <c r="AC30" s="1">
        <v>0.766504609327752</v>
      </c>
      <c r="AD30" s="1">
        <v>0.766504609327752</v>
      </c>
      <c r="AF30" s="1">
        <v>1</v>
      </c>
      <c r="AG30">
        <v>0.98024837906627504</v>
      </c>
      <c r="AH30">
        <v>0.98024837906627504</v>
      </c>
      <c r="AI30">
        <v>0.98024837906627504</v>
      </c>
      <c r="AJ30">
        <v>0.98024837906627504</v>
      </c>
      <c r="AL30" s="18">
        <f t="shared" si="2"/>
        <v>0.98024837906627504</v>
      </c>
      <c r="AM30">
        <v>0.98024837906627504</v>
      </c>
      <c r="AN30">
        <v>511</v>
      </c>
      <c r="AO30" t="s">
        <v>623</v>
      </c>
      <c r="AP30" t="s">
        <v>37</v>
      </c>
      <c r="AQ30" t="s">
        <v>38</v>
      </c>
      <c r="AR30" t="s">
        <v>8</v>
      </c>
      <c r="AS30">
        <v>31.048658</v>
      </c>
      <c r="AT30">
        <v>-87.064606699999999</v>
      </c>
      <c r="AW30">
        <v>15.6</v>
      </c>
      <c r="AX30">
        <v>15.6</v>
      </c>
      <c r="BB30">
        <v>17.899999999999999</v>
      </c>
      <c r="BC30">
        <v>17.899999999999999</v>
      </c>
      <c r="BG30">
        <v>21.6</v>
      </c>
      <c r="BH30">
        <v>21.6</v>
      </c>
      <c r="BL30">
        <v>25.6</v>
      </c>
      <c r="BM30">
        <v>25.6</v>
      </c>
      <c r="BQ30">
        <v>29</v>
      </c>
      <c r="BR30">
        <v>29</v>
      </c>
      <c r="BW30">
        <v>31.6</v>
      </c>
      <c r="BX30">
        <v>31.6</v>
      </c>
      <c r="CB30">
        <v>32.200000000000003</v>
      </c>
      <c r="CC30">
        <v>32.200000000000003</v>
      </c>
      <c r="CG30">
        <v>32</v>
      </c>
      <c r="CH30">
        <v>32</v>
      </c>
      <c r="CL30">
        <v>30.5</v>
      </c>
      <c r="CM30">
        <v>30.5</v>
      </c>
      <c r="CQ30">
        <v>26.3</v>
      </c>
      <c r="CR30">
        <v>26.3</v>
      </c>
      <c r="CV30">
        <v>21.1</v>
      </c>
      <c r="CW30">
        <v>21.1</v>
      </c>
      <c r="DA30">
        <v>17.100000000000001</v>
      </c>
      <c r="DB30">
        <v>17.100000000000001</v>
      </c>
      <c r="DD30">
        <v>1</v>
      </c>
      <c r="DE30">
        <v>0</v>
      </c>
      <c r="DF30">
        <v>0</v>
      </c>
      <c r="DG30">
        <v>0</v>
      </c>
      <c r="DH30">
        <v>0</v>
      </c>
      <c r="DI30" t="str">
        <f t="shared" si="3"/>
        <v xml:space="preserve">Temp. suitable for vectors - surveillance may be needed. </v>
      </c>
      <c r="DJ30" t="str">
        <f t="shared" si="0"/>
        <v>When temp. suitable, model suggests vectors likely - may need control, education, and policies minimizing exposure.</v>
      </c>
      <c r="DK30" t="str">
        <f t="shared" si="4"/>
        <v xml:space="preserve">Temp. suitable for Zika - surveillance may be needed. </v>
      </c>
      <c r="DL30" t="str">
        <f t="shared" si="1"/>
        <v>When temp. suitable, model suggests Zika unlikely.</v>
      </c>
      <c r="DM30" t="str">
        <f t="shared" si="5"/>
        <v>Temp. suitable for vectors - surveillance may be needed. When temp. suitable, model suggests vectors likely - may need control, education, and policies minimizing exposure.</v>
      </c>
      <c r="DX30" s="59" t="s">
        <v>623</v>
      </c>
      <c r="DY30" s="59" t="s">
        <v>37</v>
      </c>
      <c r="DZ30" s="59" t="s">
        <v>38</v>
      </c>
      <c r="EA30" s="59" t="s">
        <v>8</v>
      </c>
      <c r="EB30" s="59">
        <v>0</v>
      </c>
      <c r="EC30" s="59">
        <v>159</v>
      </c>
      <c r="ED30" s="59">
        <v>0</v>
      </c>
      <c r="EE30" s="59">
        <v>961</v>
      </c>
      <c r="EF30" s="59">
        <v>961</v>
      </c>
      <c r="EG30" s="59">
        <v>24.6540880503144</v>
      </c>
      <c r="EH30" s="59">
        <v>93.128232917342004</v>
      </c>
      <c r="EI30" s="59">
        <v>3920</v>
      </c>
      <c r="EJ30" s="59">
        <v>39</v>
      </c>
      <c r="EK30" s="59">
        <v>0</v>
      </c>
      <c r="EL30" s="59">
        <v>4</v>
      </c>
      <c r="EM30" s="59">
        <v>1</v>
      </c>
      <c r="EN30" s="59">
        <v>3920</v>
      </c>
    </row>
    <row r="31" spans="1:144" x14ac:dyDescent="0.25">
      <c r="A31" s="18">
        <v>31.4157306</v>
      </c>
      <c r="B31" s="18">
        <v>-87.044213400000004</v>
      </c>
      <c r="C31" s="18">
        <f>IF(Sheet1!G68=1,Master!A31,Master!K31)</f>
        <v>31.4157306</v>
      </c>
      <c r="D31" s="18">
        <f>IF(Sheet1!G68=1,Master!B31,Master!L31)</f>
        <v>-87.044213400000004</v>
      </c>
      <c r="E31" s="18">
        <f>IF(Sheet1!G68=0,Master!A31,Master!K31)</f>
        <v>100</v>
      </c>
      <c r="F31" s="18">
        <f>IF(Sheet1!G68=0,Master!B31,Master!L31)</f>
        <v>180</v>
      </c>
      <c r="G31" s="18">
        <f>IF(Sheet1!I68=1,Master!A31,Master!K31)</f>
        <v>31.4157306</v>
      </c>
      <c r="H31" s="18">
        <f>IF(Sheet1!I68=1,Master!B31,Master!L31)</f>
        <v>-87.044213400000004</v>
      </c>
      <c r="I31" s="18">
        <f>IF(Sheet1!I68=0,Master!A31,Master!K31)</f>
        <v>100</v>
      </c>
      <c r="J31" s="18">
        <f>IF(Sheet1!I68=0,Master!B31,Master!L31)</f>
        <v>180</v>
      </c>
      <c r="K31" s="18">
        <v>100</v>
      </c>
      <c r="L31" s="18">
        <v>180</v>
      </c>
      <c r="M31">
        <v>513</v>
      </c>
      <c r="N31" t="s">
        <v>625</v>
      </c>
      <c r="O31">
        <v>9.4818182761399999E-2</v>
      </c>
      <c r="P31" t="s">
        <v>37</v>
      </c>
      <c r="Q31" t="s">
        <v>38</v>
      </c>
      <c r="R31" t="s">
        <v>8</v>
      </c>
      <c r="S31">
        <v>1</v>
      </c>
      <c r="T31">
        <v>1</v>
      </c>
      <c r="U31">
        <v>16.062992095947202</v>
      </c>
      <c r="V31">
        <v>16.062992095947202</v>
      </c>
      <c r="W31">
        <v>16.062992095947202</v>
      </c>
      <c r="X31" s="1">
        <v>16.062992095947202</v>
      </c>
      <c r="Z31" s="1">
        <v>1</v>
      </c>
      <c r="AA31" s="1">
        <v>0.70484364032745395</v>
      </c>
      <c r="AB31" s="1">
        <v>0.70484364032745395</v>
      </c>
      <c r="AC31" s="1">
        <v>0.70484364032745395</v>
      </c>
      <c r="AD31" s="1">
        <v>0.70484364032745395</v>
      </c>
      <c r="AF31" s="1">
        <v>1</v>
      </c>
      <c r="AG31">
        <v>0.972176313400269</v>
      </c>
      <c r="AH31">
        <v>0.972176313400269</v>
      </c>
      <c r="AI31">
        <v>0.972176313400269</v>
      </c>
      <c r="AJ31">
        <v>0.972176313400269</v>
      </c>
      <c r="AL31" s="18">
        <f t="shared" si="2"/>
        <v>0.972176313400269</v>
      </c>
      <c r="AM31">
        <v>0.972176313400269</v>
      </c>
      <c r="AN31">
        <v>513</v>
      </c>
      <c r="AO31" t="s">
        <v>625</v>
      </c>
      <c r="AP31" t="s">
        <v>37</v>
      </c>
      <c r="AQ31" t="s">
        <v>38</v>
      </c>
      <c r="AR31" t="s">
        <v>8</v>
      </c>
      <c r="AS31">
        <v>31.4157306</v>
      </c>
      <c r="AT31">
        <v>-87.044213400000004</v>
      </c>
      <c r="AW31">
        <v>14.7</v>
      </c>
      <c r="AX31">
        <v>14.7</v>
      </c>
      <c r="BB31">
        <v>17.2</v>
      </c>
      <c r="BC31">
        <v>17.2</v>
      </c>
      <c r="BG31">
        <v>21.4</v>
      </c>
      <c r="BH31">
        <v>21.4</v>
      </c>
      <c r="BL31">
        <v>25.6</v>
      </c>
      <c r="BM31">
        <v>25.6</v>
      </c>
      <c r="BQ31">
        <v>29</v>
      </c>
      <c r="BR31">
        <v>29</v>
      </c>
      <c r="BW31">
        <v>32</v>
      </c>
      <c r="BX31">
        <v>32</v>
      </c>
      <c r="CB31">
        <v>32.9</v>
      </c>
      <c r="CC31">
        <v>32.9</v>
      </c>
      <c r="CG31">
        <v>32.5</v>
      </c>
      <c r="CH31">
        <v>32.5</v>
      </c>
      <c r="CL31">
        <v>30.5</v>
      </c>
      <c r="CM31">
        <v>30.5</v>
      </c>
      <c r="CQ31">
        <v>25.9</v>
      </c>
      <c r="CR31">
        <v>25.9</v>
      </c>
      <c r="CV31">
        <v>20.8</v>
      </c>
      <c r="CW31">
        <v>20.8</v>
      </c>
      <c r="DA31">
        <v>16.399999999999999</v>
      </c>
      <c r="DB31">
        <v>16.399999999999999</v>
      </c>
      <c r="DD31">
        <v>1</v>
      </c>
      <c r="DE31">
        <v>0</v>
      </c>
      <c r="DF31">
        <v>0</v>
      </c>
      <c r="DG31">
        <v>0</v>
      </c>
      <c r="DH31">
        <v>0</v>
      </c>
      <c r="DI31" t="str">
        <f t="shared" si="3"/>
        <v xml:space="preserve">Temp. suitable for vectors - surveillance may be needed. </v>
      </c>
      <c r="DJ31" t="str">
        <f t="shared" si="0"/>
        <v>When temp. suitable, model suggests vectors likely - may need control, education, and policies minimizing exposure.</v>
      </c>
      <c r="DK31" t="str">
        <f t="shared" si="4"/>
        <v xml:space="preserve">Temp. suitable for Zika - surveillance may be needed. </v>
      </c>
      <c r="DL31" t="str">
        <f t="shared" si="1"/>
        <v>When temp. suitable, model suggests Zika unlikely.</v>
      </c>
      <c r="DM31" t="str">
        <f t="shared" si="5"/>
        <v>Temp. suitable for vectors - surveillance may be needed. When temp. suitable, model suggests vectors likely - may need control, education, and policies minimizing exposure.</v>
      </c>
      <c r="DX31" s="59" t="s">
        <v>625</v>
      </c>
      <c r="DY31" s="59" t="s">
        <v>37</v>
      </c>
      <c r="DZ31" s="59" t="s">
        <v>38</v>
      </c>
      <c r="EA31" s="59" t="s">
        <v>8</v>
      </c>
      <c r="EB31" s="59">
        <v>1</v>
      </c>
      <c r="EC31" s="59">
        <v>162</v>
      </c>
      <c r="ED31" s="59">
        <v>0</v>
      </c>
      <c r="EE31" s="59">
        <v>128</v>
      </c>
      <c r="EF31" s="59">
        <v>128</v>
      </c>
      <c r="EG31" s="59">
        <v>3.75308641975308</v>
      </c>
      <c r="EH31" s="59">
        <v>12.146259764902201</v>
      </c>
      <c r="EI31" s="59">
        <v>608</v>
      </c>
      <c r="EJ31" s="59">
        <v>21</v>
      </c>
      <c r="EK31" s="59">
        <v>0</v>
      </c>
      <c r="EL31" s="59">
        <v>4</v>
      </c>
      <c r="EM31" s="59">
        <v>0</v>
      </c>
      <c r="EN31" s="59">
        <v>608</v>
      </c>
    </row>
    <row r="32" spans="1:144" x14ac:dyDescent="0.25">
      <c r="A32" s="18">
        <v>30.5619877</v>
      </c>
      <c r="B32" s="18">
        <v>-87.8093219</v>
      </c>
      <c r="C32" s="18">
        <f>IF(Sheet1!G69=1,Master!A32,Master!K32)</f>
        <v>30.5619877</v>
      </c>
      <c r="D32" s="18">
        <f>IF(Sheet1!G69=1,Master!B32,Master!L32)</f>
        <v>-87.8093219</v>
      </c>
      <c r="E32" s="18">
        <f>IF(Sheet1!G69=0,Master!A32,Master!K32)</f>
        <v>100</v>
      </c>
      <c r="F32" s="18">
        <f>IF(Sheet1!G69=0,Master!B32,Master!L32)</f>
        <v>180</v>
      </c>
      <c r="G32" s="18">
        <f>IF(Sheet1!I69=1,Master!A32,Master!K32)</f>
        <v>30.5619877</v>
      </c>
      <c r="H32" s="18">
        <f>IF(Sheet1!I69=1,Master!B32,Master!L32)</f>
        <v>-87.8093219</v>
      </c>
      <c r="I32" s="18">
        <f>IF(Sheet1!I69=0,Master!A32,Master!K32)</f>
        <v>100</v>
      </c>
      <c r="J32" s="18">
        <f>IF(Sheet1!I69=0,Master!B32,Master!L32)</f>
        <v>180</v>
      </c>
      <c r="K32" s="18">
        <v>100</v>
      </c>
      <c r="L32" s="18">
        <v>180</v>
      </c>
      <c r="M32">
        <v>517</v>
      </c>
      <c r="N32" t="s">
        <v>629</v>
      </c>
      <c r="O32">
        <v>7.8765082390999996E-2</v>
      </c>
      <c r="P32" t="s">
        <v>37</v>
      </c>
      <c r="Q32" t="s">
        <v>38</v>
      </c>
      <c r="R32" t="s">
        <v>8</v>
      </c>
      <c r="S32">
        <v>1</v>
      </c>
      <c r="T32">
        <v>1</v>
      </c>
      <c r="U32">
        <v>18.267717361450099</v>
      </c>
      <c r="V32">
        <v>18.267717361450099</v>
      </c>
      <c r="W32">
        <v>18.267717361450099</v>
      </c>
      <c r="X32" s="1">
        <v>18.267717361450099</v>
      </c>
      <c r="Z32" s="1">
        <v>1</v>
      </c>
      <c r="AA32" s="1">
        <v>0.92662155628204301</v>
      </c>
      <c r="AB32" s="1">
        <v>0.92662155628204301</v>
      </c>
      <c r="AC32" s="1">
        <v>0.92662155628204301</v>
      </c>
      <c r="AD32" s="1">
        <v>0.92662155628204301</v>
      </c>
      <c r="AF32" s="1">
        <v>1</v>
      </c>
      <c r="AG32">
        <v>0.95656174421310403</v>
      </c>
      <c r="AH32">
        <v>0.95656174421310403</v>
      </c>
      <c r="AI32">
        <v>0.95656174421310403</v>
      </c>
      <c r="AJ32">
        <v>0.95656174421310403</v>
      </c>
      <c r="AL32" s="18">
        <f t="shared" si="2"/>
        <v>0.95656174421310403</v>
      </c>
      <c r="AM32">
        <v>0.95656174421310403</v>
      </c>
      <c r="AN32">
        <v>517</v>
      </c>
      <c r="AO32" t="s">
        <v>629</v>
      </c>
      <c r="AP32" t="s">
        <v>37</v>
      </c>
      <c r="AQ32" t="s">
        <v>38</v>
      </c>
      <c r="AR32" t="s">
        <v>8</v>
      </c>
      <c r="AS32">
        <v>30.5619877</v>
      </c>
      <c r="AT32">
        <v>-87.8093219</v>
      </c>
      <c r="AW32">
        <v>15.7</v>
      </c>
      <c r="AX32">
        <v>15.7</v>
      </c>
      <c r="BB32">
        <v>17.600000000000001</v>
      </c>
      <c r="BC32">
        <v>17.600000000000001</v>
      </c>
      <c r="BG32">
        <v>20.9</v>
      </c>
      <c r="BH32">
        <v>20.9</v>
      </c>
      <c r="BL32">
        <v>24.9</v>
      </c>
      <c r="BM32">
        <v>24.9</v>
      </c>
      <c r="BQ32">
        <v>28.7</v>
      </c>
      <c r="BR32">
        <v>28.7</v>
      </c>
      <c r="BW32">
        <v>31.5</v>
      </c>
      <c r="BX32">
        <v>31.5</v>
      </c>
      <c r="CB32">
        <v>32.299999999999997</v>
      </c>
      <c r="CC32">
        <v>32.299999999999997</v>
      </c>
      <c r="CG32">
        <v>32.200000000000003</v>
      </c>
      <c r="CH32">
        <v>32.200000000000003</v>
      </c>
      <c r="CL32">
        <v>30.3</v>
      </c>
      <c r="CM32">
        <v>30.3</v>
      </c>
      <c r="CQ32">
        <v>26.2</v>
      </c>
      <c r="CR32">
        <v>26.2</v>
      </c>
      <c r="CV32">
        <v>21.1</v>
      </c>
      <c r="CW32">
        <v>21.1</v>
      </c>
      <c r="DA32">
        <v>17.2</v>
      </c>
      <c r="DB32">
        <v>17.2</v>
      </c>
      <c r="DD32">
        <v>1</v>
      </c>
      <c r="DE32">
        <v>0.89333957433700595</v>
      </c>
      <c r="DF32">
        <v>0.89333957433700595</v>
      </c>
      <c r="DG32">
        <v>0.89333957433700595</v>
      </c>
      <c r="DH32">
        <v>0.89333957433700595</v>
      </c>
      <c r="DI32" t="str">
        <f t="shared" si="3"/>
        <v xml:space="preserve">Temp. suitable for vectors - surveillance may be needed. </v>
      </c>
      <c r="DJ32" t="str">
        <f t="shared" si="0"/>
        <v>When temp. suitable, model suggests vectors likely - may need control, education, and policies minimizing exposure.</v>
      </c>
      <c r="DK32" t="str">
        <f t="shared" si="4"/>
        <v xml:space="preserve">Temp. suitable for Zika - surveillance may be needed. </v>
      </c>
      <c r="DL32" t="str">
        <f t="shared" si="1"/>
        <v>When temp. suitable, model suggests Zika likely - may need control, education, and policies minimizing exposure.</v>
      </c>
      <c r="DM32" t="str">
        <f t="shared" si="5"/>
        <v>Temp. suitable for vectors - surveillance may be needed. When temp. suitable, model suggests vectors likely - may need control, education, and policies minimizing exposure.</v>
      </c>
      <c r="DX32" s="59" t="s">
        <v>629</v>
      </c>
      <c r="DY32" s="59" t="s">
        <v>37</v>
      </c>
      <c r="DZ32" s="59" t="s">
        <v>38</v>
      </c>
      <c r="EA32" s="59" t="s">
        <v>8</v>
      </c>
      <c r="EB32" s="59">
        <v>0</v>
      </c>
      <c r="EC32" s="59">
        <v>147</v>
      </c>
      <c r="ED32" s="59">
        <v>0</v>
      </c>
      <c r="EE32" s="59">
        <v>636</v>
      </c>
      <c r="EF32" s="59">
        <v>636</v>
      </c>
      <c r="EG32" s="59">
        <v>50.4625850340136</v>
      </c>
      <c r="EH32" s="59">
        <v>92.558514098342698</v>
      </c>
      <c r="EI32" s="59">
        <v>7418</v>
      </c>
      <c r="EJ32" s="59">
        <v>77</v>
      </c>
      <c r="EK32" s="59">
        <v>0</v>
      </c>
      <c r="EL32" s="59">
        <v>3</v>
      </c>
      <c r="EM32" s="59">
        <v>22</v>
      </c>
      <c r="EN32" s="59">
        <v>7418</v>
      </c>
    </row>
    <row r="33" spans="1:144" x14ac:dyDescent="0.25">
      <c r="A33" s="18">
        <v>30.508057900000001</v>
      </c>
      <c r="B33" s="18">
        <v>-87.647197899999995</v>
      </c>
      <c r="C33" s="18">
        <f>IF(Sheet1!G70=1,Master!A33,Master!K33)</f>
        <v>30.508057900000001</v>
      </c>
      <c r="D33" s="18">
        <f>IF(Sheet1!G70=1,Master!B33,Master!L33)</f>
        <v>-87.647197899999995</v>
      </c>
      <c r="E33" s="18">
        <f>IF(Sheet1!G70=0,Master!A33,Master!K33)</f>
        <v>100</v>
      </c>
      <c r="F33" s="18">
        <f>IF(Sheet1!G70=0,Master!B33,Master!L33)</f>
        <v>180</v>
      </c>
      <c r="G33" s="18">
        <f>IF(Sheet1!I70=1,Master!A33,Master!K33)</f>
        <v>30.508057900000001</v>
      </c>
      <c r="H33" s="18">
        <f>IF(Sheet1!I70=1,Master!B33,Master!L33)</f>
        <v>-87.647197899999995</v>
      </c>
      <c r="I33" s="18">
        <f>IF(Sheet1!I70=0,Master!A33,Master!K33)</f>
        <v>100</v>
      </c>
      <c r="J33" s="18">
        <f>IF(Sheet1!I70=0,Master!B33,Master!L33)</f>
        <v>180</v>
      </c>
      <c r="K33" s="18">
        <v>100</v>
      </c>
      <c r="L33" s="18">
        <v>180</v>
      </c>
      <c r="M33">
        <v>519</v>
      </c>
      <c r="N33" t="s">
        <v>631</v>
      </c>
      <c r="O33">
        <v>6.9724012109800004E-2</v>
      </c>
      <c r="P33" t="s">
        <v>37</v>
      </c>
      <c r="Q33" t="s">
        <v>38</v>
      </c>
      <c r="R33" t="s">
        <v>8</v>
      </c>
      <c r="S33">
        <v>1</v>
      </c>
      <c r="T33">
        <v>1</v>
      </c>
      <c r="U33">
        <v>17.9921264648437</v>
      </c>
      <c r="V33">
        <v>17.9921264648437</v>
      </c>
      <c r="W33">
        <v>17.9921264648437</v>
      </c>
      <c r="X33" s="1">
        <v>17.9921264648437</v>
      </c>
      <c r="Z33" s="1">
        <v>1</v>
      </c>
      <c r="AA33" s="1">
        <v>0.93688146423560004</v>
      </c>
      <c r="AB33" s="1">
        <v>0.93688146423560004</v>
      </c>
      <c r="AC33" s="1">
        <v>0.93688146423560004</v>
      </c>
      <c r="AD33" s="1">
        <v>0.93688146423560004</v>
      </c>
      <c r="AF33" s="1">
        <v>1</v>
      </c>
      <c r="AG33">
        <v>0.95921062059474604</v>
      </c>
      <c r="AH33">
        <v>0.95921062059474604</v>
      </c>
      <c r="AI33">
        <v>0.95921062059474604</v>
      </c>
      <c r="AJ33">
        <v>0.95921062059474604</v>
      </c>
      <c r="AL33" s="18">
        <f t="shared" si="2"/>
        <v>0.95921062059474604</v>
      </c>
      <c r="AM33">
        <v>0.95921062059474604</v>
      </c>
      <c r="AN33">
        <v>519</v>
      </c>
      <c r="AO33" t="s">
        <v>631</v>
      </c>
      <c r="AP33" t="s">
        <v>37</v>
      </c>
      <c r="AQ33" t="s">
        <v>38</v>
      </c>
      <c r="AR33" t="s">
        <v>8</v>
      </c>
      <c r="AS33">
        <v>30.508057900000001</v>
      </c>
      <c r="AT33">
        <v>-87.647197899999995</v>
      </c>
      <c r="AW33">
        <v>15.8</v>
      </c>
      <c r="AX33">
        <v>15.8</v>
      </c>
      <c r="BB33">
        <v>17.7</v>
      </c>
      <c r="BC33">
        <v>17.7</v>
      </c>
      <c r="BG33">
        <v>21</v>
      </c>
      <c r="BH33">
        <v>21</v>
      </c>
      <c r="BL33">
        <v>24.9</v>
      </c>
      <c r="BM33">
        <v>24.9</v>
      </c>
      <c r="BQ33">
        <v>28.7</v>
      </c>
      <c r="BR33">
        <v>28.7</v>
      </c>
      <c r="BW33">
        <v>31.5</v>
      </c>
      <c r="BX33">
        <v>31.5</v>
      </c>
      <c r="CB33">
        <v>32.4</v>
      </c>
      <c r="CC33">
        <v>32.4</v>
      </c>
      <c r="CG33">
        <v>32.200000000000003</v>
      </c>
      <c r="CH33">
        <v>32.200000000000003</v>
      </c>
      <c r="CL33">
        <v>30.4</v>
      </c>
      <c r="CM33">
        <v>30.4</v>
      </c>
      <c r="CQ33">
        <v>26.3</v>
      </c>
      <c r="CR33">
        <v>26.3</v>
      </c>
      <c r="CV33">
        <v>21.2</v>
      </c>
      <c r="CW33">
        <v>21.2</v>
      </c>
      <c r="DA33">
        <v>17.3</v>
      </c>
      <c r="DB33">
        <v>17.3</v>
      </c>
      <c r="DD33">
        <v>1</v>
      </c>
      <c r="DE33">
        <v>0.88499647378921498</v>
      </c>
      <c r="DF33">
        <v>0.88499647378921498</v>
      </c>
      <c r="DG33">
        <v>0.88499647378921498</v>
      </c>
      <c r="DH33">
        <v>0.88499647378921498</v>
      </c>
      <c r="DI33" t="str">
        <f t="shared" si="3"/>
        <v xml:space="preserve">Temp. suitable for vectors - surveillance may be needed. </v>
      </c>
      <c r="DJ33" t="str">
        <f t="shared" si="0"/>
        <v>When temp. suitable, model suggests vectors likely - may need control, education, and policies minimizing exposure.</v>
      </c>
      <c r="DK33" t="str">
        <f t="shared" si="4"/>
        <v xml:space="preserve">Temp. suitable for Zika - surveillance may be needed. </v>
      </c>
      <c r="DL33" t="str">
        <f t="shared" si="1"/>
        <v>When temp. suitable, model suggests Zika likely - may need control, education, and policies minimizing exposure.</v>
      </c>
      <c r="DM33" t="str">
        <f t="shared" si="5"/>
        <v>Temp. suitable for vectors - surveillance may be needed. When temp. suitable, model suggests vectors likely - may need control, education, and policies minimizing exposure.</v>
      </c>
      <c r="DX33" s="59" t="s">
        <v>631</v>
      </c>
      <c r="DY33" s="59" t="s">
        <v>37</v>
      </c>
      <c r="DZ33" s="59" t="s">
        <v>38</v>
      </c>
      <c r="EA33" s="59" t="s">
        <v>8</v>
      </c>
      <c r="EB33" s="59">
        <v>14</v>
      </c>
      <c r="EC33" s="59">
        <v>156</v>
      </c>
      <c r="ED33" s="59">
        <v>0</v>
      </c>
      <c r="EE33" s="59">
        <v>359</v>
      </c>
      <c r="EF33" s="59">
        <v>359</v>
      </c>
      <c r="EG33" s="59">
        <v>14.608974358974301</v>
      </c>
      <c r="EH33" s="59">
        <v>40.186356550379301</v>
      </c>
      <c r="EI33" s="59">
        <v>2279</v>
      </c>
      <c r="EJ33" s="59">
        <v>40</v>
      </c>
      <c r="EK33" s="59">
        <v>0</v>
      </c>
      <c r="EL33" s="59">
        <v>8</v>
      </c>
      <c r="EM33" s="59">
        <v>3</v>
      </c>
      <c r="EN33" s="59">
        <v>2279</v>
      </c>
    </row>
    <row r="34" spans="1:144" x14ac:dyDescent="0.25">
      <c r="A34" s="18">
        <v>30.344680700000001</v>
      </c>
      <c r="B34" s="18">
        <v>-87.540777399999996</v>
      </c>
      <c r="C34" s="18">
        <f>IF(Sheet1!G71=1,Master!A34,Master!K34)</f>
        <v>30.344680700000001</v>
      </c>
      <c r="D34" s="18">
        <f>IF(Sheet1!G71=1,Master!B34,Master!L34)</f>
        <v>-87.540777399999996</v>
      </c>
      <c r="E34" s="18">
        <f>IF(Sheet1!G71=0,Master!A34,Master!K34)</f>
        <v>100</v>
      </c>
      <c r="F34" s="18">
        <f>IF(Sheet1!G71=0,Master!B34,Master!L34)</f>
        <v>180</v>
      </c>
      <c r="G34" s="18">
        <f>IF(Sheet1!I71=1,Master!A34,Master!K34)</f>
        <v>30.344680700000001</v>
      </c>
      <c r="H34" s="18">
        <f>IF(Sheet1!I71=1,Master!B34,Master!L34)</f>
        <v>-87.540777399999996</v>
      </c>
      <c r="I34" s="18">
        <f>IF(Sheet1!I71=0,Master!A34,Master!K34)</f>
        <v>100</v>
      </c>
      <c r="J34" s="18">
        <f>IF(Sheet1!I71=0,Master!B34,Master!L34)</f>
        <v>180</v>
      </c>
      <c r="K34" s="18">
        <v>100</v>
      </c>
      <c r="L34" s="18">
        <v>180</v>
      </c>
      <c r="M34">
        <v>520</v>
      </c>
      <c r="N34" t="s">
        <v>632</v>
      </c>
      <c r="O34">
        <v>8.7175305057399996E-2</v>
      </c>
      <c r="P34" t="s">
        <v>37</v>
      </c>
      <c r="Q34" t="s">
        <v>38</v>
      </c>
      <c r="R34" t="s">
        <v>8</v>
      </c>
      <c r="S34">
        <v>1</v>
      </c>
      <c r="T34">
        <v>1</v>
      </c>
      <c r="U34">
        <v>17.9921264648437</v>
      </c>
      <c r="V34">
        <v>17.9921264648437</v>
      </c>
      <c r="W34">
        <v>17.9921264648437</v>
      </c>
      <c r="X34" s="1">
        <v>17.9921264648437</v>
      </c>
      <c r="Z34" s="1">
        <v>1</v>
      </c>
      <c r="AA34" s="1">
        <v>0.80574911832809404</v>
      </c>
      <c r="AB34" s="1">
        <v>0.80574911832809404</v>
      </c>
      <c r="AC34" s="1">
        <v>0.80574911832809404</v>
      </c>
      <c r="AD34" s="1">
        <v>0.80574911832809404</v>
      </c>
      <c r="AF34" s="1">
        <v>1</v>
      </c>
      <c r="AG34">
        <v>0.91313052177429199</v>
      </c>
      <c r="AH34">
        <v>0.91313052177429199</v>
      </c>
      <c r="AI34">
        <v>0.91313052177429199</v>
      </c>
      <c r="AJ34">
        <v>0.91313052177429199</v>
      </c>
      <c r="AL34" s="18">
        <f t="shared" si="2"/>
        <v>0.91313052177429199</v>
      </c>
      <c r="AM34">
        <v>0.91313052177429199</v>
      </c>
      <c r="AN34">
        <v>520</v>
      </c>
      <c r="AO34" t="s">
        <v>632</v>
      </c>
      <c r="AP34" t="s">
        <v>37</v>
      </c>
      <c r="AQ34" t="s">
        <v>38</v>
      </c>
      <c r="AR34" t="s">
        <v>8</v>
      </c>
      <c r="AS34">
        <v>30.344680700000001</v>
      </c>
      <c r="AT34">
        <v>-87.540777399999996</v>
      </c>
      <c r="AW34">
        <v>15.8</v>
      </c>
      <c r="AX34">
        <v>15.8</v>
      </c>
      <c r="BB34">
        <v>17.5</v>
      </c>
      <c r="BC34">
        <v>17.5</v>
      </c>
      <c r="BG34">
        <v>20.6</v>
      </c>
      <c r="BH34">
        <v>20.6</v>
      </c>
      <c r="BL34">
        <v>24.5</v>
      </c>
      <c r="BM34">
        <v>24.5</v>
      </c>
      <c r="BQ34">
        <v>28.3</v>
      </c>
      <c r="BR34">
        <v>28.3</v>
      </c>
      <c r="BW34">
        <v>31.2</v>
      </c>
      <c r="BX34">
        <v>31.2</v>
      </c>
      <c r="CB34">
        <v>32.1</v>
      </c>
      <c r="CC34">
        <v>32.1</v>
      </c>
      <c r="CG34">
        <v>32.1</v>
      </c>
      <c r="CH34">
        <v>32.1</v>
      </c>
      <c r="CL34">
        <v>30.2</v>
      </c>
      <c r="CM34">
        <v>30.2</v>
      </c>
      <c r="CQ34">
        <v>26.2</v>
      </c>
      <c r="CR34">
        <v>26.2</v>
      </c>
      <c r="CV34">
        <v>21.1</v>
      </c>
      <c r="CW34">
        <v>21.1</v>
      </c>
      <c r="DA34">
        <v>17.3</v>
      </c>
      <c r="DB34">
        <v>17.3</v>
      </c>
      <c r="DD34">
        <v>1</v>
      </c>
      <c r="DE34">
        <v>0.89612400531768799</v>
      </c>
      <c r="DF34">
        <v>0.89612400531768799</v>
      </c>
      <c r="DG34">
        <v>0.89612400531768799</v>
      </c>
      <c r="DH34">
        <v>0.89612400531768799</v>
      </c>
      <c r="DI34" t="str">
        <f t="shared" si="3"/>
        <v xml:space="preserve">Temp. suitable for vectors - surveillance may be needed. </v>
      </c>
      <c r="DJ34" t="str">
        <f t="shared" si="0"/>
        <v>When temp. suitable, model suggests vectors likely - may need control, education, and policies minimizing exposure.</v>
      </c>
      <c r="DK34" t="str">
        <f t="shared" si="4"/>
        <v xml:space="preserve">Temp. suitable for Zika - surveillance may be needed. </v>
      </c>
      <c r="DL34" t="str">
        <f t="shared" si="1"/>
        <v>When temp. suitable, model suggests Zika likely - may need control, education, and policies minimizing exposure.</v>
      </c>
      <c r="DM34" t="str">
        <f t="shared" si="5"/>
        <v>Temp. suitable for vectors - surveillance may be needed. When temp. suitable, model suggests vectors likely - may need control, education, and policies minimizing exposure.</v>
      </c>
      <c r="DX34" s="59" t="s">
        <v>632</v>
      </c>
      <c r="DY34" s="59" t="s">
        <v>37</v>
      </c>
      <c r="DZ34" s="59" t="s">
        <v>38</v>
      </c>
      <c r="EA34" s="59" t="s">
        <v>8</v>
      </c>
      <c r="EB34" s="59">
        <v>0</v>
      </c>
      <c r="EC34" s="59">
        <v>127</v>
      </c>
      <c r="ED34" s="59">
        <v>0</v>
      </c>
      <c r="EE34" s="59">
        <v>523</v>
      </c>
      <c r="EF34" s="59">
        <v>523</v>
      </c>
      <c r="EG34" s="59">
        <v>22.1259842519685</v>
      </c>
      <c r="EH34" s="59">
        <v>58.688553676953603</v>
      </c>
      <c r="EI34" s="59">
        <v>2810</v>
      </c>
      <c r="EJ34" s="59">
        <v>43</v>
      </c>
      <c r="EK34" s="59">
        <v>0</v>
      </c>
      <c r="EL34" s="59">
        <v>6</v>
      </c>
      <c r="EM34" s="59">
        <v>3</v>
      </c>
      <c r="EN34" s="59">
        <v>2810</v>
      </c>
    </row>
    <row r="35" spans="1:144" x14ac:dyDescent="0.25">
      <c r="A35" s="18">
        <v>34.632857199999997</v>
      </c>
      <c r="B35" s="18">
        <v>-86.657250899999994</v>
      </c>
      <c r="C35" s="18">
        <f>IF(Sheet1!G72=1,Master!A35,Master!K35)</f>
        <v>34.632857199999997</v>
      </c>
      <c r="D35" s="18">
        <f>IF(Sheet1!G72=1,Master!B35,Master!L35)</f>
        <v>-86.657250899999994</v>
      </c>
      <c r="E35" s="18">
        <f>IF(Sheet1!G72=0,Master!A35,Master!K35)</f>
        <v>100</v>
      </c>
      <c r="F35" s="18">
        <f>IF(Sheet1!G72=0,Master!B35,Master!L35)</f>
        <v>180</v>
      </c>
      <c r="G35" s="18">
        <f>IF(Sheet1!I72=1,Master!A35,Master!K35)</f>
        <v>34.632857199999997</v>
      </c>
      <c r="H35" s="18">
        <f>IF(Sheet1!I72=1,Master!B35,Master!L35)</f>
        <v>-86.657250899999994</v>
      </c>
      <c r="I35" s="18">
        <f>IF(Sheet1!I72=0,Master!A35,Master!K35)</f>
        <v>100</v>
      </c>
      <c r="J35" s="18">
        <f>IF(Sheet1!I72=0,Master!B35,Master!L35)</f>
        <v>180</v>
      </c>
      <c r="K35" s="18">
        <v>100</v>
      </c>
      <c r="L35" s="18">
        <v>180</v>
      </c>
      <c r="M35">
        <v>636</v>
      </c>
      <c r="N35" t="s">
        <v>750</v>
      </c>
      <c r="O35">
        <v>0.59063885458200005</v>
      </c>
      <c r="P35" t="s">
        <v>37</v>
      </c>
      <c r="Q35" t="s">
        <v>38</v>
      </c>
      <c r="R35" t="s">
        <v>8</v>
      </c>
      <c r="S35">
        <v>1</v>
      </c>
      <c r="T35">
        <v>2</v>
      </c>
      <c r="U35">
        <v>9.4488191604614205</v>
      </c>
      <c r="V35">
        <v>13.30708694458</v>
      </c>
      <c r="W35">
        <v>11.3779530525207</v>
      </c>
      <c r="X35" s="1">
        <v>22.7559061050415</v>
      </c>
      <c r="Z35" s="1">
        <v>7</v>
      </c>
      <c r="AA35" s="1">
        <v>0.56750179629644404</v>
      </c>
      <c r="AB35" s="1">
        <v>0.69152784874518702</v>
      </c>
      <c r="AC35" s="1">
        <v>0.64550396485391504</v>
      </c>
      <c r="AD35" s="1">
        <v>4.5185277539774003</v>
      </c>
      <c r="AF35" s="1">
        <v>7</v>
      </c>
      <c r="AG35">
        <v>0.976739747662557</v>
      </c>
      <c r="AH35">
        <v>0.98149869356446795</v>
      </c>
      <c r="AI35">
        <v>0.978850007837331</v>
      </c>
      <c r="AJ35">
        <v>6.8519500548613097</v>
      </c>
      <c r="AL35" s="18">
        <f t="shared" si="2"/>
        <v>0.98149869356446795</v>
      </c>
      <c r="AM35">
        <v>0.98149869356446795</v>
      </c>
      <c r="AN35">
        <v>636</v>
      </c>
      <c r="AO35" t="s">
        <v>750</v>
      </c>
      <c r="AP35" t="s">
        <v>37</v>
      </c>
      <c r="AQ35" t="s">
        <v>38</v>
      </c>
      <c r="AR35" t="s">
        <v>8</v>
      </c>
      <c r="AS35">
        <v>34.632857199999997</v>
      </c>
      <c r="AT35">
        <v>-86.657250899999994</v>
      </c>
      <c r="AW35">
        <v>9.5</v>
      </c>
      <c r="AX35">
        <v>9.4</v>
      </c>
      <c r="BB35">
        <v>12.2</v>
      </c>
      <c r="BC35">
        <v>12.2</v>
      </c>
      <c r="BG35">
        <v>17.3</v>
      </c>
      <c r="BH35">
        <v>17.2</v>
      </c>
      <c r="BL35">
        <v>22.6</v>
      </c>
      <c r="BM35">
        <v>22.6</v>
      </c>
      <c r="BQ35">
        <v>26.8</v>
      </c>
      <c r="BR35">
        <v>26.8</v>
      </c>
      <c r="BW35">
        <v>30.6</v>
      </c>
      <c r="BX35">
        <v>30.5</v>
      </c>
      <c r="CB35">
        <v>32.200000000000003</v>
      </c>
      <c r="CC35">
        <v>32.1</v>
      </c>
      <c r="CG35">
        <v>32</v>
      </c>
      <c r="CH35">
        <v>31.9</v>
      </c>
      <c r="CL35">
        <v>28.8</v>
      </c>
      <c r="CM35">
        <v>28.8</v>
      </c>
      <c r="CQ35">
        <v>23.2</v>
      </c>
      <c r="CR35">
        <v>23.200000000000003</v>
      </c>
      <c r="CV35">
        <v>17.2</v>
      </c>
      <c r="CW35">
        <v>17.100000000000001</v>
      </c>
      <c r="DA35">
        <v>11.6</v>
      </c>
      <c r="DB35">
        <v>11.5</v>
      </c>
      <c r="DD35">
        <v>9</v>
      </c>
      <c r="DE35">
        <v>0</v>
      </c>
      <c r="DF35">
        <v>0</v>
      </c>
      <c r="DG35">
        <v>0</v>
      </c>
      <c r="DH35">
        <v>0</v>
      </c>
      <c r="DI35" t="str">
        <f t="shared" si="3"/>
        <v xml:space="preserve">Temp. suitable for vectors - surveillance may be needed. </v>
      </c>
      <c r="DJ35" t="str">
        <f t="shared" si="0"/>
        <v>When temp. suitable, model suggests vectors likely - may need control, education, and policies minimizing exposure.</v>
      </c>
      <c r="DK35" t="str">
        <f t="shared" si="4"/>
        <v xml:space="preserve">Temp. suitable for Zika - surveillance may be needed. </v>
      </c>
      <c r="DL35" t="str">
        <f t="shared" si="1"/>
        <v>When temp. suitable, model suggests Zika unlikely.</v>
      </c>
      <c r="DM35" t="str">
        <f t="shared" si="5"/>
        <v>Temp. suitable for vectors - surveillance may be needed. When temp. suitable, model suggests vectors likely - may need control, education, and policies minimizing exposure.</v>
      </c>
      <c r="DX35" s="59" t="s">
        <v>750</v>
      </c>
      <c r="DY35" s="59" t="s">
        <v>37</v>
      </c>
      <c r="DZ35" s="59" t="s">
        <v>38</v>
      </c>
      <c r="EA35" s="59" t="s">
        <v>8</v>
      </c>
      <c r="EB35" s="59">
        <v>9</v>
      </c>
      <c r="EC35" s="59">
        <v>709</v>
      </c>
      <c r="ED35" s="59">
        <v>0</v>
      </c>
      <c r="EE35" s="59">
        <v>4818</v>
      </c>
      <c r="EF35" s="59">
        <v>4818</v>
      </c>
      <c r="EG35" s="59">
        <v>234.267983074753</v>
      </c>
      <c r="EH35" s="59">
        <v>488.72096255726399</v>
      </c>
      <c r="EI35" s="59">
        <v>166096</v>
      </c>
      <c r="EJ35" s="59">
        <v>277</v>
      </c>
      <c r="EK35" s="59">
        <v>0</v>
      </c>
      <c r="EL35" s="59">
        <v>11</v>
      </c>
      <c r="EM35" s="59">
        <v>5</v>
      </c>
      <c r="EN35" s="59">
        <v>166096</v>
      </c>
    </row>
    <row r="36" spans="1:144" x14ac:dyDescent="0.25">
      <c r="A36" s="18">
        <v>34.899909200000003</v>
      </c>
      <c r="B36" s="18">
        <v>-92.306753099999995</v>
      </c>
      <c r="C36" s="18">
        <f>IF(Sheet1!G87=1,Master!A36,Master!K36)</f>
        <v>34.899909200000003</v>
      </c>
      <c r="D36" s="18">
        <f>IF(Sheet1!G87=1,Master!B36,Master!L36)</f>
        <v>-92.306753099999995</v>
      </c>
      <c r="E36" s="18">
        <f>IF(Sheet1!G87=0,Master!A36,Master!K36)</f>
        <v>100</v>
      </c>
      <c r="F36" s="18">
        <f>IF(Sheet1!G87=0,Master!B36,Master!L36)</f>
        <v>180</v>
      </c>
      <c r="G36" s="18">
        <f>IF(Sheet1!I87=1,Master!A36,Master!K36)</f>
        <v>34.899909200000003</v>
      </c>
      <c r="H36" s="18">
        <f>IF(Sheet1!I87=1,Master!B36,Master!L36)</f>
        <v>-92.306753099999995</v>
      </c>
      <c r="I36" s="18">
        <f>IF(Sheet1!I87=0,Master!A36,Master!K36)</f>
        <v>100</v>
      </c>
      <c r="J36" s="18">
        <f>IF(Sheet1!I87=0,Master!B36,Master!L36)</f>
        <v>180</v>
      </c>
      <c r="K36" s="18">
        <v>100</v>
      </c>
      <c r="L36" s="18">
        <v>180</v>
      </c>
      <c r="M36">
        <v>163</v>
      </c>
      <c r="N36" t="s">
        <v>261</v>
      </c>
      <c r="O36">
        <v>0.59838799591000003</v>
      </c>
      <c r="P36" s="18" t="s">
        <v>262</v>
      </c>
      <c r="Q36" t="s">
        <v>263</v>
      </c>
      <c r="R36" t="s">
        <v>8</v>
      </c>
      <c r="S36">
        <v>1</v>
      </c>
      <c r="T36">
        <v>1</v>
      </c>
      <c r="U36">
        <v>13.858267784118601</v>
      </c>
      <c r="V36">
        <v>13.858267784118601</v>
      </c>
      <c r="W36">
        <v>13.858267784118601</v>
      </c>
      <c r="X36" s="1">
        <v>13.858267784118601</v>
      </c>
      <c r="Z36" s="1">
        <v>7</v>
      </c>
      <c r="AA36" s="1">
        <v>0.451263017939522</v>
      </c>
      <c r="AB36" s="1">
        <v>0.75612989183331203</v>
      </c>
      <c r="AC36" s="1">
        <v>0.64517370615398495</v>
      </c>
      <c r="AD36" s="1">
        <v>4.5162159430778903</v>
      </c>
      <c r="AF36" s="1">
        <v>7</v>
      </c>
      <c r="AG36">
        <v>0.97611815590661899</v>
      </c>
      <c r="AH36">
        <v>0.98337962605850004</v>
      </c>
      <c r="AI36">
        <v>0.97959364464572696</v>
      </c>
      <c r="AJ36">
        <v>6.85715551252009</v>
      </c>
      <c r="AL36" s="18">
        <f t="shared" si="2"/>
        <v>0.98337962605850004</v>
      </c>
      <c r="AM36">
        <v>0.98337962605850004</v>
      </c>
      <c r="AN36">
        <v>163</v>
      </c>
      <c r="AO36" t="s">
        <v>261</v>
      </c>
      <c r="AP36" t="s">
        <v>262</v>
      </c>
      <c r="AQ36" t="s">
        <v>263</v>
      </c>
      <c r="AR36" t="s">
        <v>8</v>
      </c>
      <c r="AS36">
        <v>34.899909200000003</v>
      </c>
      <c r="AT36">
        <v>-92.306753099999995</v>
      </c>
      <c r="AW36">
        <v>9.8000000000000007</v>
      </c>
      <c r="AX36">
        <v>9.6999999999999993</v>
      </c>
      <c r="BB36">
        <v>12.7</v>
      </c>
      <c r="BC36">
        <v>12.5</v>
      </c>
      <c r="BG36">
        <v>17.8</v>
      </c>
      <c r="BH36">
        <v>17.600000000000001</v>
      </c>
      <c r="BL36">
        <v>23.3</v>
      </c>
      <c r="BM36">
        <v>23.1</v>
      </c>
      <c r="BQ36">
        <v>27.4</v>
      </c>
      <c r="BR36">
        <v>27.3</v>
      </c>
      <c r="BW36">
        <v>31.5</v>
      </c>
      <c r="BX36">
        <v>31.400000000000002</v>
      </c>
      <c r="CB36">
        <v>33.700000000000003</v>
      </c>
      <c r="CC36">
        <v>33.6</v>
      </c>
      <c r="CG36">
        <v>33.299999999999997</v>
      </c>
      <c r="CH36">
        <v>33.1</v>
      </c>
      <c r="CL36">
        <v>29.3</v>
      </c>
      <c r="CM36">
        <v>29.200000000000003</v>
      </c>
      <c r="CQ36">
        <v>24.1</v>
      </c>
      <c r="CR36">
        <v>23.9</v>
      </c>
      <c r="CV36">
        <v>16.899999999999999</v>
      </c>
      <c r="CW36">
        <v>16.8</v>
      </c>
      <c r="DA36">
        <v>11.4</v>
      </c>
      <c r="DB36">
        <v>11.3</v>
      </c>
      <c r="DD36">
        <v>7</v>
      </c>
      <c r="DE36">
        <v>0</v>
      </c>
      <c r="DF36">
        <v>0</v>
      </c>
      <c r="DG36">
        <v>0</v>
      </c>
      <c r="DH36">
        <v>0</v>
      </c>
      <c r="DI36" t="str">
        <f t="shared" si="3"/>
        <v xml:space="preserve">Temp. suitable for vectors - surveillance may be needed. </v>
      </c>
      <c r="DJ36" t="str">
        <f t="shared" si="0"/>
        <v>When temp. suitable, model suggests vectors likely - may need control, education, and policies minimizing exposure.</v>
      </c>
      <c r="DK36" t="str">
        <f t="shared" si="4"/>
        <v xml:space="preserve">Temp. suitable for Zika - surveillance may be needed. </v>
      </c>
      <c r="DL36" t="str">
        <f t="shared" si="1"/>
        <v>When temp. suitable, model suggests Zika unlikely.</v>
      </c>
      <c r="DM36" t="str">
        <f t="shared" si="5"/>
        <v>Temp. suitable for vectors - surveillance may be needed. When temp. suitable, model suggests vectors likely - may need control, education, and policies minimizing exposure.</v>
      </c>
      <c r="DX36" s="59" t="s">
        <v>261</v>
      </c>
      <c r="DY36" s="59" t="s">
        <v>262</v>
      </c>
      <c r="DZ36" s="59" t="s">
        <v>263</v>
      </c>
      <c r="EA36" s="59" t="s">
        <v>8</v>
      </c>
      <c r="EB36" s="59">
        <v>0</v>
      </c>
      <c r="EC36" s="59">
        <v>690</v>
      </c>
      <c r="ED36" s="59">
        <v>0</v>
      </c>
      <c r="EE36" s="59">
        <v>2677</v>
      </c>
      <c r="EF36" s="59">
        <v>2677</v>
      </c>
      <c r="EG36" s="59">
        <v>145.37391304347801</v>
      </c>
      <c r="EH36" s="59">
        <v>320.54889864249998</v>
      </c>
      <c r="EI36" s="59">
        <v>100308</v>
      </c>
      <c r="EJ36" s="59">
        <v>228</v>
      </c>
      <c r="EK36" s="59">
        <v>0</v>
      </c>
      <c r="EL36" s="59">
        <v>22</v>
      </c>
      <c r="EM36" s="59">
        <v>7</v>
      </c>
      <c r="EN36" s="59">
        <v>100308</v>
      </c>
    </row>
    <row r="37" spans="1:144" x14ac:dyDescent="0.25">
      <c r="A37" s="18">
        <v>35.353962000000003</v>
      </c>
      <c r="B37" s="18">
        <v>-94.271365000000003</v>
      </c>
      <c r="C37" s="18">
        <f>IF(Sheet1!G88=1,Master!A37,Master!K37)</f>
        <v>35.353962000000003</v>
      </c>
      <c r="D37" s="18">
        <f>IF(Sheet1!G88=1,Master!B37,Master!L37)</f>
        <v>-94.271365000000003</v>
      </c>
      <c r="E37" s="18">
        <f>IF(Sheet1!G88=0,Master!A37,Master!K37)</f>
        <v>100</v>
      </c>
      <c r="F37" s="18">
        <f>IF(Sheet1!G88=0,Master!B37,Master!L37)</f>
        <v>180</v>
      </c>
      <c r="G37" s="18">
        <f>IF(Sheet1!I88=1,Master!A37,Master!K37)</f>
        <v>35.353962000000003</v>
      </c>
      <c r="H37" s="18">
        <f>IF(Sheet1!I88=1,Master!B37,Master!L37)</f>
        <v>-94.271365000000003</v>
      </c>
      <c r="I37" s="18">
        <f>IF(Sheet1!I88=0,Master!A37,Master!K37)</f>
        <v>100</v>
      </c>
      <c r="J37" s="18">
        <f>IF(Sheet1!I88=0,Master!B37,Master!L37)</f>
        <v>180</v>
      </c>
      <c r="K37" s="18">
        <v>100</v>
      </c>
      <c r="L37" s="18">
        <v>180</v>
      </c>
      <c r="M37">
        <v>242</v>
      </c>
      <c r="N37" t="s">
        <v>352</v>
      </c>
      <c r="O37">
        <v>1.1938316497000001</v>
      </c>
      <c r="P37" s="18" t="s">
        <v>262</v>
      </c>
      <c r="Q37" t="s">
        <v>263</v>
      </c>
      <c r="R37" t="s">
        <v>8</v>
      </c>
      <c r="S37">
        <v>1</v>
      </c>
      <c r="T37">
        <v>3</v>
      </c>
      <c r="U37">
        <v>15.2362203598022</v>
      </c>
      <c r="V37">
        <v>16.3385829925537</v>
      </c>
      <c r="W37">
        <v>15.879265149434399</v>
      </c>
      <c r="X37" s="1">
        <v>47.637795448303201</v>
      </c>
      <c r="Z37" s="1">
        <v>12</v>
      </c>
      <c r="AA37" s="1">
        <v>0.29837748728444502</v>
      </c>
      <c r="AB37" s="1">
        <v>0.58451291661990101</v>
      </c>
      <c r="AC37" s="1">
        <v>0.45848151804836001</v>
      </c>
      <c r="AD37" s="1">
        <v>5.5017782165803197</v>
      </c>
      <c r="AF37" s="1">
        <v>12</v>
      </c>
      <c r="AG37">
        <v>0.84595946983499803</v>
      </c>
      <c r="AH37">
        <v>0.91677478915851196</v>
      </c>
      <c r="AI37">
        <v>0.88893030046188204</v>
      </c>
      <c r="AJ37">
        <v>10.6671636055425</v>
      </c>
      <c r="AL37" s="18">
        <f t="shared" si="2"/>
        <v>0.91677478915851196</v>
      </c>
      <c r="AM37">
        <v>0.91677478915851196</v>
      </c>
      <c r="AN37">
        <v>242</v>
      </c>
      <c r="AO37" t="s">
        <v>352</v>
      </c>
      <c r="AP37" t="s">
        <v>262</v>
      </c>
      <c r="AQ37" t="s">
        <v>263</v>
      </c>
      <c r="AR37" t="s">
        <v>8</v>
      </c>
      <c r="AS37">
        <v>35.353962000000003</v>
      </c>
      <c r="AT37">
        <v>-94.271365000000003</v>
      </c>
      <c r="AW37">
        <v>10</v>
      </c>
      <c r="AX37">
        <v>10</v>
      </c>
      <c r="BB37">
        <v>13.1</v>
      </c>
      <c r="BC37">
        <v>13</v>
      </c>
      <c r="BG37">
        <v>17.8</v>
      </c>
      <c r="BH37">
        <v>17.7</v>
      </c>
      <c r="BL37">
        <v>23.4</v>
      </c>
      <c r="BM37">
        <v>23.3</v>
      </c>
      <c r="BQ37">
        <v>27.2</v>
      </c>
      <c r="BR37">
        <v>27.200000000000003</v>
      </c>
      <c r="BW37">
        <v>31.4</v>
      </c>
      <c r="BX37">
        <v>31.400000000000002</v>
      </c>
      <c r="CB37">
        <v>34.200000000000003</v>
      </c>
      <c r="CC37">
        <v>34.1</v>
      </c>
      <c r="CG37">
        <v>33.9</v>
      </c>
      <c r="CH37">
        <v>33.700000000000003</v>
      </c>
      <c r="CL37">
        <v>29.9</v>
      </c>
      <c r="CM37">
        <v>29.7</v>
      </c>
      <c r="CQ37">
        <v>24.3</v>
      </c>
      <c r="CR37">
        <v>24.3</v>
      </c>
      <c r="CV37">
        <v>17.100000000000001</v>
      </c>
      <c r="CW37">
        <v>17</v>
      </c>
      <c r="DA37">
        <v>11.5</v>
      </c>
      <c r="DB37">
        <v>11.4</v>
      </c>
      <c r="DD37">
        <v>13</v>
      </c>
      <c r="DE37">
        <v>0</v>
      </c>
      <c r="DF37">
        <v>0</v>
      </c>
      <c r="DG37">
        <v>0</v>
      </c>
      <c r="DH37">
        <v>0</v>
      </c>
      <c r="DI37" t="str">
        <f t="shared" si="3"/>
        <v xml:space="preserve">Temp. suitable for vectors - surveillance may be needed. </v>
      </c>
      <c r="DJ37" t="str">
        <f t="shared" si="0"/>
        <v>When temp. suitable, model suggests vectors likely - may need control, education, and policies minimizing exposure.</v>
      </c>
      <c r="DK37" t="str">
        <f t="shared" si="4"/>
        <v xml:space="preserve">Temp. suitable for Zika - surveillance may be needed. </v>
      </c>
      <c r="DL37" t="str">
        <f t="shared" si="1"/>
        <v>When temp. suitable, model suggests Zika unlikely.</v>
      </c>
      <c r="DM37" t="str">
        <f t="shared" si="5"/>
        <v>Temp. suitable for vectors - surveillance may be needed. When temp. suitable, model suggests vectors likely - may need control, education, and policies minimizing exposure.</v>
      </c>
      <c r="DX37" s="59" t="s">
        <v>352</v>
      </c>
      <c r="DY37" s="59" t="s">
        <v>262</v>
      </c>
      <c r="DZ37" s="59" t="s">
        <v>263</v>
      </c>
      <c r="EA37" s="59" t="s">
        <v>8</v>
      </c>
      <c r="EB37" s="59">
        <v>0</v>
      </c>
      <c r="EC37" s="59">
        <v>1108</v>
      </c>
      <c r="ED37" s="59">
        <v>0</v>
      </c>
      <c r="EE37" s="59">
        <v>1091</v>
      </c>
      <c r="EF37" s="59">
        <v>1091</v>
      </c>
      <c r="EG37" s="59">
        <v>28.8050541516245</v>
      </c>
      <c r="EH37" s="59">
        <v>101.06503201640599</v>
      </c>
      <c r="EI37" s="59">
        <v>31916</v>
      </c>
      <c r="EJ37" s="59">
        <v>139</v>
      </c>
      <c r="EK37" s="59">
        <v>0</v>
      </c>
      <c r="EL37" s="59">
        <v>37</v>
      </c>
      <c r="EM37" s="59">
        <v>0</v>
      </c>
      <c r="EN37" s="59">
        <v>31916</v>
      </c>
    </row>
    <row r="38" spans="1:144" x14ac:dyDescent="0.25">
      <c r="A38" s="18">
        <v>34.903958899999999</v>
      </c>
      <c r="B38" s="18">
        <v>-92.138696400000001</v>
      </c>
      <c r="C38" s="18">
        <f>IF(Sheet1!G89=1,Master!A38,Master!K38)</f>
        <v>34.903958899999999</v>
      </c>
      <c r="D38" s="18">
        <f>IF(Sheet1!G89=1,Master!B38,Master!L38)</f>
        <v>-92.138696400000001</v>
      </c>
      <c r="E38" s="18">
        <f>IF(Sheet1!G89=0,Master!A38,Master!K38)</f>
        <v>100</v>
      </c>
      <c r="F38" s="18">
        <f>IF(Sheet1!G89=0,Master!B38,Master!L38)</f>
        <v>180</v>
      </c>
      <c r="G38" s="18">
        <f>IF(Sheet1!I89=1,Master!A38,Master!K38)</f>
        <v>34.903958899999999</v>
      </c>
      <c r="H38" s="18">
        <f>IF(Sheet1!I89=1,Master!B38,Master!L38)</f>
        <v>-92.138696400000001</v>
      </c>
      <c r="I38" s="18">
        <f>IF(Sheet1!I89=0,Master!A38,Master!K38)</f>
        <v>100</v>
      </c>
      <c r="J38" s="18">
        <f>IF(Sheet1!I89=0,Master!B38,Master!L38)</f>
        <v>180</v>
      </c>
      <c r="K38" s="18">
        <v>100</v>
      </c>
      <c r="L38" s="18">
        <v>180</v>
      </c>
      <c r="M38">
        <v>343</v>
      </c>
      <c r="N38" t="s">
        <v>455</v>
      </c>
      <c r="O38">
        <v>0.23383802199199999</v>
      </c>
      <c r="P38" s="18" t="s">
        <v>262</v>
      </c>
      <c r="Q38" t="s">
        <v>263</v>
      </c>
      <c r="R38" t="s">
        <v>8</v>
      </c>
      <c r="S38">
        <v>1</v>
      </c>
      <c r="T38">
        <v>1</v>
      </c>
      <c r="U38">
        <v>13.5826768875122</v>
      </c>
      <c r="V38">
        <v>13.5826768875122</v>
      </c>
      <c r="W38">
        <v>13.5826768875122</v>
      </c>
      <c r="X38" s="1">
        <v>13.5826768875122</v>
      </c>
      <c r="Z38" s="1">
        <v>1</v>
      </c>
      <c r="AA38" s="1">
        <v>0.75219195839116204</v>
      </c>
      <c r="AB38" s="1">
        <v>0.75219195839116204</v>
      </c>
      <c r="AC38" s="1">
        <v>0.75219195839116204</v>
      </c>
      <c r="AD38" s="1">
        <v>0.75219195839116204</v>
      </c>
      <c r="AF38" s="1">
        <v>1</v>
      </c>
      <c r="AG38">
        <v>0.980077460412766</v>
      </c>
      <c r="AH38">
        <v>0.980077460412766</v>
      </c>
      <c r="AI38">
        <v>0.980077460412766</v>
      </c>
      <c r="AJ38">
        <v>0.980077460412766</v>
      </c>
      <c r="AL38" s="18">
        <f t="shared" si="2"/>
        <v>0.980077460412766</v>
      </c>
      <c r="AM38">
        <v>0.980077460412766</v>
      </c>
      <c r="AN38">
        <v>343</v>
      </c>
      <c r="AO38" t="s">
        <v>455</v>
      </c>
      <c r="AP38" t="s">
        <v>262</v>
      </c>
      <c r="AQ38" t="s">
        <v>263</v>
      </c>
      <c r="AR38" t="s">
        <v>8</v>
      </c>
      <c r="AS38">
        <v>34.903958899999999</v>
      </c>
      <c r="AT38">
        <v>-92.138696400000001</v>
      </c>
      <c r="AW38">
        <v>9.4</v>
      </c>
      <c r="AX38">
        <v>9.4</v>
      </c>
      <c r="BB38">
        <v>12.1</v>
      </c>
      <c r="BC38">
        <v>12.1</v>
      </c>
      <c r="BG38">
        <v>17.399999999999999</v>
      </c>
      <c r="BH38">
        <v>17.399999999999999</v>
      </c>
      <c r="BL38">
        <v>23.1</v>
      </c>
      <c r="BM38">
        <v>23.1</v>
      </c>
      <c r="BQ38">
        <v>27.3</v>
      </c>
      <c r="BR38">
        <v>27.3</v>
      </c>
      <c r="BW38">
        <v>31.2</v>
      </c>
      <c r="BX38">
        <v>31.2</v>
      </c>
      <c r="CB38">
        <v>33.200000000000003</v>
      </c>
      <c r="CC38">
        <v>33.200000000000003</v>
      </c>
      <c r="CG38">
        <v>32.5</v>
      </c>
      <c r="CH38">
        <v>32.5</v>
      </c>
      <c r="CL38">
        <v>28.9</v>
      </c>
      <c r="CM38">
        <v>28.9</v>
      </c>
      <c r="CQ38">
        <v>23.8</v>
      </c>
      <c r="CR38">
        <v>23.8</v>
      </c>
      <c r="CV38">
        <v>16.899999999999999</v>
      </c>
      <c r="CW38">
        <v>16.899999999999999</v>
      </c>
      <c r="DA38">
        <v>11.2</v>
      </c>
      <c r="DB38">
        <v>11.2</v>
      </c>
      <c r="DD38">
        <v>1</v>
      </c>
      <c r="DE38">
        <v>0</v>
      </c>
      <c r="DF38">
        <v>0</v>
      </c>
      <c r="DG38">
        <v>0</v>
      </c>
      <c r="DH38">
        <v>0</v>
      </c>
      <c r="DI38" t="str">
        <f t="shared" si="3"/>
        <v xml:space="preserve">Temp. suitable for vectors - surveillance may be needed. </v>
      </c>
      <c r="DJ38" t="str">
        <f t="shared" si="0"/>
        <v>When temp. suitable, model suggests vectors likely - may need control, education, and policies minimizing exposure.</v>
      </c>
      <c r="DK38" t="str">
        <f t="shared" si="4"/>
        <v xml:space="preserve">Temp. suitable for Zika - surveillance may be needed. </v>
      </c>
      <c r="DL38" t="str">
        <f t="shared" si="1"/>
        <v>When temp. suitable, model suggests Zika unlikely.</v>
      </c>
      <c r="DM38" t="str">
        <f t="shared" si="5"/>
        <v>Temp. suitable for vectors - surveillance may be needed. When temp. suitable, model suggests vectors likely - may need control, education, and policies minimizing exposure.</v>
      </c>
      <c r="DX38" s="59" t="s">
        <v>455</v>
      </c>
      <c r="DY38" s="59" t="s">
        <v>262</v>
      </c>
      <c r="DZ38" s="59" t="s">
        <v>263</v>
      </c>
      <c r="EA38" s="59" t="s">
        <v>8</v>
      </c>
      <c r="EB38" s="59">
        <v>41</v>
      </c>
      <c r="EC38" s="59">
        <v>243</v>
      </c>
      <c r="ED38" s="59">
        <v>0</v>
      </c>
      <c r="EE38" s="59">
        <v>1149</v>
      </c>
      <c r="EF38" s="59">
        <v>1149</v>
      </c>
      <c r="EG38" s="59">
        <v>129.06172839506101</v>
      </c>
      <c r="EH38" s="59">
        <v>223.601682102322</v>
      </c>
      <c r="EI38" s="59">
        <v>31362</v>
      </c>
      <c r="EJ38" s="59">
        <v>128</v>
      </c>
      <c r="EK38" s="59">
        <v>0</v>
      </c>
      <c r="EL38" s="59">
        <v>7</v>
      </c>
      <c r="EM38" s="59">
        <v>28</v>
      </c>
      <c r="EN38" s="59">
        <v>31362</v>
      </c>
    </row>
    <row r="39" spans="1:144" x14ac:dyDescent="0.25">
      <c r="A39" s="18">
        <v>34.325837499999999</v>
      </c>
      <c r="B39" s="18">
        <v>-92.085701299999997</v>
      </c>
      <c r="C39" s="18">
        <f>IF(Sheet1!G90=1,Master!A39,Master!K39)</f>
        <v>34.325837499999999</v>
      </c>
      <c r="D39" s="18">
        <f>IF(Sheet1!G90=1,Master!B39,Master!L39)</f>
        <v>-92.085701299999997</v>
      </c>
      <c r="E39" s="18">
        <f>IF(Sheet1!G90=0,Master!A39,Master!K39)</f>
        <v>100</v>
      </c>
      <c r="F39" s="18">
        <f>IF(Sheet1!G90=0,Master!B39,Master!L39)</f>
        <v>180</v>
      </c>
      <c r="G39" s="18">
        <f>IF(Sheet1!I90=1,Master!A39,Master!K39)</f>
        <v>34.325837499999999</v>
      </c>
      <c r="H39" s="18">
        <f>IF(Sheet1!I90=1,Master!B39,Master!L39)</f>
        <v>-92.085701299999997</v>
      </c>
      <c r="I39" s="18">
        <f>IF(Sheet1!I90=0,Master!A39,Master!K39)</f>
        <v>100</v>
      </c>
      <c r="J39" s="18">
        <f>IF(Sheet1!I90=0,Master!B39,Master!L39)</f>
        <v>180</v>
      </c>
      <c r="K39" s="18">
        <v>100</v>
      </c>
      <c r="L39" s="18">
        <v>180</v>
      </c>
      <c r="M39">
        <v>613</v>
      </c>
      <c r="N39" t="s">
        <v>727</v>
      </c>
      <c r="O39">
        <v>0.40767764682699997</v>
      </c>
      <c r="P39" s="18" t="s">
        <v>262</v>
      </c>
      <c r="Q39" t="s">
        <v>263</v>
      </c>
      <c r="R39" t="s">
        <v>8</v>
      </c>
      <c r="S39">
        <v>1</v>
      </c>
      <c r="T39">
        <v>1</v>
      </c>
      <c r="U39">
        <v>11.9291334152221</v>
      </c>
      <c r="V39">
        <v>11.9291334152221</v>
      </c>
      <c r="W39">
        <v>11.9291334152221</v>
      </c>
      <c r="X39" s="1">
        <v>11.9291334152221</v>
      </c>
      <c r="Z39" s="1">
        <v>3</v>
      </c>
      <c r="AA39" s="1">
        <v>0.77185180773585005</v>
      </c>
      <c r="AB39" s="1">
        <v>0.77711710860106398</v>
      </c>
      <c r="AC39" s="1">
        <v>0.77429087895941695</v>
      </c>
      <c r="AD39" s="1">
        <v>2.32287263687825</v>
      </c>
      <c r="AF39" s="1">
        <v>3</v>
      </c>
      <c r="AG39">
        <v>0.97849307318527201</v>
      </c>
      <c r="AH39">
        <v>0.98076237410004197</v>
      </c>
      <c r="AI39">
        <v>0.97990651511343596</v>
      </c>
      <c r="AJ39">
        <v>2.9397195453403002</v>
      </c>
      <c r="AL39" s="18">
        <f t="shared" si="2"/>
        <v>0.98076237410004197</v>
      </c>
      <c r="AM39">
        <v>0.98076237410004197</v>
      </c>
      <c r="AN39">
        <v>613</v>
      </c>
      <c r="AO39" t="s">
        <v>727</v>
      </c>
      <c r="AP39" t="s">
        <v>262</v>
      </c>
      <c r="AQ39" t="s">
        <v>263</v>
      </c>
      <c r="AR39" t="s">
        <v>8</v>
      </c>
      <c r="AS39">
        <v>34.325837499999999</v>
      </c>
      <c r="AT39">
        <v>-92.085701299999997</v>
      </c>
      <c r="AW39">
        <v>10.7</v>
      </c>
      <c r="AX39">
        <v>10.6</v>
      </c>
      <c r="BB39">
        <v>13.5</v>
      </c>
      <c r="BC39">
        <v>13.4</v>
      </c>
      <c r="BG39">
        <v>18.2</v>
      </c>
      <c r="BH39">
        <v>18.2</v>
      </c>
      <c r="BL39">
        <v>23.7</v>
      </c>
      <c r="BM39">
        <v>23.700000000000003</v>
      </c>
      <c r="BQ39">
        <v>27.8</v>
      </c>
      <c r="BR39">
        <v>27.7</v>
      </c>
      <c r="BW39">
        <v>31.8</v>
      </c>
      <c r="BX39">
        <v>31.7</v>
      </c>
      <c r="CB39">
        <v>33.5</v>
      </c>
      <c r="CC39">
        <v>33.4</v>
      </c>
      <c r="CG39">
        <v>32.9</v>
      </c>
      <c r="CH39">
        <v>32.9</v>
      </c>
      <c r="CL39">
        <v>29.5</v>
      </c>
      <c r="CM39">
        <v>29.4</v>
      </c>
      <c r="CQ39">
        <v>24.4</v>
      </c>
      <c r="CR39">
        <v>24.3</v>
      </c>
      <c r="CV39">
        <v>17.399999999999999</v>
      </c>
      <c r="CW39">
        <v>17.400000000000002</v>
      </c>
      <c r="DA39">
        <v>12.2</v>
      </c>
      <c r="DB39">
        <v>12.1</v>
      </c>
      <c r="DD39">
        <v>4</v>
      </c>
      <c r="DE39">
        <v>0</v>
      </c>
      <c r="DF39">
        <v>0</v>
      </c>
      <c r="DG39">
        <v>0</v>
      </c>
      <c r="DH39">
        <v>0</v>
      </c>
      <c r="DI39" t="str">
        <f t="shared" si="3"/>
        <v xml:space="preserve">Temp. suitable for vectors - surveillance may be needed. </v>
      </c>
      <c r="DJ39" t="str">
        <f t="shared" si="0"/>
        <v>When temp. suitable, model suggests vectors likely - may need control, education, and policies minimizing exposure.</v>
      </c>
      <c r="DK39" t="str">
        <f t="shared" si="4"/>
        <v xml:space="preserve">Temp. suitable for Zika - surveillance may be needed. </v>
      </c>
      <c r="DL39" t="str">
        <f t="shared" si="1"/>
        <v>When temp. suitable, model suggests Zika unlikely.</v>
      </c>
      <c r="DM39" t="str">
        <f t="shared" si="5"/>
        <v>Temp. suitable for vectors - surveillance may be needed. When temp. suitable, model suggests vectors likely - may need control, education, and policies minimizing exposure.</v>
      </c>
      <c r="DX39" s="59" t="s">
        <v>727</v>
      </c>
      <c r="DY39" s="59" t="s">
        <v>262</v>
      </c>
      <c r="DZ39" s="59" t="s">
        <v>263</v>
      </c>
      <c r="EA39" s="59" t="s">
        <v>8</v>
      </c>
      <c r="EB39" s="59">
        <v>1</v>
      </c>
      <c r="EC39" s="59">
        <v>436</v>
      </c>
      <c r="ED39" s="59">
        <v>0</v>
      </c>
      <c r="EE39" s="59">
        <v>2163</v>
      </c>
      <c r="EF39" s="59">
        <v>2163</v>
      </c>
      <c r="EG39" s="59">
        <v>55.128440366972399</v>
      </c>
      <c r="EH39" s="59">
        <v>180.471634962417</v>
      </c>
      <c r="EI39" s="59">
        <v>24036</v>
      </c>
      <c r="EJ39" s="59">
        <v>107</v>
      </c>
      <c r="EK39" s="59">
        <v>0</v>
      </c>
      <c r="EL39" s="59">
        <v>15</v>
      </c>
      <c r="EM39" s="59">
        <v>1</v>
      </c>
      <c r="EN39" s="59">
        <v>24036</v>
      </c>
    </row>
    <row r="40" spans="1:144" x14ac:dyDescent="0.25">
      <c r="A40" s="18">
        <v>32.498835700000001</v>
      </c>
      <c r="B40" s="18">
        <v>-114.08349800000001</v>
      </c>
      <c r="C40" s="18">
        <f>IF(Sheet1!G117=1,Master!A40,Master!K40)</f>
        <v>100</v>
      </c>
      <c r="D40" s="18">
        <f>IF(Sheet1!G117=1,Master!B40,Master!L40)</f>
        <v>180</v>
      </c>
      <c r="E40" s="18">
        <f>IF(Sheet1!G117=0,Master!A40,Master!K40)</f>
        <v>32.498835700000001</v>
      </c>
      <c r="F40" s="18">
        <f>IF(Sheet1!G117=0,Master!B40,Master!L40)</f>
        <v>-114.08349800000001</v>
      </c>
      <c r="G40" s="18">
        <f>IF(Sheet1!I117=1,Master!A40,Master!K40)</f>
        <v>32.498835700000001</v>
      </c>
      <c r="H40" s="18">
        <f>IF(Sheet1!I117=1,Master!B40,Master!L40)</f>
        <v>-114.08349800000001</v>
      </c>
      <c r="I40" s="18">
        <f>IF(Sheet1!I117=0,Master!A40,Master!K40)</f>
        <v>100</v>
      </c>
      <c r="J40" s="18">
        <f>IF(Sheet1!I117=0,Master!B40,Master!L40)</f>
        <v>180</v>
      </c>
      <c r="K40" s="18">
        <v>100</v>
      </c>
      <c r="L40" s="18">
        <v>180</v>
      </c>
      <c r="M40">
        <v>25</v>
      </c>
      <c r="N40" t="s">
        <v>62</v>
      </c>
      <c r="O40">
        <v>2.72216331025</v>
      </c>
      <c r="P40" t="s">
        <v>63</v>
      </c>
      <c r="Q40" t="s">
        <v>64</v>
      </c>
      <c r="R40" t="s">
        <v>8</v>
      </c>
      <c r="S40">
        <v>0</v>
      </c>
      <c r="T40">
        <v>27</v>
      </c>
      <c r="U40">
        <v>29.566928863525298</v>
      </c>
      <c r="V40">
        <v>35.078739166259702</v>
      </c>
      <c r="W40">
        <v>32.404491212632898</v>
      </c>
      <c r="X40" s="1">
        <v>874.92126274108796</v>
      </c>
      <c r="Z40" s="1">
        <v>147</v>
      </c>
      <c r="AA40" s="1">
        <v>2.6520801347643001E-2</v>
      </c>
      <c r="AB40" s="1">
        <v>0.52575422751808598</v>
      </c>
      <c r="AC40" s="1">
        <v>6.9218364221477993E-2</v>
      </c>
      <c r="AD40" s="1">
        <v>10.1750995405573</v>
      </c>
      <c r="AF40" s="1">
        <v>147</v>
      </c>
      <c r="AG40">
        <v>1.462753334322E-3</v>
      </c>
      <c r="AH40">
        <v>1.6719997466376001E-2</v>
      </c>
      <c r="AI40">
        <v>5.5323368857069996E-3</v>
      </c>
      <c r="AJ40">
        <v>0.81325352219896996</v>
      </c>
      <c r="AL40" s="18">
        <f t="shared" si="2"/>
        <v>0.52575422751808598</v>
      </c>
      <c r="AM40">
        <v>0.52575422751808598</v>
      </c>
      <c r="AN40">
        <v>25</v>
      </c>
      <c r="AO40" t="s">
        <v>62</v>
      </c>
      <c r="AP40" t="s">
        <v>63</v>
      </c>
      <c r="AQ40" t="s">
        <v>64</v>
      </c>
      <c r="AR40" t="s">
        <v>8</v>
      </c>
      <c r="AS40">
        <v>32.498835700000001</v>
      </c>
      <c r="AT40">
        <v>-114.08349800000001</v>
      </c>
      <c r="AW40">
        <v>21</v>
      </c>
      <c r="AX40">
        <v>19.900000000000002</v>
      </c>
      <c r="BB40">
        <v>23.9</v>
      </c>
      <c r="BC40">
        <v>22.900000000000002</v>
      </c>
      <c r="BG40">
        <v>26.5</v>
      </c>
      <c r="BH40">
        <v>25.200000000000003</v>
      </c>
      <c r="BL40">
        <v>30.5</v>
      </c>
      <c r="BM40">
        <v>29.200000000000003</v>
      </c>
      <c r="BQ40">
        <v>34.9</v>
      </c>
      <c r="BR40">
        <v>33.5</v>
      </c>
      <c r="BW40">
        <v>39.6</v>
      </c>
      <c r="BX40">
        <v>38.1</v>
      </c>
      <c r="CB40">
        <v>41.6</v>
      </c>
      <c r="CC40">
        <v>40.300000000000004</v>
      </c>
      <c r="CG40">
        <v>41.2</v>
      </c>
      <c r="CH40">
        <v>39.700000000000003</v>
      </c>
      <c r="CL40">
        <v>38.700000000000003</v>
      </c>
      <c r="CM40">
        <v>37.4</v>
      </c>
      <c r="CQ40">
        <v>33.1</v>
      </c>
      <c r="CR40">
        <v>32.1</v>
      </c>
      <c r="CV40">
        <v>25.7</v>
      </c>
      <c r="CW40">
        <v>24.900000000000002</v>
      </c>
      <c r="DA40">
        <v>20.8</v>
      </c>
      <c r="DB40">
        <v>20.200000000000003</v>
      </c>
      <c r="DD40">
        <v>153</v>
      </c>
      <c r="DE40">
        <v>0</v>
      </c>
      <c r="DF40">
        <v>0</v>
      </c>
      <c r="DG40">
        <v>0</v>
      </c>
      <c r="DH40">
        <v>0</v>
      </c>
      <c r="DI40" t="str">
        <f t="shared" si="3"/>
        <v xml:space="preserve">Too cold or becomes too hot for vectors - surveillance may not be necessary. </v>
      </c>
      <c r="DJ40" t="str">
        <f t="shared" si="0"/>
        <v>When temp. suitable, model suggests vectors likely - may need control, education, and policies minimizing exposure.</v>
      </c>
      <c r="DK40" t="str">
        <f t="shared" si="4"/>
        <v xml:space="preserve">Temp. suitable for Zika - surveillance may be needed. </v>
      </c>
      <c r="DL40" t="str">
        <f t="shared" si="1"/>
        <v>When temp. suitable, model suggests Zika unlikely.</v>
      </c>
      <c r="DM40" t="str">
        <f t="shared" si="5"/>
        <v>Too cold or becomes too hot for vectors - surveillance may not be necessary. When temp. suitable, model suggests vectors likely - may need control, education, and policies minimizing exposure.</v>
      </c>
      <c r="DX40" s="59" t="s">
        <v>62</v>
      </c>
      <c r="DY40" s="59" t="s">
        <v>63</v>
      </c>
      <c r="DZ40" s="59" t="s">
        <v>64</v>
      </c>
      <c r="EA40" s="59" t="s">
        <v>8</v>
      </c>
      <c r="EB40" s="59">
        <v>0</v>
      </c>
      <c r="EC40" s="59">
        <v>5777</v>
      </c>
      <c r="ED40" s="59">
        <v>0</v>
      </c>
      <c r="EE40" s="59">
        <v>1034</v>
      </c>
      <c r="EF40" s="59">
        <v>1034</v>
      </c>
      <c r="EG40" s="59">
        <v>3.4443482776527601</v>
      </c>
      <c r="EH40" s="59">
        <v>37.621619430414498</v>
      </c>
      <c r="EI40" s="59">
        <v>19898</v>
      </c>
      <c r="EJ40" s="59">
        <v>106</v>
      </c>
      <c r="EK40" s="59">
        <v>0</v>
      </c>
      <c r="EL40" s="59">
        <v>14</v>
      </c>
      <c r="EM40" s="59">
        <v>0</v>
      </c>
      <c r="EN40" s="59">
        <v>19898</v>
      </c>
    </row>
    <row r="41" spans="1:144" x14ac:dyDescent="0.25">
      <c r="A41" s="18">
        <v>32.640947400000002</v>
      </c>
      <c r="B41" s="18">
        <v>-113.0565946</v>
      </c>
      <c r="C41" s="18">
        <f>IF(Sheet1!G118=1,Master!A41,Master!K41)</f>
        <v>100</v>
      </c>
      <c r="D41" s="18">
        <f>IF(Sheet1!G118=1,Master!B41,Master!L41)</f>
        <v>180</v>
      </c>
      <c r="E41" s="18">
        <f>IF(Sheet1!G118=0,Master!A41,Master!K41)</f>
        <v>32.640947400000002</v>
      </c>
      <c r="F41" s="18">
        <f>IF(Sheet1!G118=0,Master!B41,Master!L41)</f>
        <v>-113.0565946</v>
      </c>
      <c r="G41" s="18">
        <f>IF(Sheet1!I118=1,Master!A41,Master!K41)</f>
        <v>32.640947400000002</v>
      </c>
      <c r="H41" s="18">
        <f>IF(Sheet1!I118=1,Master!B41,Master!L41)</f>
        <v>-113.0565946</v>
      </c>
      <c r="I41" s="18">
        <f>IF(Sheet1!I118=0,Master!A41,Master!K41)</f>
        <v>100</v>
      </c>
      <c r="J41" s="18">
        <f>IF(Sheet1!I118=0,Master!B41,Master!L41)</f>
        <v>180</v>
      </c>
      <c r="K41" s="18">
        <v>100</v>
      </c>
      <c r="L41" s="18">
        <v>180</v>
      </c>
      <c r="M41">
        <v>26</v>
      </c>
      <c r="N41" t="s">
        <v>65</v>
      </c>
      <c r="O41">
        <v>3.8290663178700002</v>
      </c>
      <c r="P41" t="s">
        <v>63</v>
      </c>
      <c r="Q41" t="s">
        <v>64</v>
      </c>
      <c r="R41" t="s">
        <v>8</v>
      </c>
      <c r="S41">
        <v>0</v>
      </c>
      <c r="T41">
        <v>42</v>
      </c>
      <c r="U41">
        <v>30.393701553344702</v>
      </c>
      <c r="V41">
        <v>33.425197601318303</v>
      </c>
      <c r="W41">
        <v>31.9291340964181</v>
      </c>
      <c r="X41" s="1">
        <v>1341.0236320495601</v>
      </c>
      <c r="Z41" s="1">
        <v>234</v>
      </c>
      <c r="AA41" s="1">
        <v>5.0029125814476001E-2</v>
      </c>
      <c r="AB41" s="1">
        <v>0.31731223502719103</v>
      </c>
      <c r="AC41" s="1">
        <v>9.2937861201041999E-2</v>
      </c>
      <c r="AD41" s="1">
        <v>21.747459521043702</v>
      </c>
      <c r="AF41" s="1">
        <v>234</v>
      </c>
      <c r="AG41">
        <v>7.0404510032100003E-4</v>
      </c>
      <c r="AH41">
        <v>4.2368737863067003E-2</v>
      </c>
      <c r="AI41">
        <v>5.0060086457460002E-3</v>
      </c>
      <c r="AJ41">
        <v>1.17140602310453</v>
      </c>
      <c r="AL41" s="18">
        <f t="shared" si="2"/>
        <v>0.31731223502719103</v>
      </c>
      <c r="AM41">
        <v>0.31731223502719103</v>
      </c>
      <c r="AN41">
        <v>26</v>
      </c>
      <c r="AO41" t="s">
        <v>65</v>
      </c>
      <c r="AP41" t="s">
        <v>63</v>
      </c>
      <c r="AQ41" t="s">
        <v>64</v>
      </c>
      <c r="AR41" t="s">
        <v>8</v>
      </c>
      <c r="AS41">
        <v>32.640947400000002</v>
      </c>
      <c r="AT41">
        <v>-113.0565946</v>
      </c>
      <c r="AW41">
        <v>20</v>
      </c>
      <c r="AX41">
        <v>19.200000000000003</v>
      </c>
      <c r="BB41">
        <v>23.3</v>
      </c>
      <c r="BC41">
        <v>22.1</v>
      </c>
      <c r="BG41">
        <v>25.6</v>
      </c>
      <c r="BH41">
        <v>24.400000000000002</v>
      </c>
      <c r="BL41">
        <v>30</v>
      </c>
      <c r="BM41">
        <v>29</v>
      </c>
      <c r="BQ41">
        <v>34.299999999999997</v>
      </c>
      <c r="BR41">
        <v>33.4</v>
      </c>
      <c r="BW41">
        <v>40</v>
      </c>
      <c r="BX41">
        <v>38.700000000000003</v>
      </c>
      <c r="CB41">
        <v>41.3</v>
      </c>
      <c r="CC41">
        <v>40.299999999999997</v>
      </c>
      <c r="CG41">
        <v>40.299999999999997</v>
      </c>
      <c r="CH41">
        <v>39.4</v>
      </c>
      <c r="CL41">
        <v>38.299999999999997</v>
      </c>
      <c r="CM41">
        <v>37.300000000000004</v>
      </c>
      <c r="CQ41">
        <v>32.6</v>
      </c>
      <c r="CR41">
        <v>31.8</v>
      </c>
      <c r="CV41">
        <v>25.2</v>
      </c>
      <c r="CW41">
        <v>24.3</v>
      </c>
      <c r="DA41">
        <v>20.5</v>
      </c>
      <c r="DB41">
        <v>19.8</v>
      </c>
      <c r="DD41">
        <v>244</v>
      </c>
      <c r="DE41">
        <v>0</v>
      </c>
      <c r="DF41">
        <v>0</v>
      </c>
      <c r="DG41">
        <v>0</v>
      </c>
      <c r="DH41">
        <v>0</v>
      </c>
      <c r="DI41" t="str">
        <f t="shared" si="3"/>
        <v xml:space="preserve">Too cold or becomes too hot for vectors - surveillance may not be necessary. </v>
      </c>
      <c r="DJ41" t="str">
        <f t="shared" si="0"/>
        <v>When temp. suitable, model suggests vectors unlikely or low numbers.</v>
      </c>
      <c r="DK41" t="str">
        <f t="shared" si="4"/>
        <v xml:space="preserve">Temp. suitable for Zika - surveillance may be needed. </v>
      </c>
      <c r="DL41" t="str">
        <f t="shared" si="1"/>
        <v>When temp. suitable, model suggests Zika unlikely.</v>
      </c>
      <c r="DM41" t="str">
        <f t="shared" si="5"/>
        <v>Too cold or becomes too hot for vectors - surveillance may not be necessary. When temp. suitable, model suggests vectors unlikely or low numbers.</v>
      </c>
      <c r="DX41" s="59" t="s">
        <v>65</v>
      </c>
      <c r="DY41" s="59" t="s">
        <v>63</v>
      </c>
      <c r="DZ41" s="59" t="s">
        <v>64</v>
      </c>
      <c r="EA41" s="59" t="s">
        <v>8</v>
      </c>
      <c r="EB41" s="59">
        <v>0</v>
      </c>
      <c r="EC41" s="59">
        <v>7847</v>
      </c>
      <c r="ED41" s="59">
        <v>0</v>
      </c>
      <c r="EE41" s="59">
        <v>385</v>
      </c>
      <c r="EF41" s="59">
        <v>385</v>
      </c>
      <c r="EG41" s="59">
        <v>0.30903530011469299</v>
      </c>
      <c r="EH41" s="59">
        <v>7.60129831858365</v>
      </c>
      <c r="EI41" s="59">
        <v>2425</v>
      </c>
      <c r="EJ41" s="59">
        <v>32</v>
      </c>
      <c r="EK41" s="59">
        <v>0</v>
      </c>
      <c r="EL41" s="59">
        <v>14</v>
      </c>
      <c r="EM41" s="59">
        <v>0</v>
      </c>
      <c r="EN41" s="59">
        <v>2425</v>
      </c>
    </row>
    <row r="42" spans="1:144" x14ac:dyDescent="0.25">
      <c r="A42" s="18">
        <v>35.194786499999999</v>
      </c>
      <c r="B42" s="18">
        <v>-111.85032959999999</v>
      </c>
      <c r="C42" s="18">
        <f>IF(Sheet1!G119=1,Master!A42,Master!K42)</f>
        <v>35.194786499999999</v>
      </c>
      <c r="D42" s="18">
        <f>IF(Sheet1!G119=1,Master!B42,Master!L42)</f>
        <v>-111.85032959999999</v>
      </c>
      <c r="E42" s="18">
        <f>IF(Sheet1!G119=0,Master!A42,Master!K42)</f>
        <v>100</v>
      </c>
      <c r="F42" s="18">
        <f>IF(Sheet1!G119=0,Master!B42,Master!L42)</f>
        <v>180</v>
      </c>
      <c r="G42" s="18">
        <f>IF(Sheet1!I119=1,Master!A42,Master!K42)</f>
        <v>35.194786499999999</v>
      </c>
      <c r="H42" s="18">
        <f>IF(Sheet1!I119=1,Master!B42,Master!L42)</f>
        <v>-111.85032959999999</v>
      </c>
      <c r="I42" s="18">
        <f>IF(Sheet1!I119=0,Master!A42,Master!K42)</f>
        <v>100</v>
      </c>
      <c r="J42" s="18">
        <f>IF(Sheet1!I119=0,Master!B42,Master!L42)</f>
        <v>180</v>
      </c>
      <c r="K42" s="18">
        <v>100</v>
      </c>
      <c r="L42" s="18">
        <v>180</v>
      </c>
      <c r="M42">
        <v>172</v>
      </c>
      <c r="N42" t="s">
        <v>272</v>
      </c>
      <c r="O42">
        <v>0.45180002429100002</v>
      </c>
      <c r="P42" t="s">
        <v>63</v>
      </c>
      <c r="Q42" t="s">
        <v>64</v>
      </c>
      <c r="R42" t="s">
        <v>8</v>
      </c>
      <c r="S42">
        <v>0</v>
      </c>
      <c r="T42">
        <v>1</v>
      </c>
      <c r="U42">
        <v>10.275590896606399</v>
      </c>
      <c r="V42">
        <v>10.275590896606399</v>
      </c>
      <c r="W42">
        <v>10.275590896606399</v>
      </c>
      <c r="X42" s="1">
        <v>10.275590896606399</v>
      </c>
      <c r="Z42" s="1">
        <v>7</v>
      </c>
      <c r="AA42" s="1">
        <v>7.9671005114659993E-3</v>
      </c>
      <c r="AB42" s="1">
        <v>1.1516233257175001E-2</v>
      </c>
      <c r="AC42" s="1">
        <v>9.6285910240879995E-3</v>
      </c>
      <c r="AD42" s="1">
        <v>6.7400137168613997E-2</v>
      </c>
      <c r="AF42" s="1">
        <v>7</v>
      </c>
      <c r="AG42">
        <v>1.2724848233307001E-2</v>
      </c>
      <c r="AH42">
        <v>2.4879669258034001E-2</v>
      </c>
      <c r="AI42">
        <v>1.9856829652196002E-2</v>
      </c>
      <c r="AJ42">
        <v>0.138997807565375</v>
      </c>
      <c r="AL42" s="18">
        <f t="shared" si="2"/>
        <v>2.4879669258034001E-2</v>
      </c>
      <c r="AM42">
        <v>2.4879669258034001E-2</v>
      </c>
      <c r="AN42">
        <v>172</v>
      </c>
      <c r="AO42" t="s">
        <v>272</v>
      </c>
      <c r="AP42" t="s">
        <v>63</v>
      </c>
      <c r="AQ42" t="s">
        <v>64</v>
      </c>
      <c r="AR42" t="s">
        <v>8</v>
      </c>
      <c r="AS42">
        <v>35.194786499999999</v>
      </c>
      <c r="AT42">
        <v>-111.85032959999999</v>
      </c>
      <c r="AW42">
        <v>5.6</v>
      </c>
      <c r="AX42">
        <v>5.4</v>
      </c>
      <c r="BB42">
        <v>7.1</v>
      </c>
      <c r="BC42">
        <v>6.9</v>
      </c>
      <c r="BG42">
        <v>9.5</v>
      </c>
      <c r="BH42">
        <v>9.4</v>
      </c>
      <c r="BL42">
        <v>14</v>
      </c>
      <c r="BM42">
        <v>13.8</v>
      </c>
      <c r="BQ42">
        <v>19.100000000000001</v>
      </c>
      <c r="BR42">
        <v>18.899999999999999</v>
      </c>
      <c r="BW42">
        <v>24.8</v>
      </c>
      <c r="BX42">
        <v>24.6</v>
      </c>
      <c r="CB42">
        <v>26.7</v>
      </c>
      <c r="CC42">
        <v>26.5</v>
      </c>
      <c r="CG42">
        <v>25.2</v>
      </c>
      <c r="CH42">
        <v>25</v>
      </c>
      <c r="CL42">
        <v>22.3</v>
      </c>
      <c r="CM42">
        <v>22.1</v>
      </c>
      <c r="CQ42">
        <v>17</v>
      </c>
      <c r="CR42">
        <v>16.8</v>
      </c>
      <c r="CV42">
        <v>10.1</v>
      </c>
      <c r="CW42">
        <v>9.9</v>
      </c>
      <c r="DA42">
        <v>6.3</v>
      </c>
      <c r="DB42">
        <v>6.1</v>
      </c>
      <c r="DD42">
        <v>7</v>
      </c>
      <c r="DE42">
        <v>0</v>
      </c>
      <c r="DF42">
        <v>0</v>
      </c>
      <c r="DG42">
        <v>0</v>
      </c>
      <c r="DH42">
        <v>0</v>
      </c>
      <c r="DI42" t="str">
        <f t="shared" si="3"/>
        <v xml:space="preserve">Temp. suitable for vectors - surveillance may be needed. </v>
      </c>
      <c r="DJ42" t="str">
        <f t="shared" si="0"/>
        <v>When temp. suitable, model suggests vectors unlikely or low numbers.</v>
      </c>
      <c r="DK42" t="str">
        <f t="shared" si="4"/>
        <v xml:space="preserve">Temp. suitable for Zika - surveillance may be needed. </v>
      </c>
      <c r="DL42" t="str">
        <f t="shared" si="1"/>
        <v>When temp. suitable, model suggests Zika unlikely.</v>
      </c>
      <c r="DM42" t="str">
        <f t="shared" si="5"/>
        <v>Temp. suitable for vectors - surveillance may be needed. When temp. suitable, model suggests vectors unlikely or low numbers.</v>
      </c>
      <c r="DX42" s="59" t="s">
        <v>272</v>
      </c>
      <c r="DY42" s="59" t="s">
        <v>63</v>
      </c>
      <c r="DZ42" s="59" t="s">
        <v>64</v>
      </c>
      <c r="EA42" s="59" t="s">
        <v>8</v>
      </c>
      <c r="EB42" s="59">
        <v>0</v>
      </c>
      <c r="EC42" s="59">
        <v>593</v>
      </c>
      <c r="ED42" s="59">
        <v>0</v>
      </c>
      <c r="EE42" s="59">
        <v>385</v>
      </c>
      <c r="EF42" s="59">
        <v>385</v>
      </c>
      <c r="EG42" s="59">
        <v>3.73018549747048</v>
      </c>
      <c r="EH42" s="59">
        <v>23.5856885494164</v>
      </c>
      <c r="EI42" s="59">
        <v>2212</v>
      </c>
      <c r="EJ42" s="59">
        <v>35</v>
      </c>
      <c r="EK42" s="59">
        <v>0</v>
      </c>
      <c r="EL42" s="59">
        <v>10</v>
      </c>
      <c r="EM42" s="59">
        <v>0</v>
      </c>
      <c r="EN42" s="59">
        <v>2212</v>
      </c>
    </row>
    <row r="43" spans="1:144" x14ac:dyDescent="0.25">
      <c r="A43" s="18">
        <v>32.160686300000002</v>
      </c>
      <c r="B43" s="18">
        <v>-110.848331</v>
      </c>
      <c r="C43" s="18">
        <f>IF(Sheet1!G120=1,Master!A43,Master!K43)</f>
        <v>32.160686300000002</v>
      </c>
      <c r="D43" s="18">
        <f>IF(Sheet1!G120=1,Master!B43,Master!L43)</f>
        <v>-110.848331</v>
      </c>
      <c r="E43" s="18">
        <f>IF(Sheet1!G120=0,Master!A43,Master!K43)</f>
        <v>100</v>
      </c>
      <c r="F43" s="18">
        <f>IF(Sheet1!G120=0,Master!B43,Master!L43)</f>
        <v>180</v>
      </c>
      <c r="G43" s="18">
        <f>IF(Sheet1!I120=1,Master!A43,Master!K43)</f>
        <v>32.160686300000002</v>
      </c>
      <c r="H43" s="18">
        <f>IF(Sheet1!I120=1,Master!B43,Master!L43)</f>
        <v>-110.848331</v>
      </c>
      <c r="I43" s="18">
        <f>IF(Sheet1!I120=0,Master!A43,Master!K43)</f>
        <v>100</v>
      </c>
      <c r="J43" s="18">
        <f>IF(Sheet1!I120=0,Master!B43,Master!L43)</f>
        <v>180</v>
      </c>
      <c r="K43" s="18">
        <v>100</v>
      </c>
      <c r="L43" s="18">
        <v>180</v>
      </c>
      <c r="M43">
        <v>192</v>
      </c>
      <c r="N43" t="s">
        <v>298</v>
      </c>
      <c r="O43">
        <v>0.42276068456299998</v>
      </c>
      <c r="P43" t="s">
        <v>63</v>
      </c>
      <c r="Q43" t="s">
        <v>64</v>
      </c>
      <c r="R43" t="s">
        <v>8</v>
      </c>
      <c r="S43">
        <v>0</v>
      </c>
      <c r="T43">
        <v>1</v>
      </c>
      <c r="U43">
        <v>30.6692905426025</v>
      </c>
      <c r="V43">
        <v>30.6692905426025</v>
      </c>
      <c r="W43">
        <v>30.6692905426025</v>
      </c>
      <c r="X43" s="1">
        <v>30.6692905426025</v>
      </c>
      <c r="Z43" s="1">
        <v>2</v>
      </c>
      <c r="AA43" s="1">
        <v>0.86507195152978</v>
      </c>
      <c r="AB43" s="1">
        <v>0.88297346030073698</v>
      </c>
      <c r="AC43" s="1">
        <v>0.87402270591525899</v>
      </c>
      <c r="AD43" s="1">
        <v>1.74804541183051</v>
      </c>
      <c r="AF43" s="1">
        <v>2</v>
      </c>
      <c r="AG43">
        <v>8.2974732712148003E-2</v>
      </c>
      <c r="AH43">
        <v>0.22990558946716599</v>
      </c>
      <c r="AI43">
        <v>0.156440161089657</v>
      </c>
      <c r="AJ43">
        <v>0.312880322179314</v>
      </c>
      <c r="AL43" s="18">
        <f t="shared" si="2"/>
        <v>0.88297346030073698</v>
      </c>
      <c r="AM43">
        <v>0.88297346030073698</v>
      </c>
      <c r="AN43">
        <v>192</v>
      </c>
      <c r="AO43" t="s">
        <v>298</v>
      </c>
      <c r="AP43" t="s">
        <v>63</v>
      </c>
      <c r="AQ43" t="s">
        <v>64</v>
      </c>
      <c r="AR43" t="s">
        <v>8</v>
      </c>
      <c r="AS43">
        <v>32.160686300000002</v>
      </c>
      <c r="AT43">
        <v>-110.848331</v>
      </c>
      <c r="AW43">
        <v>18.7</v>
      </c>
      <c r="AX43">
        <v>18.7</v>
      </c>
      <c r="BB43">
        <v>20.6</v>
      </c>
      <c r="BC43">
        <v>20.6</v>
      </c>
      <c r="BG43">
        <v>22.9</v>
      </c>
      <c r="BH43">
        <v>22.9</v>
      </c>
      <c r="BL43">
        <v>27.6</v>
      </c>
      <c r="BM43">
        <v>27.6</v>
      </c>
      <c r="BQ43">
        <v>32.299999999999997</v>
      </c>
      <c r="BR43">
        <v>32.299999999999997</v>
      </c>
      <c r="BW43">
        <v>37.4</v>
      </c>
      <c r="BX43">
        <v>37.4</v>
      </c>
      <c r="CB43">
        <v>37.4</v>
      </c>
      <c r="CC43">
        <v>37.4</v>
      </c>
      <c r="CG43">
        <v>36.299999999999997</v>
      </c>
      <c r="CH43">
        <v>36.299999999999997</v>
      </c>
      <c r="CL43">
        <v>34.6</v>
      </c>
      <c r="CM43">
        <v>34.6</v>
      </c>
      <c r="CQ43">
        <v>29.6</v>
      </c>
      <c r="CR43">
        <v>29.6</v>
      </c>
      <c r="CV43">
        <v>23.2</v>
      </c>
      <c r="CW43">
        <v>23.2</v>
      </c>
      <c r="DA43">
        <v>19</v>
      </c>
      <c r="DB43">
        <v>19</v>
      </c>
      <c r="DD43">
        <v>2</v>
      </c>
      <c r="DE43">
        <v>8.3709027466069997E-3</v>
      </c>
      <c r="DF43">
        <v>0.328441182976483</v>
      </c>
      <c r="DG43">
        <v>0.16840604286154501</v>
      </c>
      <c r="DH43">
        <v>0.33681208572309002</v>
      </c>
      <c r="DI43" t="str">
        <f t="shared" si="3"/>
        <v xml:space="preserve">Temp. suitable for vectors - surveillance may be needed. </v>
      </c>
      <c r="DJ43" t="str">
        <f t="shared" si="0"/>
        <v>When temp. suitable, model suggests vectors likely - may need control, education, and policies minimizing exposure.</v>
      </c>
      <c r="DK43" t="str">
        <f t="shared" si="4"/>
        <v xml:space="preserve">Temp. suitable for Zika - surveillance may be needed. </v>
      </c>
      <c r="DL43" t="str">
        <f t="shared" si="1"/>
        <v>When temp. suitable, model suggests Zika unlikely.</v>
      </c>
      <c r="DM43" t="str">
        <f t="shared" si="5"/>
        <v>Temp. suitable for vectors - surveillance may be needed. When temp. suitable, model suggests vectors likely - may need control, education, and policies minimizing exposure.</v>
      </c>
      <c r="DX43" s="59" t="s">
        <v>298</v>
      </c>
      <c r="DY43" s="59" t="s">
        <v>63</v>
      </c>
      <c r="DZ43" s="59" t="s">
        <v>64</v>
      </c>
      <c r="EA43" s="59" t="s">
        <v>8</v>
      </c>
      <c r="EB43" s="59">
        <v>0</v>
      </c>
      <c r="EC43" s="59">
        <v>419</v>
      </c>
      <c r="ED43" s="59">
        <v>0</v>
      </c>
      <c r="EE43" s="59">
        <v>4339</v>
      </c>
      <c r="EF43" s="59">
        <v>4339</v>
      </c>
      <c r="EG43" s="59">
        <v>539.646778042959</v>
      </c>
      <c r="EH43" s="59">
        <v>653.08523115159301</v>
      </c>
      <c r="EI43" s="59">
        <v>226112</v>
      </c>
      <c r="EJ43" s="59">
        <v>268</v>
      </c>
      <c r="EK43" s="59">
        <v>0</v>
      </c>
      <c r="EL43" s="59">
        <v>6</v>
      </c>
      <c r="EM43" s="59">
        <v>246</v>
      </c>
      <c r="EN43" s="59">
        <v>226112</v>
      </c>
    </row>
    <row r="44" spans="1:144" x14ac:dyDescent="0.25">
      <c r="A44" s="18">
        <v>31.567394499999999</v>
      </c>
      <c r="B44" s="18">
        <v>-110.3296014</v>
      </c>
      <c r="C44" s="18">
        <f>IF(Sheet1!G121=1,Master!A44,Master!K44)</f>
        <v>31.567394499999999</v>
      </c>
      <c r="D44" s="18">
        <f>IF(Sheet1!G121=1,Master!B44,Master!L44)</f>
        <v>-110.3296014</v>
      </c>
      <c r="E44" s="18">
        <f>IF(Sheet1!G121=0,Master!A44,Master!K44)</f>
        <v>100</v>
      </c>
      <c r="F44" s="18">
        <f>IF(Sheet1!G121=0,Master!B44,Master!L44)</f>
        <v>180</v>
      </c>
      <c r="G44" s="18">
        <f>IF(Sheet1!I121=1,Master!A44,Master!K44)</f>
        <v>31.567394499999999</v>
      </c>
      <c r="H44" s="18">
        <f>IF(Sheet1!I121=1,Master!B44,Master!L44)</f>
        <v>-110.3296014</v>
      </c>
      <c r="I44" s="18">
        <f>IF(Sheet1!I121=0,Master!A44,Master!K44)</f>
        <v>100</v>
      </c>
      <c r="J44" s="18">
        <f>IF(Sheet1!I121=0,Master!B44,Master!L44)</f>
        <v>180</v>
      </c>
      <c r="K44" s="18">
        <v>100</v>
      </c>
      <c r="L44" s="18">
        <v>180</v>
      </c>
      <c r="M44">
        <v>255</v>
      </c>
      <c r="N44" t="s">
        <v>365</v>
      </c>
      <c r="O44">
        <v>1.0431019236700001</v>
      </c>
      <c r="P44" t="s">
        <v>63</v>
      </c>
      <c r="Q44" t="s">
        <v>64</v>
      </c>
      <c r="R44" t="s">
        <v>8</v>
      </c>
      <c r="S44">
        <v>0</v>
      </c>
      <c r="T44">
        <v>3</v>
      </c>
      <c r="U44">
        <v>21.574802398681602</v>
      </c>
      <c r="V44">
        <v>29.291337966918899</v>
      </c>
      <c r="W44">
        <v>25.892388025919502</v>
      </c>
      <c r="X44" s="1">
        <v>77.677164077758704</v>
      </c>
      <c r="Z44" s="1">
        <v>17</v>
      </c>
      <c r="AA44" s="1">
        <v>0.19732982626821799</v>
      </c>
      <c r="AB44" s="1">
        <v>0.77976192142908196</v>
      </c>
      <c r="AC44" s="1">
        <v>0.55866183094561295</v>
      </c>
      <c r="AD44" s="1">
        <v>9.4972511260754207</v>
      </c>
      <c r="AF44" s="1">
        <v>17</v>
      </c>
      <c r="AG44">
        <v>0.115620954511044</v>
      </c>
      <c r="AH44">
        <v>0.76520675005140604</v>
      </c>
      <c r="AI44">
        <v>0.37893167789604798</v>
      </c>
      <c r="AJ44">
        <v>6.4418385242328098</v>
      </c>
      <c r="AL44" s="18">
        <f t="shared" si="2"/>
        <v>0.77976192142908196</v>
      </c>
      <c r="AM44">
        <v>0.77976192142908196</v>
      </c>
      <c r="AN44">
        <v>255</v>
      </c>
      <c r="AO44" t="s">
        <v>365</v>
      </c>
      <c r="AP44" t="s">
        <v>63</v>
      </c>
      <c r="AQ44" t="s">
        <v>64</v>
      </c>
      <c r="AR44" t="s">
        <v>8</v>
      </c>
      <c r="AS44">
        <v>31.567394499999999</v>
      </c>
      <c r="AT44">
        <v>-110.3296014</v>
      </c>
      <c r="AW44">
        <v>16.2</v>
      </c>
      <c r="AX44">
        <v>15.2</v>
      </c>
      <c r="BB44">
        <v>18.100000000000001</v>
      </c>
      <c r="BC44">
        <v>17</v>
      </c>
      <c r="BG44">
        <v>20.6</v>
      </c>
      <c r="BH44">
        <v>19.5</v>
      </c>
      <c r="BL44">
        <v>25</v>
      </c>
      <c r="BM44">
        <v>23.8</v>
      </c>
      <c r="BQ44">
        <v>29.5</v>
      </c>
      <c r="BR44">
        <v>28.3</v>
      </c>
      <c r="BW44">
        <v>34.5</v>
      </c>
      <c r="BX44">
        <v>33.200000000000003</v>
      </c>
      <c r="CB44">
        <v>33.799999999999997</v>
      </c>
      <c r="CC44">
        <v>32.5</v>
      </c>
      <c r="CG44">
        <v>32.299999999999997</v>
      </c>
      <c r="CH44">
        <v>31</v>
      </c>
      <c r="CL44">
        <v>31</v>
      </c>
      <c r="CM44">
        <v>29.6</v>
      </c>
      <c r="CQ44">
        <v>26.7</v>
      </c>
      <c r="CR44">
        <v>25.5</v>
      </c>
      <c r="CV44">
        <v>20.8</v>
      </c>
      <c r="CW44">
        <v>19.700000000000003</v>
      </c>
      <c r="DA44">
        <v>16.5</v>
      </c>
      <c r="DB44">
        <v>15.6</v>
      </c>
      <c r="DD44">
        <v>19</v>
      </c>
      <c r="DE44">
        <v>0</v>
      </c>
      <c r="DF44">
        <v>0</v>
      </c>
      <c r="DG44">
        <v>0</v>
      </c>
      <c r="DH44">
        <v>0</v>
      </c>
      <c r="DI44" t="str">
        <f t="shared" si="3"/>
        <v xml:space="preserve">Temp. suitable for vectors - surveillance may be needed. </v>
      </c>
      <c r="DJ44" t="str">
        <f t="shared" si="0"/>
        <v>When temp. suitable, model suggests vectors likely - may need control, education, and policies minimizing exposure.</v>
      </c>
      <c r="DK44" t="str">
        <f t="shared" si="4"/>
        <v xml:space="preserve">Temp. suitable for Zika - surveillance may be needed. </v>
      </c>
      <c r="DL44" t="str">
        <f t="shared" si="1"/>
        <v>When temp. suitable, model suggests Zika unlikely.</v>
      </c>
      <c r="DM44" t="str">
        <f t="shared" si="5"/>
        <v>Temp. suitable for vectors - surveillance may be needed. When temp. suitable, model suggests vectors likely - may need control, education, and policies minimizing exposure.</v>
      </c>
      <c r="DX44" s="59" t="s">
        <v>365</v>
      </c>
      <c r="DY44" s="59" t="s">
        <v>63</v>
      </c>
      <c r="DZ44" s="59" t="s">
        <v>64</v>
      </c>
      <c r="EA44" s="59" t="s">
        <v>8</v>
      </c>
      <c r="EB44" s="59">
        <v>18</v>
      </c>
      <c r="EC44" s="59">
        <v>1178</v>
      </c>
      <c r="ED44" s="59">
        <v>0</v>
      </c>
      <c r="EE44" s="59">
        <v>1724</v>
      </c>
      <c r="EF44" s="59">
        <v>1724</v>
      </c>
      <c r="EG44" s="59">
        <v>45.5984719864176</v>
      </c>
      <c r="EH44" s="59">
        <v>182.121661880234</v>
      </c>
      <c r="EI44" s="59">
        <v>53715</v>
      </c>
      <c r="EJ44" s="59">
        <v>146</v>
      </c>
      <c r="EK44" s="59">
        <v>0</v>
      </c>
      <c r="EL44" s="59">
        <v>12</v>
      </c>
      <c r="EM44" s="59">
        <v>0</v>
      </c>
      <c r="EN44" s="59">
        <v>53715</v>
      </c>
    </row>
    <row r="45" spans="1:144" x14ac:dyDescent="0.25">
      <c r="A45" s="18">
        <v>32.146357100000003</v>
      </c>
      <c r="B45" s="18">
        <v>-109.8423095</v>
      </c>
      <c r="C45" s="18">
        <f>IF(Sheet1!G122=1,Master!A45,Master!K45)</f>
        <v>32.146357100000003</v>
      </c>
      <c r="D45" s="18">
        <f>IF(Sheet1!G122=1,Master!B45,Master!L45)</f>
        <v>-109.8423095</v>
      </c>
      <c r="E45" s="18">
        <f>IF(Sheet1!G122=0,Master!A45,Master!K45)</f>
        <v>100</v>
      </c>
      <c r="F45" s="18">
        <f>IF(Sheet1!G122=0,Master!B45,Master!L45)</f>
        <v>180</v>
      </c>
      <c r="G45" s="18">
        <f>IF(Sheet1!I122=1,Master!A45,Master!K45)</f>
        <v>32.146357100000003</v>
      </c>
      <c r="H45" s="18">
        <f>IF(Sheet1!I122=1,Master!B45,Master!L45)</f>
        <v>-109.8423095</v>
      </c>
      <c r="I45" s="18">
        <f>IF(Sheet1!I122=0,Master!A45,Master!K45)</f>
        <v>100</v>
      </c>
      <c r="J45" s="18">
        <f>IF(Sheet1!I122=0,Master!B45,Master!L45)</f>
        <v>180</v>
      </c>
      <c r="K45" s="18">
        <v>100</v>
      </c>
      <c r="L45" s="18">
        <v>180</v>
      </c>
      <c r="M45">
        <v>256</v>
      </c>
      <c r="N45" t="s">
        <v>366</v>
      </c>
      <c r="O45">
        <v>0.54275973030199998</v>
      </c>
      <c r="P45" t="s">
        <v>63</v>
      </c>
      <c r="Q45" t="s">
        <v>64</v>
      </c>
      <c r="R45" t="s">
        <v>8</v>
      </c>
      <c r="S45">
        <v>0</v>
      </c>
      <c r="T45">
        <v>1</v>
      </c>
      <c r="U45">
        <v>29.8425197601318</v>
      </c>
      <c r="V45">
        <v>29.8425197601318</v>
      </c>
      <c r="W45">
        <v>29.8425197601318</v>
      </c>
      <c r="X45" s="1">
        <v>29.8425197601318</v>
      </c>
      <c r="Z45" s="1">
        <v>7</v>
      </c>
      <c r="AA45" s="1">
        <v>0.111012394467425</v>
      </c>
      <c r="AB45" s="1">
        <v>0.33570128477710198</v>
      </c>
      <c r="AC45" s="1">
        <v>0.24809575770950501</v>
      </c>
      <c r="AD45" s="1">
        <v>1.7366703039665301</v>
      </c>
      <c r="AF45" s="1">
        <v>7</v>
      </c>
      <c r="AG45">
        <v>4.0415924956416001E-2</v>
      </c>
      <c r="AH45">
        <v>0.19328340270668701</v>
      </c>
      <c r="AI45">
        <v>0.12651985147456299</v>
      </c>
      <c r="AJ45">
        <v>0.88563896032193801</v>
      </c>
      <c r="AL45" s="18">
        <f t="shared" si="2"/>
        <v>0.33570128477710198</v>
      </c>
      <c r="AM45">
        <v>0.33570128477710198</v>
      </c>
      <c r="AN45">
        <v>256</v>
      </c>
      <c r="AO45" t="s">
        <v>366</v>
      </c>
      <c r="AP45" t="s">
        <v>63</v>
      </c>
      <c r="AQ45" t="s">
        <v>64</v>
      </c>
      <c r="AR45" t="s">
        <v>8</v>
      </c>
      <c r="AS45">
        <v>32.146357100000003</v>
      </c>
      <c r="AT45">
        <v>-109.8423095</v>
      </c>
      <c r="AW45">
        <v>15.4</v>
      </c>
      <c r="AX45">
        <v>15.3</v>
      </c>
      <c r="BB45">
        <v>17.8</v>
      </c>
      <c r="BC45">
        <v>17.8</v>
      </c>
      <c r="BG45">
        <v>20.8</v>
      </c>
      <c r="BH45">
        <v>20.8</v>
      </c>
      <c r="BL45">
        <v>25.4</v>
      </c>
      <c r="BM45">
        <v>25.4</v>
      </c>
      <c r="BQ45">
        <v>30</v>
      </c>
      <c r="BR45">
        <v>30</v>
      </c>
      <c r="BW45">
        <v>35</v>
      </c>
      <c r="BX45">
        <v>35</v>
      </c>
      <c r="CB45">
        <v>34.9</v>
      </c>
      <c r="CC45">
        <v>34.9</v>
      </c>
      <c r="CG45">
        <v>33.1</v>
      </c>
      <c r="CH45">
        <v>33.1</v>
      </c>
      <c r="CL45">
        <v>31.1</v>
      </c>
      <c r="CM45">
        <v>31.1</v>
      </c>
      <c r="CQ45">
        <v>26.3</v>
      </c>
      <c r="CR45">
        <v>26.3</v>
      </c>
      <c r="CV45">
        <v>20.100000000000001</v>
      </c>
      <c r="CW45">
        <v>20</v>
      </c>
      <c r="DA45">
        <v>15.6</v>
      </c>
      <c r="DB45">
        <v>15.5</v>
      </c>
      <c r="DD45">
        <v>6</v>
      </c>
      <c r="DE45">
        <v>0</v>
      </c>
      <c r="DF45">
        <v>0</v>
      </c>
      <c r="DG45">
        <v>0</v>
      </c>
      <c r="DH45">
        <v>0</v>
      </c>
      <c r="DI45" t="str">
        <f t="shared" si="3"/>
        <v xml:space="preserve">Temp. suitable for vectors - surveillance may be needed. </v>
      </c>
      <c r="DJ45" t="str">
        <f t="shared" si="0"/>
        <v>When temp. suitable, model suggests vectors unlikely or low numbers.</v>
      </c>
      <c r="DK45" t="str">
        <f t="shared" si="4"/>
        <v xml:space="preserve">Temp. suitable for Zika - surveillance may be needed. </v>
      </c>
      <c r="DL45" t="str">
        <f t="shared" si="1"/>
        <v>When temp. suitable, model suggests Zika unlikely.</v>
      </c>
      <c r="DM45" t="str">
        <f t="shared" si="5"/>
        <v>Temp. suitable for vectors - surveillance may be needed. When temp. suitable, model suggests vectors unlikely or low numbers.</v>
      </c>
      <c r="DX45" s="59" t="s">
        <v>366</v>
      </c>
      <c r="DY45" s="59" t="s">
        <v>63</v>
      </c>
      <c r="DZ45" s="59" t="s">
        <v>64</v>
      </c>
      <c r="EA45" s="59" t="s">
        <v>8</v>
      </c>
      <c r="EB45" s="59">
        <v>0</v>
      </c>
      <c r="EC45" s="59">
        <v>581</v>
      </c>
      <c r="ED45" s="59">
        <v>0</v>
      </c>
      <c r="EE45" s="59">
        <v>378</v>
      </c>
      <c r="EF45" s="59">
        <v>378</v>
      </c>
      <c r="EG45" s="59">
        <v>1.6833046471600599</v>
      </c>
      <c r="EH45" s="59">
        <v>18.494997605068502</v>
      </c>
      <c r="EI45" s="59">
        <v>978</v>
      </c>
      <c r="EJ45" s="59">
        <v>18</v>
      </c>
      <c r="EK45" s="59">
        <v>0</v>
      </c>
      <c r="EL45" s="59">
        <v>7</v>
      </c>
      <c r="EM45" s="59">
        <v>0</v>
      </c>
      <c r="EN45" s="59">
        <v>978</v>
      </c>
    </row>
    <row r="46" spans="1:144" x14ac:dyDescent="0.25">
      <c r="A46" s="18">
        <v>33.536406700000001</v>
      </c>
      <c r="B46" s="18">
        <v>-112.37289680000001</v>
      </c>
      <c r="C46" s="18">
        <f>IF(Sheet1!G123=1,Master!A46,Master!K46)</f>
        <v>33.536406700000001</v>
      </c>
      <c r="D46" s="18">
        <f>IF(Sheet1!G123=1,Master!B46,Master!L46)</f>
        <v>-112.37289680000001</v>
      </c>
      <c r="E46" s="18">
        <f>IF(Sheet1!G123=0,Master!A46,Master!K46)</f>
        <v>100</v>
      </c>
      <c r="F46" s="18">
        <f>IF(Sheet1!G123=0,Master!B46,Master!L46)</f>
        <v>180</v>
      </c>
      <c r="G46" s="18">
        <f>IF(Sheet1!I123=1,Master!A46,Master!K46)</f>
        <v>33.536406700000001</v>
      </c>
      <c r="H46" s="18">
        <f>IF(Sheet1!I123=1,Master!B46,Master!L46)</f>
        <v>-112.37289680000001</v>
      </c>
      <c r="I46" s="18">
        <f>IF(Sheet1!I123=0,Master!A46,Master!K46)</f>
        <v>100</v>
      </c>
      <c r="J46" s="18">
        <f>IF(Sheet1!I123=0,Master!B46,Master!L46)</f>
        <v>180</v>
      </c>
      <c r="K46" s="18">
        <v>100</v>
      </c>
      <c r="L46" s="18">
        <v>180</v>
      </c>
      <c r="M46">
        <v>351</v>
      </c>
      <c r="N46" t="s">
        <v>463</v>
      </c>
      <c r="O46">
        <v>0.265631841275</v>
      </c>
      <c r="P46" t="s">
        <v>63</v>
      </c>
      <c r="Q46" t="s">
        <v>64</v>
      </c>
      <c r="R46" t="s">
        <v>8</v>
      </c>
      <c r="S46">
        <v>0</v>
      </c>
      <c r="T46">
        <v>1</v>
      </c>
      <c r="U46">
        <v>29.8425197601318</v>
      </c>
      <c r="V46">
        <v>29.8425197601318</v>
      </c>
      <c r="W46">
        <v>29.8425197601318</v>
      </c>
      <c r="X46" s="1">
        <v>29.8425197601318</v>
      </c>
      <c r="Z46" s="1">
        <v>1</v>
      </c>
      <c r="AA46" s="1">
        <v>0.675060980111168</v>
      </c>
      <c r="AB46" s="1">
        <v>0.675060980111168</v>
      </c>
      <c r="AC46" s="1">
        <v>0.675060980111168</v>
      </c>
      <c r="AD46" s="1">
        <v>0.675060980111168</v>
      </c>
      <c r="AF46" s="1">
        <v>1</v>
      </c>
      <c r="AG46">
        <v>1.9843357952394999E-2</v>
      </c>
      <c r="AH46">
        <v>1.9843357952394999E-2</v>
      </c>
      <c r="AI46">
        <v>1.9843357952394999E-2</v>
      </c>
      <c r="AJ46">
        <v>1.9843357952394999E-2</v>
      </c>
      <c r="AL46" s="18">
        <f t="shared" si="2"/>
        <v>0.675060980111168</v>
      </c>
      <c r="AM46">
        <v>0.675060980111168</v>
      </c>
      <c r="AN46">
        <v>351</v>
      </c>
      <c r="AO46" t="s">
        <v>463</v>
      </c>
      <c r="AP46" t="s">
        <v>63</v>
      </c>
      <c r="AQ46" t="s">
        <v>64</v>
      </c>
      <c r="AR46" t="s">
        <v>8</v>
      </c>
      <c r="AS46">
        <v>33.536406700000001</v>
      </c>
      <c r="AT46">
        <v>-112.37289680000001</v>
      </c>
      <c r="AW46">
        <v>18.8</v>
      </c>
      <c r="AX46">
        <v>18.8</v>
      </c>
      <c r="BB46">
        <v>21.5</v>
      </c>
      <c r="BC46">
        <v>21.5</v>
      </c>
      <c r="BG46">
        <v>24.1</v>
      </c>
      <c r="BH46">
        <v>24.1</v>
      </c>
      <c r="BL46">
        <v>29</v>
      </c>
      <c r="BM46">
        <v>29</v>
      </c>
      <c r="BQ46">
        <v>34</v>
      </c>
      <c r="BR46">
        <v>34</v>
      </c>
      <c r="BW46">
        <v>39.200000000000003</v>
      </c>
      <c r="BX46">
        <v>39.200000000000003</v>
      </c>
      <c r="CB46">
        <v>40.700000000000003</v>
      </c>
      <c r="CC46">
        <v>40.700000000000003</v>
      </c>
      <c r="CG46">
        <v>39.4</v>
      </c>
      <c r="CH46">
        <v>39.4</v>
      </c>
      <c r="CL46">
        <v>36.9</v>
      </c>
      <c r="CM46">
        <v>36.9</v>
      </c>
      <c r="CQ46">
        <v>31.1</v>
      </c>
      <c r="CR46">
        <v>31.1</v>
      </c>
      <c r="CV46">
        <v>23.9</v>
      </c>
      <c r="CW46">
        <v>23.9</v>
      </c>
      <c r="DA46">
        <v>19.2</v>
      </c>
      <c r="DB46">
        <v>19.2</v>
      </c>
      <c r="DD46">
        <v>1</v>
      </c>
      <c r="DE46">
        <v>0</v>
      </c>
      <c r="DF46">
        <v>0</v>
      </c>
      <c r="DG46">
        <v>0</v>
      </c>
      <c r="DH46">
        <v>0</v>
      </c>
      <c r="DI46" t="str">
        <f t="shared" si="3"/>
        <v xml:space="preserve">Temp. suitable for vectors - surveillance may be needed. </v>
      </c>
      <c r="DJ46" t="str">
        <f t="shared" si="0"/>
        <v>When temp. suitable, model suggests vectors likely - may need control, education, and policies minimizing exposure.</v>
      </c>
      <c r="DK46" t="str">
        <f t="shared" si="4"/>
        <v xml:space="preserve">Temp. suitable for Zika - surveillance may be needed. </v>
      </c>
      <c r="DL46" t="str">
        <f t="shared" si="1"/>
        <v>When temp. suitable, model suggests Zika unlikely.</v>
      </c>
      <c r="DM46" t="str">
        <f t="shared" si="5"/>
        <v>Temp. suitable for vectors - surveillance may be needed. When temp. suitable, model suggests vectors likely - may need control, education, and policies minimizing exposure.</v>
      </c>
      <c r="DX46" s="59" t="s">
        <v>463</v>
      </c>
      <c r="DY46" s="59" t="s">
        <v>63</v>
      </c>
      <c r="DZ46" s="59" t="s">
        <v>64</v>
      </c>
      <c r="EA46" s="59" t="s">
        <v>8</v>
      </c>
      <c r="EB46" s="59">
        <v>5</v>
      </c>
      <c r="EC46" s="59">
        <v>284</v>
      </c>
      <c r="ED46" s="59">
        <v>0</v>
      </c>
      <c r="EE46" s="59">
        <v>2438</v>
      </c>
      <c r="EF46" s="59">
        <v>2438</v>
      </c>
      <c r="EG46" s="59">
        <v>307.742957746478</v>
      </c>
      <c r="EH46" s="59">
        <v>456.88551527721302</v>
      </c>
      <c r="EI46" s="59">
        <v>87399</v>
      </c>
      <c r="EJ46" s="59">
        <v>172</v>
      </c>
      <c r="EK46" s="59">
        <v>0</v>
      </c>
      <c r="EL46" s="59">
        <v>8</v>
      </c>
      <c r="EM46" s="59">
        <v>65</v>
      </c>
      <c r="EN46" s="59">
        <v>87399</v>
      </c>
    </row>
    <row r="47" spans="1:144" x14ac:dyDescent="0.25">
      <c r="A47" s="18">
        <v>32.644395799999998</v>
      </c>
      <c r="B47" s="18">
        <v>-114.6023929</v>
      </c>
      <c r="C47" s="18">
        <f>IF(Sheet1!G124=1,Master!A47,Master!K47)</f>
        <v>100</v>
      </c>
      <c r="D47" s="18">
        <f>IF(Sheet1!G124=1,Master!B47,Master!L47)</f>
        <v>180</v>
      </c>
      <c r="E47" s="18">
        <f>IF(Sheet1!G124=0,Master!A47,Master!K47)</f>
        <v>32.644395799999998</v>
      </c>
      <c r="F47" s="18">
        <f>IF(Sheet1!G124=0,Master!B47,Master!L47)</f>
        <v>-114.6023929</v>
      </c>
      <c r="G47" s="18">
        <f>IF(Sheet1!I124=1,Master!A47,Master!K47)</f>
        <v>32.644395799999998</v>
      </c>
      <c r="H47" s="18">
        <f>IF(Sheet1!I124=1,Master!B47,Master!L47)</f>
        <v>-114.6023929</v>
      </c>
      <c r="I47" s="18">
        <f>IF(Sheet1!I124=0,Master!A47,Master!K47)</f>
        <v>100</v>
      </c>
      <c r="J47" s="18">
        <f>IF(Sheet1!I124=0,Master!B47,Master!L47)</f>
        <v>180</v>
      </c>
      <c r="K47" s="18">
        <v>100</v>
      </c>
      <c r="L47" s="18">
        <v>180</v>
      </c>
      <c r="M47">
        <v>380</v>
      </c>
      <c r="N47" t="s">
        <v>492</v>
      </c>
      <c r="O47">
        <v>0.19852503868400001</v>
      </c>
      <c r="P47" t="s">
        <v>63</v>
      </c>
      <c r="Q47" t="s">
        <v>64</v>
      </c>
      <c r="R47" t="s">
        <v>8</v>
      </c>
      <c r="S47">
        <v>0</v>
      </c>
      <c r="T47">
        <v>1</v>
      </c>
      <c r="U47">
        <v>27.913385391235298</v>
      </c>
      <c r="V47">
        <v>27.913385391235298</v>
      </c>
      <c r="W47">
        <v>27.913385391235298</v>
      </c>
      <c r="X47" s="1">
        <v>27.913385391235298</v>
      </c>
      <c r="Z47" s="1">
        <v>1</v>
      </c>
      <c r="AA47" s="1">
        <v>0.42961642066349998</v>
      </c>
      <c r="AB47" s="1">
        <v>0.42961642066349998</v>
      </c>
      <c r="AC47" s="1">
        <v>0.42961642066349998</v>
      </c>
      <c r="AD47" s="1">
        <v>0.42961642066349998</v>
      </c>
      <c r="AF47" s="1">
        <v>1</v>
      </c>
      <c r="AG47">
        <v>9.6015790028300008E-3</v>
      </c>
      <c r="AH47">
        <v>9.6015790028300008E-3</v>
      </c>
      <c r="AI47">
        <v>9.6015790028300008E-3</v>
      </c>
      <c r="AJ47">
        <v>9.6015790028300008E-3</v>
      </c>
      <c r="AL47" s="18">
        <f t="shared" si="2"/>
        <v>0.42961642066349998</v>
      </c>
      <c r="AM47">
        <v>0.42961642066349998</v>
      </c>
      <c r="AN47">
        <v>380</v>
      </c>
      <c r="AO47" t="s">
        <v>492</v>
      </c>
      <c r="AP47" t="s">
        <v>63</v>
      </c>
      <c r="AQ47" t="s">
        <v>64</v>
      </c>
      <c r="AR47" t="s">
        <v>8</v>
      </c>
      <c r="AS47">
        <v>32.644395799999998</v>
      </c>
      <c r="AT47">
        <v>-114.6023929</v>
      </c>
      <c r="AW47">
        <v>21</v>
      </c>
      <c r="AX47">
        <v>21</v>
      </c>
      <c r="BB47">
        <v>23.8</v>
      </c>
      <c r="BC47">
        <v>23.8</v>
      </c>
      <c r="BG47">
        <v>26.6</v>
      </c>
      <c r="BH47">
        <v>26.6</v>
      </c>
      <c r="BL47">
        <v>30.6</v>
      </c>
      <c r="BM47">
        <v>30.6</v>
      </c>
      <c r="BQ47">
        <v>34.9</v>
      </c>
      <c r="BR47">
        <v>34.9</v>
      </c>
      <c r="BW47">
        <v>39.6</v>
      </c>
      <c r="BX47">
        <v>39.6</v>
      </c>
      <c r="CB47">
        <v>41.6</v>
      </c>
      <c r="CC47">
        <v>41.6</v>
      </c>
      <c r="CG47">
        <v>41.2</v>
      </c>
      <c r="CH47">
        <v>41.2</v>
      </c>
      <c r="CL47">
        <v>38.700000000000003</v>
      </c>
      <c r="CM47">
        <v>38.700000000000003</v>
      </c>
      <c r="CQ47">
        <v>33.1</v>
      </c>
      <c r="CR47">
        <v>33.1</v>
      </c>
      <c r="CV47">
        <v>25.7</v>
      </c>
      <c r="CW47">
        <v>25.7</v>
      </c>
      <c r="DA47">
        <v>20.7</v>
      </c>
      <c r="DB47">
        <v>20.7</v>
      </c>
      <c r="DD47">
        <v>1</v>
      </c>
      <c r="DE47">
        <v>0</v>
      </c>
      <c r="DF47">
        <v>0</v>
      </c>
      <c r="DG47">
        <v>0</v>
      </c>
      <c r="DH47">
        <v>0</v>
      </c>
      <c r="DI47" t="str">
        <f t="shared" si="3"/>
        <v xml:space="preserve">Too cold or becomes too hot for vectors - surveillance may not be necessary. </v>
      </c>
      <c r="DJ47" t="str">
        <f t="shared" si="0"/>
        <v>When temp. suitable, model suggests vectors unlikely or low numbers.</v>
      </c>
      <c r="DK47" t="str">
        <f t="shared" si="4"/>
        <v xml:space="preserve">Temp. suitable for Zika - surveillance may be needed. </v>
      </c>
      <c r="DL47" t="str">
        <f t="shared" si="1"/>
        <v>When temp. suitable, model suggests Zika unlikely.</v>
      </c>
      <c r="DM47" t="str">
        <f t="shared" si="5"/>
        <v>Too cold or becomes too hot for vectors - surveillance may not be necessary. When temp. suitable, model suggests vectors unlikely or low numbers.</v>
      </c>
      <c r="DX47" s="59" t="s">
        <v>492</v>
      </c>
      <c r="DY47" s="59" t="s">
        <v>63</v>
      </c>
      <c r="DZ47" s="59" t="s">
        <v>64</v>
      </c>
      <c r="EA47" s="59" t="s">
        <v>8</v>
      </c>
      <c r="EB47" s="59">
        <v>0</v>
      </c>
      <c r="EC47" s="59">
        <v>181</v>
      </c>
      <c r="ED47" s="59">
        <v>0</v>
      </c>
      <c r="EE47" s="59">
        <v>3598</v>
      </c>
      <c r="EF47" s="59">
        <v>3598</v>
      </c>
      <c r="EG47" s="59">
        <v>298.70165745856298</v>
      </c>
      <c r="EH47" s="59">
        <v>580.73198185448098</v>
      </c>
      <c r="EI47" s="59">
        <v>54065</v>
      </c>
      <c r="EJ47" s="59">
        <v>104</v>
      </c>
      <c r="EK47" s="59">
        <v>0</v>
      </c>
      <c r="EL47" s="59">
        <v>10</v>
      </c>
      <c r="EM47" s="59">
        <v>32</v>
      </c>
      <c r="EN47" s="59">
        <v>54065</v>
      </c>
    </row>
    <row r="48" spans="1:144" x14ac:dyDescent="0.25">
      <c r="A48" s="18">
        <v>32.700434299999998</v>
      </c>
      <c r="B48" s="18">
        <v>-114.6561786</v>
      </c>
      <c r="C48" s="18">
        <f>IF(Sheet1!G125=1,Master!A48,Master!K48)</f>
        <v>100</v>
      </c>
      <c r="D48" s="18">
        <f>IF(Sheet1!G125=1,Master!B48,Master!L48)</f>
        <v>180</v>
      </c>
      <c r="E48" s="18">
        <f>IF(Sheet1!G125=0,Master!A48,Master!K48)</f>
        <v>32.700434299999998</v>
      </c>
      <c r="F48" s="18">
        <f>IF(Sheet1!G125=0,Master!B48,Master!L48)</f>
        <v>-114.6561786</v>
      </c>
      <c r="G48" s="18">
        <f>IF(Sheet1!I125=1,Master!A48,Master!K48)</f>
        <v>32.700434299999998</v>
      </c>
      <c r="H48" s="18">
        <f>IF(Sheet1!I125=1,Master!B48,Master!L48)</f>
        <v>-114.6561786</v>
      </c>
      <c r="I48" s="18">
        <f>IF(Sheet1!I125=0,Master!A48,Master!K48)</f>
        <v>100</v>
      </c>
      <c r="J48" s="18">
        <f>IF(Sheet1!I125=0,Master!B48,Master!L48)</f>
        <v>180</v>
      </c>
      <c r="K48" s="18">
        <v>100</v>
      </c>
      <c r="L48" s="18">
        <v>180</v>
      </c>
      <c r="M48">
        <v>381</v>
      </c>
      <c r="N48" t="s">
        <v>493</v>
      </c>
      <c r="O48">
        <v>1.27274322778E-2</v>
      </c>
      <c r="P48" t="s">
        <v>63</v>
      </c>
      <c r="Q48" t="s">
        <v>64</v>
      </c>
      <c r="R48" t="s">
        <v>8</v>
      </c>
      <c r="S48">
        <v>0</v>
      </c>
      <c r="T48">
        <v>1</v>
      </c>
      <c r="U48">
        <v>29.291337966918899</v>
      </c>
      <c r="V48">
        <v>29.291337966918899</v>
      </c>
      <c r="W48">
        <v>29.291337966918899</v>
      </c>
      <c r="X48" s="1">
        <v>29.291337966918899</v>
      </c>
      <c r="Z48" s="1">
        <v>1</v>
      </c>
      <c r="AA48" s="1">
        <v>0.65265023708343495</v>
      </c>
      <c r="AB48" s="1">
        <v>0.65265023708343495</v>
      </c>
      <c r="AC48" s="1">
        <v>0.65265023708343495</v>
      </c>
      <c r="AD48" s="1">
        <v>0.65265023708343495</v>
      </c>
      <c r="AF48" s="1">
        <v>1</v>
      </c>
      <c r="AG48">
        <v>1.3213728554547E-2</v>
      </c>
      <c r="AH48">
        <v>1.3213728554547E-2</v>
      </c>
      <c r="AI48">
        <v>1.3213728554547E-2</v>
      </c>
      <c r="AJ48">
        <v>1.3213728554547E-2</v>
      </c>
      <c r="AL48" s="18">
        <f t="shared" si="2"/>
        <v>0.65265023708343495</v>
      </c>
      <c r="AM48">
        <v>0.65265023708343495</v>
      </c>
      <c r="AN48">
        <v>381</v>
      </c>
      <c r="AO48" t="s">
        <v>493</v>
      </c>
      <c r="AP48" t="s">
        <v>63</v>
      </c>
      <c r="AQ48" t="s">
        <v>64</v>
      </c>
      <c r="AR48" t="s">
        <v>8</v>
      </c>
      <c r="AS48">
        <v>32.700434299999998</v>
      </c>
      <c r="AT48">
        <v>-114.6561786</v>
      </c>
      <c r="AW48">
        <v>20.9</v>
      </c>
      <c r="AX48">
        <v>20.9</v>
      </c>
      <c r="BB48">
        <v>23.8</v>
      </c>
      <c r="BC48">
        <v>23.8</v>
      </c>
      <c r="BG48">
        <v>26.5</v>
      </c>
      <c r="BH48">
        <v>26.5</v>
      </c>
      <c r="BL48">
        <v>30.6</v>
      </c>
      <c r="BM48">
        <v>30.6</v>
      </c>
      <c r="BQ48">
        <v>34.9</v>
      </c>
      <c r="BR48">
        <v>34.9</v>
      </c>
      <c r="BW48">
        <v>39.700000000000003</v>
      </c>
      <c r="BX48">
        <v>39.700000000000003</v>
      </c>
      <c r="CB48">
        <v>41.7</v>
      </c>
      <c r="CC48">
        <v>41.7</v>
      </c>
      <c r="CG48">
        <v>41.2</v>
      </c>
      <c r="CH48">
        <v>41.2</v>
      </c>
      <c r="CL48">
        <v>38.700000000000003</v>
      </c>
      <c r="CM48">
        <v>38.700000000000003</v>
      </c>
      <c r="CQ48">
        <v>33</v>
      </c>
      <c r="CR48">
        <v>33</v>
      </c>
      <c r="CV48">
        <v>25.6</v>
      </c>
      <c r="CW48">
        <v>25.6</v>
      </c>
      <c r="DA48">
        <v>20.7</v>
      </c>
      <c r="DB48">
        <v>20.7</v>
      </c>
      <c r="DD48">
        <v>1</v>
      </c>
      <c r="DE48">
        <v>0</v>
      </c>
      <c r="DF48">
        <v>0</v>
      </c>
      <c r="DG48">
        <v>0</v>
      </c>
      <c r="DH48">
        <v>0</v>
      </c>
      <c r="DI48" t="str">
        <f t="shared" si="3"/>
        <v xml:space="preserve">Too cold or becomes too hot for vectors - surveillance may not be necessary. </v>
      </c>
      <c r="DJ48" t="str">
        <f t="shared" si="0"/>
        <v>When temp. suitable, model suggests vectors likely - may need control, education, and policies minimizing exposure.</v>
      </c>
      <c r="DK48" t="str">
        <f t="shared" si="4"/>
        <v xml:space="preserve">Temp. suitable for Zika - surveillance may be needed. </v>
      </c>
      <c r="DL48" t="str">
        <f t="shared" si="1"/>
        <v>When temp. suitable, model suggests Zika unlikely.</v>
      </c>
      <c r="DM48" t="str">
        <f t="shared" si="5"/>
        <v>Too cold or becomes too hot for vectors - surveillance may not be necessary. When temp. suitable, model suggests vectors likely - may need control, education, and policies minimizing exposure.</v>
      </c>
      <c r="DX48" s="59" t="s">
        <v>493</v>
      </c>
      <c r="DY48" s="59" t="s">
        <v>63</v>
      </c>
      <c r="DZ48" s="59" t="s">
        <v>64</v>
      </c>
      <c r="EA48" s="59" t="s">
        <v>8</v>
      </c>
      <c r="EB48" s="59">
        <v>1694</v>
      </c>
      <c r="EC48" s="59">
        <v>78</v>
      </c>
      <c r="ED48" s="59">
        <v>0</v>
      </c>
      <c r="EE48" s="59">
        <v>2922</v>
      </c>
      <c r="EF48" s="59">
        <v>2922</v>
      </c>
      <c r="EG48" s="59">
        <v>638</v>
      </c>
      <c r="EH48" s="59">
        <v>722.04859911724702</v>
      </c>
      <c r="EI48" s="59">
        <v>49764</v>
      </c>
      <c r="EJ48" s="59">
        <v>68</v>
      </c>
      <c r="EK48" s="59">
        <v>2</v>
      </c>
      <c r="EL48" s="59">
        <v>3</v>
      </c>
      <c r="EM48" s="59">
        <v>297</v>
      </c>
      <c r="EN48" s="59">
        <v>49764</v>
      </c>
    </row>
    <row r="49" spans="1:144" x14ac:dyDescent="0.25">
      <c r="A49" s="18">
        <v>32.131458100000003</v>
      </c>
      <c r="B49" s="18">
        <v>-110.949169</v>
      </c>
      <c r="C49" s="18">
        <f>IF(Sheet1!G126=1,Master!A49,Master!K49)</f>
        <v>32.131458100000003</v>
      </c>
      <c r="D49" s="18">
        <f>IF(Sheet1!G126=1,Master!B49,Master!L49)</f>
        <v>-110.949169</v>
      </c>
      <c r="E49" s="18">
        <f>IF(Sheet1!G126=0,Master!A49,Master!K49)</f>
        <v>100</v>
      </c>
      <c r="F49" s="18">
        <f>IF(Sheet1!G126=0,Master!B49,Master!L49)</f>
        <v>180</v>
      </c>
      <c r="G49" s="18">
        <f>IF(Sheet1!I126=1,Master!A49,Master!K49)</f>
        <v>32.131458100000003</v>
      </c>
      <c r="H49" s="18">
        <f>IF(Sheet1!I126=1,Master!B49,Master!L49)</f>
        <v>-110.949169</v>
      </c>
      <c r="I49" s="18">
        <f>IF(Sheet1!I126=0,Master!A49,Master!K49)</f>
        <v>100</v>
      </c>
      <c r="J49" s="18">
        <f>IF(Sheet1!I126=0,Master!B49,Master!L49)</f>
        <v>180</v>
      </c>
      <c r="K49" s="18">
        <v>100</v>
      </c>
      <c r="L49" s="18">
        <v>180</v>
      </c>
      <c r="M49">
        <v>692</v>
      </c>
      <c r="N49" t="s">
        <v>806</v>
      </c>
      <c r="O49">
        <v>2.5106739086700001E-2</v>
      </c>
      <c r="P49" t="s">
        <v>63</v>
      </c>
      <c r="Q49" t="s">
        <v>64</v>
      </c>
      <c r="R49" t="s">
        <v>8</v>
      </c>
      <c r="S49">
        <v>0</v>
      </c>
      <c r="T49">
        <v>1</v>
      </c>
      <c r="U49">
        <v>30.944881439208899</v>
      </c>
      <c r="V49">
        <v>30.944881439208899</v>
      </c>
      <c r="W49">
        <v>30.944881439208899</v>
      </c>
      <c r="X49" s="1">
        <v>30.944881439208899</v>
      </c>
      <c r="Z49" s="1">
        <v>1</v>
      </c>
      <c r="AA49" s="1">
        <v>0.86602938175201405</v>
      </c>
      <c r="AB49" s="1">
        <v>0.86602938175201405</v>
      </c>
      <c r="AC49" s="1">
        <v>0.86602938175201405</v>
      </c>
      <c r="AD49" s="1">
        <v>0.86602938175201405</v>
      </c>
      <c r="AF49" s="1">
        <v>1</v>
      </c>
      <c r="AG49">
        <v>0.228500410914421</v>
      </c>
      <c r="AH49">
        <v>0.228500410914421</v>
      </c>
      <c r="AI49">
        <v>0.228500410914421</v>
      </c>
      <c r="AJ49">
        <v>0.228500410914421</v>
      </c>
      <c r="AL49" s="18">
        <f t="shared" si="2"/>
        <v>0.86602938175201405</v>
      </c>
      <c r="AM49">
        <v>0.86602938175201405</v>
      </c>
      <c r="AN49">
        <v>692</v>
      </c>
      <c r="AO49" t="s">
        <v>806</v>
      </c>
      <c r="AP49" t="s">
        <v>63</v>
      </c>
      <c r="AQ49" t="s">
        <v>64</v>
      </c>
      <c r="AR49" t="s">
        <v>8</v>
      </c>
      <c r="AS49">
        <v>32.131458100000003</v>
      </c>
      <c r="AT49">
        <v>-110.949169</v>
      </c>
      <c r="AW49">
        <v>18.600000000000001</v>
      </c>
      <c r="AX49">
        <v>18.600000000000001</v>
      </c>
      <c r="BB49">
        <v>20.5</v>
      </c>
      <c r="BC49">
        <v>20.5</v>
      </c>
      <c r="BG49">
        <v>23</v>
      </c>
      <c r="BH49">
        <v>23</v>
      </c>
      <c r="BL49">
        <v>27.6</v>
      </c>
      <c r="BM49">
        <v>27.6</v>
      </c>
      <c r="BQ49">
        <v>32.299999999999997</v>
      </c>
      <c r="BR49">
        <v>32.299999999999997</v>
      </c>
      <c r="BW49">
        <v>37.4</v>
      </c>
      <c r="BX49">
        <v>37.4</v>
      </c>
      <c r="CB49">
        <v>37.299999999999997</v>
      </c>
      <c r="CC49">
        <v>37.299999999999997</v>
      </c>
      <c r="CG49">
        <v>36.1</v>
      </c>
      <c r="CH49">
        <v>36.1</v>
      </c>
      <c r="CL49">
        <v>34.6</v>
      </c>
      <c r="CM49">
        <v>34.6</v>
      </c>
      <c r="CQ49">
        <v>29.6</v>
      </c>
      <c r="CR49">
        <v>29.6</v>
      </c>
      <c r="CV49">
        <v>23.1</v>
      </c>
      <c r="CW49">
        <v>23.1</v>
      </c>
      <c r="DA49">
        <v>18.899999999999999</v>
      </c>
      <c r="DB49">
        <v>18.899999999999999</v>
      </c>
      <c r="DD49">
        <v>1</v>
      </c>
      <c r="DE49">
        <v>0.31591457128524802</v>
      </c>
      <c r="DF49">
        <v>0.31591457128524802</v>
      </c>
      <c r="DG49">
        <v>0.31591457128524802</v>
      </c>
      <c r="DH49">
        <v>0.31591457128524802</v>
      </c>
      <c r="DI49" t="str">
        <f t="shared" si="3"/>
        <v xml:space="preserve">Temp. suitable for vectors - surveillance may be needed. </v>
      </c>
      <c r="DJ49" t="str">
        <f t="shared" si="0"/>
        <v>When temp. suitable, model suggests vectors likely - may need control, education, and policies minimizing exposure.</v>
      </c>
      <c r="DK49" t="str">
        <f t="shared" si="4"/>
        <v xml:space="preserve">Temp. suitable for Zika - surveillance may be needed. </v>
      </c>
      <c r="DL49" t="str">
        <f t="shared" si="1"/>
        <v>When temp. suitable, model suggests Zika unlikely.</v>
      </c>
      <c r="DM49" t="str">
        <f t="shared" si="5"/>
        <v>Temp. suitable for vectors - surveillance may be needed. When temp. suitable, model suggests vectors likely - may need control, education, and policies minimizing exposure.</v>
      </c>
      <c r="DX49" s="59" t="s">
        <v>806</v>
      </c>
      <c r="DY49" s="59" t="s">
        <v>63</v>
      </c>
      <c r="DZ49" s="59" t="s">
        <v>64</v>
      </c>
      <c r="EA49" s="59" t="s">
        <v>8</v>
      </c>
      <c r="EB49" s="59">
        <v>1510</v>
      </c>
      <c r="EC49" s="59">
        <v>80</v>
      </c>
      <c r="ED49" s="59">
        <v>0</v>
      </c>
      <c r="EE49" s="59">
        <v>2028</v>
      </c>
      <c r="EF49" s="59">
        <v>2028</v>
      </c>
      <c r="EG49" s="59">
        <v>621.6</v>
      </c>
      <c r="EH49" s="59">
        <v>675.40622221001104</v>
      </c>
      <c r="EI49" s="59">
        <v>49728</v>
      </c>
      <c r="EJ49" s="59">
        <v>58</v>
      </c>
      <c r="EK49" s="59">
        <v>0</v>
      </c>
      <c r="EL49" s="59">
        <v>8</v>
      </c>
      <c r="EM49" s="59">
        <v>274</v>
      </c>
      <c r="EN49" s="59">
        <v>49728</v>
      </c>
    </row>
    <row r="50" spans="1:144" x14ac:dyDescent="0.25">
      <c r="A50" s="18">
        <v>32.701301700000002</v>
      </c>
      <c r="B50" s="18">
        <v>-114.4050988</v>
      </c>
      <c r="C50" s="18">
        <f>IF(Sheet1!G127=1,Master!A50,Master!K50)</f>
        <v>32.701301700000002</v>
      </c>
      <c r="D50" s="18">
        <f>IF(Sheet1!G127=1,Master!B50,Master!L50)</f>
        <v>-114.4050988</v>
      </c>
      <c r="E50" s="18">
        <f>IF(Sheet1!G127=0,Master!A50,Master!K50)</f>
        <v>100</v>
      </c>
      <c r="F50" s="18">
        <f>IF(Sheet1!G127=0,Master!B50,Master!L50)</f>
        <v>180</v>
      </c>
      <c r="G50" s="18">
        <f>IF(Sheet1!I127=1,Master!A50,Master!K50)</f>
        <v>32.701301700000002</v>
      </c>
      <c r="H50" s="18">
        <f>IF(Sheet1!I127=1,Master!B50,Master!L50)</f>
        <v>-114.4050988</v>
      </c>
      <c r="I50" s="18">
        <f>IF(Sheet1!I127=0,Master!A50,Master!K50)</f>
        <v>100</v>
      </c>
      <c r="J50" s="18">
        <f>IF(Sheet1!I127=0,Master!B50,Master!L50)</f>
        <v>180</v>
      </c>
      <c r="K50" s="18">
        <v>100</v>
      </c>
      <c r="L50" s="18">
        <v>180</v>
      </c>
      <c r="M50">
        <v>733</v>
      </c>
      <c r="N50" t="s">
        <v>847</v>
      </c>
      <c r="O50">
        <v>4.39868229061</v>
      </c>
      <c r="P50" t="s">
        <v>63</v>
      </c>
      <c r="Q50" t="s">
        <v>64</v>
      </c>
      <c r="R50" t="s">
        <v>8</v>
      </c>
      <c r="S50">
        <v>0</v>
      </c>
      <c r="T50">
        <v>31</v>
      </c>
      <c r="U50">
        <v>29.015748977661101</v>
      </c>
      <c r="V50">
        <v>35.078739166259702</v>
      </c>
      <c r="W50">
        <v>32.251714460311298</v>
      </c>
      <c r="X50" s="1">
        <v>999.80314826965298</v>
      </c>
      <c r="Z50" s="1">
        <v>200</v>
      </c>
      <c r="AA50" s="1">
        <v>2.5992897208956998E-2</v>
      </c>
      <c r="AB50" s="1">
        <v>0.32875275079585498</v>
      </c>
      <c r="AC50" s="1">
        <v>6.6317386844907997E-2</v>
      </c>
      <c r="AD50" s="1">
        <v>13.263477368981601</v>
      </c>
      <c r="AF50" s="1">
        <v>200</v>
      </c>
      <c r="AG50">
        <v>1.3334800011429999E-3</v>
      </c>
      <c r="AH50">
        <v>1.6058189702425001E-2</v>
      </c>
      <c r="AI50">
        <v>4.182207891641E-3</v>
      </c>
      <c r="AJ50">
        <v>0.83644157832817601</v>
      </c>
      <c r="AL50" s="18">
        <f t="shared" si="2"/>
        <v>0.32875275079585498</v>
      </c>
      <c r="AM50">
        <v>0.32875275079585498</v>
      </c>
      <c r="AN50">
        <v>733</v>
      </c>
      <c r="AO50" t="s">
        <v>847</v>
      </c>
      <c r="AP50" t="s">
        <v>63</v>
      </c>
      <c r="AQ50" t="s">
        <v>64</v>
      </c>
      <c r="AR50" t="s">
        <v>8</v>
      </c>
      <c r="AS50">
        <v>32.701301700000002</v>
      </c>
      <c r="AT50">
        <v>-114.4050988</v>
      </c>
      <c r="AW50">
        <v>20</v>
      </c>
      <c r="AX50">
        <v>19.100000000000001</v>
      </c>
      <c r="BB50">
        <v>23.1</v>
      </c>
      <c r="BC50">
        <v>22.1</v>
      </c>
      <c r="BG50">
        <v>25.7</v>
      </c>
      <c r="BH50">
        <v>24.6</v>
      </c>
      <c r="BL50">
        <v>29.9</v>
      </c>
      <c r="BM50">
        <v>29</v>
      </c>
      <c r="BQ50">
        <v>34.299999999999997</v>
      </c>
      <c r="BR50">
        <v>33.5</v>
      </c>
      <c r="BW50">
        <v>39.6</v>
      </c>
      <c r="BX50">
        <v>38.800000000000004</v>
      </c>
      <c r="CB50">
        <v>41.7</v>
      </c>
      <c r="CC50">
        <v>40.9</v>
      </c>
      <c r="CG50">
        <v>40.799999999999997</v>
      </c>
      <c r="CH50">
        <v>40</v>
      </c>
      <c r="CL50">
        <v>37.9</v>
      </c>
      <c r="CM50">
        <v>37.1</v>
      </c>
      <c r="CQ50">
        <v>32.299999999999997</v>
      </c>
      <c r="CR50">
        <v>31.400000000000002</v>
      </c>
      <c r="CV50">
        <v>25</v>
      </c>
      <c r="CW50">
        <v>23.9</v>
      </c>
      <c r="DA50">
        <v>20.2</v>
      </c>
      <c r="DB50">
        <v>19.200000000000003</v>
      </c>
      <c r="DD50">
        <v>196</v>
      </c>
      <c r="DE50">
        <v>0</v>
      </c>
      <c r="DF50">
        <v>0</v>
      </c>
      <c r="DG50">
        <v>0</v>
      </c>
      <c r="DH50">
        <v>0</v>
      </c>
      <c r="DI50" t="str">
        <f t="shared" si="3"/>
        <v xml:space="preserve">Temp. suitable for vectors - surveillance may be needed. </v>
      </c>
      <c r="DJ50" t="str">
        <f t="shared" si="0"/>
        <v>When temp. suitable, model suggests vectors unlikely or low numbers.</v>
      </c>
      <c r="DK50" t="str">
        <f t="shared" si="4"/>
        <v xml:space="preserve">Temp. suitable for Zika - surveillance may be needed. </v>
      </c>
      <c r="DL50" t="str">
        <f t="shared" si="1"/>
        <v>When temp. suitable, model suggests Zika unlikely.</v>
      </c>
      <c r="DM50" t="str">
        <f t="shared" si="5"/>
        <v>Temp. suitable for vectors - surveillance may be needed. When temp. suitable, model suggests vectors unlikely or low numbers.</v>
      </c>
      <c r="DX50" s="59" t="s">
        <v>847</v>
      </c>
      <c r="DY50" s="59" t="s">
        <v>63</v>
      </c>
      <c r="DZ50" s="59" t="s">
        <v>64</v>
      </c>
      <c r="EA50" s="59" t="s">
        <v>8</v>
      </c>
      <c r="EB50" s="59">
        <v>0</v>
      </c>
      <c r="EC50" s="59">
        <v>7830</v>
      </c>
      <c r="ED50" s="59">
        <v>0</v>
      </c>
      <c r="EE50" s="59">
        <v>816</v>
      </c>
      <c r="EF50" s="59">
        <v>816</v>
      </c>
      <c r="EG50" s="59">
        <v>1.2546615581098299</v>
      </c>
      <c r="EH50" s="59">
        <v>22.379383543158401</v>
      </c>
      <c r="EI50" s="59">
        <v>9824</v>
      </c>
      <c r="EJ50" s="59">
        <v>56</v>
      </c>
      <c r="EK50" s="59">
        <v>0</v>
      </c>
      <c r="EL50" s="59">
        <v>10</v>
      </c>
      <c r="EM50" s="59">
        <v>0</v>
      </c>
      <c r="EN50" s="59">
        <v>9824</v>
      </c>
    </row>
    <row r="51" spans="1:144" x14ac:dyDescent="0.25">
      <c r="A51" s="18">
        <v>39.121080399999997</v>
      </c>
      <c r="B51" s="18">
        <v>-121.3954916</v>
      </c>
      <c r="C51" s="18">
        <f>IF(Sheet1!G150=1,Master!A51,Master!K51)</f>
        <v>39.121080399999997</v>
      </c>
      <c r="D51" s="18">
        <f>IF(Sheet1!G150=1,Master!B51,Master!L51)</f>
        <v>-121.3954916</v>
      </c>
      <c r="E51" s="18">
        <f>IF(Sheet1!G150=0,Master!A51,Master!K51)</f>
        <v>100</v>
      </c>
      <c r="F51" s="18">
        <f>IF(Sheet1!G150=0,Master!B51,Master!L51)</f>
        <v>180</v>
      </c>
      <c r="G51" s="18">
        <f>IF(Sheet1!I150=1,Master!A51,Master!K51)</f>
        <v>39.121080399999997</v>
      </c>
      <c r="H51" s="18">
        <f>IF(Sheet1!I150=1,Master!B51,Master!L51)</f>
        <v>-121.3954916</v>
      </c>
      <c r="I51" s="18">
        <f>IF(Sheet1!I150=0,Master!A51,Master!K51)</f>
        <v>100</v>
      </c>
      <c r="J51" s="18">
        <f>IF(Sheet1!I150=0,Master!B51,Master!L51)</f>
        <v>180</v>
      </c>
      <c r="K51" s="18">
        <v>100</v>
      </c>
      <c r="L51" s="18">
        <v>180</v>
      </c>
      <c r="M51">
        <v>28</v>
      </c>
      <c r="N51" t="s">
        <v>69</v>
      </c>
      <c r="O51">
        <v>0.51382018673399998</v>
      </c>
      <c r="P51" s="18" t="s">
        <v>70</v>
      </c>
      <c r="Q51" t="s">
        <v>71</v>
      </c>
      <c r="R51" t="s">
        <v>8</v>
      </c>
      <c r="S51">
        <v>1</v>
      </c>
      <c r="T51">
        <v>1</v>
      </c>
      <c r="U51">
        <v>16.614173889160099</v>
      </c>
      <c r="V51">
        <v>16.614173889160099</v>
      </c>
      <c r="W51">
        <v>16.614173889160099</v>
      </c>
      <c r="X51" s="1">
        <v>16.614173889160099</v>
      </c>
      <c r="Z51" s="1">
        <v>5</v>
      </c>
      <c r="AA51" s="1">
        <v>0.53713317945595396</v>
      </c>
      <c r="AB51" s="1">
        <v>0.75205779858100297</v>
      </c>
      <c r="AC51" s="1">
        <v>0.65320758388729305</v>
      </c>
      <c r="AD51" s="1">
        <v>3.2660379194364602</v>
      </c>
      <c r="AF51" s="1">
        <v>5</v>
      </c>
      <c r="AG51">
        <v>0.64305440178789797</v>
      </c>
      <c r="AH51">
        <v>0.84744154889175505</v>
      </c>
      <c r="AI51">
        <v>0.75226936346787598</v>
      </c>
      <c r="AJ51">
        <v>3.76134681733937</v>
      </c>
      <c r="AL51" s="18">
        <f t="shared" si="2"/>
        <v>0.84744154889175505</v>
      </c>
      <c r="AM51">
        <v>0.84744154889175505</v>
      </c>
      <c r="AN51">
        <v>28</v>
      </c>
      <c r="AO51" t="s">
        <v>69</v>
      </c>
      <c r="AP51" t="s">
        <v>70</v>
      </c>
      <c r="AQ51" t="s">
        <v>71</v>
      </c>
      <c r="AR51" t="s">
        <v>8</v>
      </c>
      <c r="AS51">
        <v>39.121080399999997</v>
      </c>
      <c r="AT51">
        <v>-121.3954916</v>
      </c>
      <c r="AW51">
        <v>11.4</v>
      </c>
      <c r="AX51">
        <v>11.4</v>
      </c>
      <c r="BB51">
        <v>15.3</v>
      </c>
      <c r="BC51">
        <v>15.3</v>
      </c>
      <c r="BG51">
        <v>17.7</v>
      </c>
      <c r="BH51">
        <v>17.7</v>
      </c>
      <c r="BL51">
        <v>21.4</v>
      </c>
      <c r="BM51">
        <v>21.4</v>
      </c>
      <c r="BQ51">
        <v>26.4</v>
      </c>
      <c r="BR51">
        <v>26.4</v>
      </c>
      <c r="BW51">
        <v>31.4</v>
      </c>
      <c r="BX51">
        <v>31.4</v>
      </c>
      <c r="CB51">
        <v>35.200000000000003</v>
      </c>
      <c r="CC51">
        <v>35.200000000000003</v>
      </c>
      <c r="CG51">
        <v>34</v>
      </c>
      <c r="CH51">
        <v>34</v>
      </c>
      <c r="CL51">
        <v>30.8</v>
      </c>
      <c r="CM51">
        <v>30.8</v>
      </c>
      <c r="CQ51">
        <v>25.2</v>
      </c>
      <c r="CR51">
        <v>25.2</v>
      </c>
      <c r="CV51">
        <v>17.2</v>
      </c>
      <c r="CW51">
        <v>17.2</v>
      </c>
      <c r="DA51">
        <v>11.5</v>
      </c>
      <c r="DB51">
        <v>11.5</v>
      </c>
      <c r="DD51">
        <v>5</v>
      </c>
      <c r="DE51">
        <v>0</v>
      </c>
      <c r="DF51">
        <v>0</v>
      </c>
      <c r="DG51">
        <v>0</v>
      </c>
      <c r="DH51">
        <v>0</v>
      </c>
      <c r="DI51" t="str">
        <f t="shared" si="3"/>
        <v xml:space="preserve">Temp. suitable for vectors - surveillance may be needed. </v>
      </c>
      <c r="DJ51" t="str">
        <f t="shared" si="0"/>
        <v>When temp. suitable, model suggests vectors likely - may need control, education, and policies minimizing exposure.</v>
      </c>
      <c r="DK51" t="str">
        <f t="shared" si="4"/>
        <v xml:space="preserve">Temp. suitable for Zika - surveillance may be needed. </v>
      </c>
      <c r="DL51" t="str">
        <f t="shared" si="1"/>
        <v>When temp. suitable, model suggests Zika unlikely.</v>
      </c>
      <c r="DM51" t="str">
        <f t="shared" si="5"/>
        <v>Temp. suitable for vectors - surveillance may be needed. When temp. suitable, model suggests vectors likely - may need control, education, and policies minimizing exposure.</v>
      </c>
      <c r="DX51" s="59" t="s">
        <v>69</v>
      </c>
      <c r="DY51" s="59" t="s">
        <v>70</v>
      </c>
      <c r="DZ51" s="59" t="s">
        <v>71</v>
      </c>
      <c r="EA51" s="59" t="s">
        <v>8</v>
      </c>
      <c r="EB51" s="59">
        <v>93</v>
      </c>
      <c r="EC51" s="59">
        <v>587</v>
      </c>
      <c r="ED51" s="59">
        <v>0</v>
      </c>
      <c r="EE51" s="59">
        <v>626</v>
      </c>
      <c r="EF51" s="59">
        <v>626</v>
      </c>
      <c r="EG51" s="59">
        <v>8.6848381601362803</v>
      </c>
      <c r="EH51" s="59">
        <v>44.414738392485802</v>
      </c>
      <c r="EI51" s="59">
        <v>5098</v>
      </c>
      <c r="EJ51" s="59">
        <v>57</v>
      </c>
      <c r="EK51" s="59">
        <v>0</v>
      </c>
      <c r="EL51" s="59">
        <v>7</v>
      </c>
      <c r="EM51" s="59">
        <v>0</v>
      </c>
      <c r="EN51" s="59">
        <v>5098</v>
      </c>
    </row>
    <row r="52" spans="1:144" x14ac:dyDescent="0.25">
      <c r="A52" s="18">
        <v>34.228131699999999</v>
      </c>
      <c r="B52" s="18">
        <v>-119.0652326</v>
      </c>
      <c r="C52" s="18">
        <f>IF(Sheet1!G151=1,Master!A52,Master!K52)</f>
        <v>34.228131699999999</v>
      </c>
      <c r="D52" s="18">
        <f>IF(Sheet1!G151=1,Master!B52,Master!L52)</f>
        <v>-119.0652326</v>
      </c>
      <c r="E52" s="18">
        <f>IF(Sheet1!G151=0,Master!A52,Master!K52)</f>
        <v>100</v>
      </c>
      <c r="F52" s="18">
        <f>IF(Sheet1!G151=0,Master!B52,Master!L52)</f>
        <v>180</v>
      </c>
      <c r="G52" s="18">
        <f>IF(Sheet1!I151=1,Master!A52,Master!K52)</f>
        <v>34.228131699999999</v>
      </c>
      <c r="H52" s="18">
        <f>IF(Sheet1!I151=1,Master!B52,Master!L52)</f>
        <v>-119.0652326</v>
      </c>
      <c r="I52" s="18">
        <f>IF(Sheet1!I151=0,Master!A52,Master!K52)</f>
        <v>100</v>
      </c>
      <c r="J52" s="18">
        <f>IF(Sheet1!I151=0,Master!B52,Master!L52)</f>
        <v>180</v>
      </c>
      <c r="K52" s="18">
        <v>100</v>
      </c>
      <c r="L52" s="18">
        <v>180</v>
      </c>
      <c r="M52">
        <v>47</v>
      </c>
      <c r="N52" t="s">
        <v>105</v>
      </c>
      <c r="O52">
        <v>2.2293830237E-2</v>
      </c>
      <c r="P52" s="18" t="s">
        <v>70</v>
      </c>
      <c r="Q52" t="s">
        <v>71</v>
      </c>
      <c r="R52" t="s">
        <v>8</v>
      </c>
      <c r="S52">
        <v>1</v>
      </c>
      <c r="T52">
        <v>1</v>
      </c>
      <c r="U52">
        <v>30.393701553344702</v>
      </c>
      <c r="V52">
        <v>30.393701553344702</v>
      </c>
      <c r="W52">
        <v>30.393701553344702</v>
      </c>
      <c r="X52" s="1">
        <v>30.393701553344702</v>
      </c>
      <c r="Z52" s="1">
        <v>1</v>
      </c>
      <c r="AA52" s="1">
        <v>0.38271552324295</v>
      </c>
      <c r="AB52" s="1">
        <v>0.38271552324295</v>
      </c>
      <c r="AC52" s="1">
        <v>0.38271552324295</v>
      </c>
      <c r="AD52" s="1">
        <v>0.38271552324295</v>
      </c>
      <c r="AF52" s="1">
        <v>1</v>
      </c>
      <c r="AG52">
        <v>0.82726049423217796</v>
      </c>
      <c r="AH52">
        <v>0.82726049423217796</v>
      </c>
      <c r="AI52">
        <v>0.82726049423217796</v>
      </c>
      <c r="AJ52">
        <v>0.82726049423217796</v>
      </c>
      <c r="AL52" s="18">
        <f t="shared" si="2"/>
        <v>0.82726049423217796</v>
      </c>
      <c r="AM52">
        <v>0.82726049423217796</v>
      </c>
      <c r="AN52">
        <v>47</v>
      </c>
      <c r="AO52" t="s">
        <v>105</v>
      </c>
      <c r="AP52" t="s">
        <v>70</v>
      </c>
      <c r="AQ52" t="s">
        <v>71</v>
      </c>
      <c r="AR52" t="s">
        <v>8</v>
      </c>
      <c r="AS52">
        <v>34.228131699999999</v>
      </c>
      <c r="AT52">
        <v>-119.0652326</v>
      </c>
      <c r="AW52">
        <v>18.600000000000001</v>
      </c>
      <c r="AX52">
        <v>18.600000000000001</v>
      </c>
      <c r="BB52">
        <v>19.100000000000001</v>
      </c>
      <c r="BC52">
        <v>19.100000000000001</v>
      </c>
      <c r="BG52">
        <v>19.399999999999999</v>
      </c>
      <c r="BH52">
        <v>19.399999999999999</v>
      </c>
      <c r="BL52">
        <v>20.5</v>
      </c>
      <c r="BM52">
        <v>20.5</v>
      </c>
      <c r="BQ52">
        <v>21.2</v>
      </c>
      <c r="BR52">
        <v>21.2</v>
      </c>
      <c r="BW52">
        <v>22.8</v>
      </c>
      <c r="BX52">
        <v>22.8</v>
      </c>
      <c r="CB52">
        <v>25</v>
      </c>
      <c r="CC52">
        <v>25</v>
      </c>
      <c r="CG52">
        <v>25.5</v>
      </c>
      <c r="CH52">
        <v>25.5</v>
      </c>
      <c r="CL52">
        <v>25.4</v>
      </c>
      <c r="CM52">
        <v>25.4</v>
      </c>
      <c r="CQ52">
        <v>24.1</v>
      </c>
      <c r="CR52">
        <v>24.1</v>
      </c>
      <c r="CV52">
        <v>21.3</v>
      </c>
      <c r="CW52">
        <v>21.3</v>
      </c>
      <c r="DA52">
        <v>19.100000000000001</v>
      </c>
      <c r="DB52">
        <v>19.100000000000001</v>
      </c>
      <c r="DD52">
        <v>1</v>
      </c>
      <c r="DE52">
        <v>0</v>
      </c>
      <c r="DF52">
        <v>0</v>
      </c>
      <c r="DG52">
        <v>0</v>
      </c>
      <c r="DH52">
        <v>0</v>
      </c>
      <c r="DI52" t="str">
        <f t="shared" si="3"/>
        <v xml:space="preserve">Temp. suitable for vectors - surveillance may be needed. </v>
      </c>
      <c r="DJ52" t="str">
        <f t="shared" si="0"/>
        <v>When temp. suitable, model suggests vectors likely - may need control, education, and policies minimizing exposure.</v>
      </c>
      <c r="DK52" t="str">
        <f t="shared" si="4"/>
        <v xml:space="preserve">Temp. suitable for Zika - surveillance may be needed. </v>
      </c>
      <c r="DL52" t="str">
        <f t="shared" si="1"/>
        <v>When temp. suitable, model suggests Zika unlikely.</v>
      </c>
      <c r="DM52" t="str">
        <f t="shared" si="5"/>
        <v>Temp. suitable for vectors - surveillance may be needed. When temp. suitable, model suggests vectors likely - may need control, education, and policies minimizing exposure.</v>
      </c>
      <c r="DX52" s="59" t="s">
        <v>105</v>
      </c>
      <c r="DY52" s="59" t="s">
        <v>70</v>
      </c>
      <c r="DZ52" s="59" t="s">
        <v>71</v>
      </c>
      <c r="EA52" s="59" t="s">
        <v>8</v>
      </c>
      <c r="EB52" s="59">
        <v>1665</v>
      </c>
      <c r="EC52" s="59">
        <v>128</v>
      </c>
      <c r="ED52" s="59">
        <v>0</v>
      </c>
      <c r="EE52" s="59">
        <v>3072</v>
      </c>
      <c r="EF52" s="59">
        <v>3072</v>
      </c>
      <c r="EG52" s="59">
        <v>458.6328125</v>
      </c>
      <c r="EH52" s="59">
        <v>667.93788155100106</v>
      </c>
      <c r="EI52" s="59">
        <v>58705</v>
      </c>
      <c r="EJ52" s="59">
        <v>92</v>
      </c>
      <c r="EK52" s="59">
        <v>0</v>
      </c>
      <c r="EL52" s="59">
        <v>5</v>
      </c>
      <c r="EM52" s="59">
        <v>71</v>
      </c>
      <c r="EN52" s="59">
        <v>58705</v>
      </c>
    </row>
    <row r="53" spans="1:144" x14ac:dyDescent="0.25">
      <c r="A53" s="18">
        <v>33.312210200000003</v>
      </c>
      <c r="B53" s="18">
        <v>-115.3101796</v>
      </c>
      <c r="C53" s="18">
        <f>IF(Sheet1!G152=1,Master!A53,Master!K53)</f>
        <v>100</v>
      </c>
      <c r="D53" s="18">
        <f>IF(Sheet1!G152=1,Master!B53,Master!L53)</f>
        <v>180</v>
      </c>
      <c r="E53" s="18">
        <f>IF(Sheet1!G152=0,Master!A53,Master!K53)</f>
        <v>33.312210200000003</v>
      </c>
      <c r="F53" s="18">
        <f>IF(Sheet1!G152=0,Master!B53,Master!L53)</f>
        <v>-115.3101796</v>
      </c>
      <c r="G53" s="18">
        <f>IF(Sheet1!I152=1,Master!A53,Master!K53)</f>
        <v>33.312210200000003</v>
      </c>
      <c r="H53" s="18">
        <f>IF(Sheet1!I152=1,Master!B53,Master!L53)</f>
        <v>-115.3101796</v>
      </c>
      <c r="I53" s="18">
        <f>IF(Sheet1!I152=0,Master!A53,Master!K53)</f>
        <v>100</v>
      </c>
      <c r="J53" s="18">
        <f>IF(Sheet1!I152=0,Master!B53,Master!L53)</f>
        <v>180</v>
      </c>
      <c r="K53" s="18">
        <v>100</v>
      </c>
      <c r="L53" s="18">
        <v>180</v>
      </c>
      <c r="M53">
        <v>55</v>
      </c>
      <c r="N53" t="s">
        <v>119</v>
      </c>
      <c r="O53">
        <v>2.8662281388899999</v>
      </c>
      <c r="P53" s="18" t="s">
        <v>70</v>
      </c>
      <c r="Q53" t="s">
        <v>71</v>
      </c>
      <c r="R53" t="s">
        <v>8</v>
      </c>
      <c r="S53">
        <v>1</v>
      </c>
      <c r="T53">
        <v>18</v>
      </c>
      <c r="U53">
        <v>30.393701553344702</v>
      </c>
      <c r="V53">
        <v>35.354331970214801</v>
      </c>
      <c r="W53">
        <v>32.399387783474303</v>
      </c>
      <c r="X53" s="1">
        <v>583.18898010253895</v>
      </c>
      <c r="Z53" s="1">
        <v>105</v>
      </c>
      <c r="AA53" s="1">
        <v>4.7528612379460003E-3</v>
      </c>
      <c r="AB53" s="1">
        <v>7.7101997153855004E-2</v>
      </c>
      <c r="AC53" s="1">
        <v>4.2615377352000001E-2</v>
      </c>
      <c r="AD53" s="1">
        <v>4.4746146219599803</v>
      </c>
      <c r="AF53" s="1">
        <v>105</v>
      </c>
      <c r="AG53">
        <v>2.2316117026239999E-3</v>
      </c>
      <c r="AH53">
        <v>7.8211171576959993E-3</v>
      </c>
      <c r="AI53">
        <v>4.8587875408650002E-3</v>
      </c>
      <c r="AJ53">
        <v>0.51017269179081703</v>
      </c>
      <c r="AL53" s="18">
        <f t="shared" si="2"/>
        <v>7.7101997153855004E-2</v>
      </c>
      <c r="AM53">
        <v>7.7101997153855004E-2</v>
      </c>
      <c r="AN53">
        <v>55</v>
      </c>
      <c r="AO53" t="s">
        <v>119</v>
      </c>
      <c r="AP53" t="s">
        <v>70</v>
      </c>
      <c r="AQ53" t="s">
        <v>71</v>
      </c>
      <c r="AR53" t="s">
        <v>8</v>
      </c>
      <c r="AS53">
        <v>33.312210200000003</v>
      </c>
      <c r="AT53">
        <v>-115.3101796</v>
      </c>
      <c r="AW53">
        <v>19.899999999999999</v>
      </c>
      <c r="AX53">
        <v>18.100000000000001</v>
      </c>
      <c r="BB53">
        <v>22.7</v>
      </c>
      <c r="BC53">
        <v>20.8</v>
      </c>
      <c r="BG53">
        <v>25.7</v>
      </c>
      <c r="BH53">
        <v>23.400000000000002</v>
      </c>
      <c r="BL53">
        <v>29.9</v>
      </c>
      <c r="BM53">
        <v>27.700000000000003</v>
      </c>
      <c r="BQ53">
        <v>34.4</v>
      </c>
      <c r="BR53">
        <v>32.300000000000004</v>
      </c>
      <c r="BW53">
        <v>39.5</v>
      </c>
      <c r="BX53">
        <v>37.9</v>
      </c>
      <c r="CB53">
        <v>41.7</v>
      </c>
      <c r="CC53">
        <v>40.300000000000004</v>
      </c>
      <c r="CG53">
        <v>41</v>
      </c>
      <c r="CH53">
        <v>39.5</v>
      </c>
      <c r="CL53">
        <v>38.4</v>
      </c>
      <c r="CM53">
        <v>36.5</v>
      </c>
      <c r="CQ53">
        <v>32.6</v>
      </c>
      <c r="CR53">
        <v>30.6</v>
      </c>
      <c r="CV53">
        <v>25.1</v>
      </c>
      <c r="CW53">
        <v>23.1</v>
      </c>
      <c r="DA53">
        <v>20.2</v>
      </c>
      <c r="DB53">
        <v>18.400000000000002</v>
      </c>
      <c r="DD53">
        <v>105</v>
      </c>
      <c r="DE53">
        <v>0</v>
      </c>
      <c r="DF53">
        <v>0</v>
      </c>
      <c r="DG53">
        <v>0</v>
      </c>
      <c r="DH53">
        <v>0</v>
      </c>
      <c r="DI53" t="str">
        <f t="shared" si="3"/>
        <v xml:space="preserve">Too cold or becomes too hot for vectors - surveillance may not be necessary. </v>
      </c>
      <c r="DJ53" t="str">
        <f t="shared" si="0"/>
        <v>When temp. suitable, model suggests vectors unlikely or low numbers.</v>
      </c>
      <c r="DK53" t="str">
        <f t="shared" si="4"/>
        <v xml:space="preserve">Temp. suitable for Zika - surveillance may be needed. </v>
      </c>
      <c r="DL53" t="str">
        <f t="shared" si="1"/>
        <v>When temp. suitable, model suggests Zika unlikely.</v>
      </c>
      <c r="DM53" t="str">
        <f t="shared" si="5"/>
        <v>Too cold or becomes too hot for vectors - surveillance may not be necessary. When temp. suitable, model suggests vectors unlikely or low numbers.</v>
      </c>
      <c r="DX53" s="59" t="s">
        <v>119</v>
      </c>
      <c r="DY53" s="59" t="s">
        <v>70</v>
      </c>
      <c r="DZ53" s="59" t="s">
        <v>71</v>
      </c>
      <c r="EA53" s="59" t="s">
        <v>8</v>
      </c>
      <c r="EB53" s="59">
        <v>0</v>
      </c>
      <c r="EC53" s="59">
        <v>4296</v>
      </c>
      <c r="ED53" s="59">
        <v>0</v>
      </c>
      <c r="EE53" s="59">
        <v>119</v>
      </c>
      <c r="EF53" s="59">
        <v>119</v>
      </c>
      <c r="EG53" s="59">
        <v>0.178305400372439</v>
      </c>
      <c r="EH53" s="59">
        <v>3.1682130668697801</v>
      </c>
      <c r="EI53" s="59">
        <v>766</v>
      </c>
      <c r="EJ53" s="59">
        <v>22</v>
      </c>
      <c r="EK53" s="59">
        <v>0</v>
      </c>
      <c r="EL53" s="59">
        <v>4</v>
      </c>
      <c r="EM53" s="59">
        <v>0</v>
      </c>
      <c r="EN53" s="59">
        <v>766</v>
      </c>
    </row>
    <row r="54" spans="1:144" x14ac:dyDescent="0.25">
      <c r="A54" s="18">
        <v>40.976060400000001</v>
      </c>
      <c r="B54" s="18">
        <v>-124.11332350000001</v>
      </c>
      <c r="C54" s="18">
        <f>IF(Sheet1!G153=1,Master!A54,Master!K54)</f>
        <v>40.976060400000001</v>
      </c>
      <c r="D54" s="18">
        <f>IF(Sheet1!G153=1,Master!B54,Master!L54)</f>
        <v>-124.11332350000001</v>
      </c>
      <c r="E54" s="18">
        <f>IF(Sheet1!G153=0,Master!A54,Master!K54)</f>
        <v>100</v>
      </c>
      <c r="F54" s="18">
        <f>IF(Sheet1!G153=0,Master!B54,Master!L54)</f>
        <v>180</v>
      </c>
      <c r="G54" s="18">
        <f>IF(Sheet1!I153=1,Master!A54,Master!K54)</f>
        <v>40.976060400000001</v>
      </c>
      <c r="H54" s="18">
        <f>IF(Sheet1!I153=1,Master!B54,Master!L54)</f>
        <v>-124.11332350000001</v>
      </c>
      <c r="I54" s="18">
        <f>IF(Sheet1!I153=0,Master!A54,Master!K54)</f>
        <v>100</v>
      </c>
      <c r="J54" s="18">
        <f>IF(Sheet1!I153=0,Master!B54,Master!L54)</f>
        <v>180</v>
      </c>
      <c r="K54" s="18">
        <v>100</v>
      </c>
      <c r="L54" s="18">
        <v>180</v>
      </c>
      <c r="M54">
        <v>62</v>
      </c>
      <c r="N54" t="s">
        <v>126</v>
      </c>
      <c r="O54">
        <v>1.7115125737200001E-2</v>
      </c>
      <c r="P54" s="18" t="s">
        <v>70</v>
      </c>
      <c r="Q54" t="s">
        <v>71</v>
      </c>
      <c r="R54" t="s">
        <v>8</v>
      </c>
      <c r="S54">
        <v>1</v>
      </c>
      <c r="T54">
        <v>1</v>
      </c>
      <c r="U54">
        <v>12.204724311828601</v>
      </c>
      <c r="V54">
        <v>12.204724311828601</v>
      </c>
      <c r="W54">
        <v>12.204724311828601</v>
      </c>
      <c r="X54" s="1">
        <v>12.204724311828601</v>
      </c>
      <c r="Z54" s="1">
        <v>1</v>
      </c>
      <c r="AA54" s="1">
        <v>4.3763414025307E-2</v>
      </c>
      <c r="AB54" s="1">
        <v>4.3763414025307E-2</v>
      </c>
      <c r="AC54" s="1">
        <v>4.3763414025307E-2</v>
      </c>
      <c r="AD54" s="1">
        <v>4.3763414025307E-2</v>
      </c>
      <c r="AF54" s="1">
        <v>1</v>
      </c>
      <c r="AG54">
        <v>1.1597845703363001E-2</v>
      </c>
      <c r="AH54">
        <v>1.1597845703363001E-2</v>
      </c>
      <c r="AI54">
        <v>1.1597845703363001E-2</v>
      </c>
      <c r="AJ54">
        <v>1.1597845703363001E-2</v>
      </c>
      <c r="AL54" s="18">
        <f t="shared" si="2"/>
        <v>4.3763414025307E-2</v>
      </c>
      <c r="AM54">
        <v>4.3763414025307E-2</v>
      </c>
      <c r="AN54">
        <v>62</v>
      </c>
      <c r="AO54" t="s">
        <v>126</v>
      </c>
      <c r="AP54" t="s">
        <v>70</v>
      </c>
      <c r="AQ54" t="s">
        <v>71</v>
      </c>
      <c r="AR54" t="s">
        <v>8</v>
      </c>
      <c r="AS54">
        <v>40.976060400000001</v>
      </c>
      <c r="AT54">
        <v>-124.11332350000001</v>
      </c>
      <c r="AW54">
        <v>12.2</v>
      </c>
      <c r="AX54">
        <v>12.2</v>
      </c>
      <c r="BB54">
        <v>13.2</v>
      </c>
      <c r="BC54">
        <v>13.2</v>
      </c>
      <c r="BG54">
        <v>13.7</v>
      </c>
      <c r="BH54">
        <v>13.7</v>
      </c>
      <c r="BL54">
        <v>14.7</v>
      </c>
      <c r="BM54">
        <v>14.7</v>
      </c>
      <c r="BQ54">
        <v>16.3</v>
      </c>
      <c r="BR54">
        <v>16.3</v>
      </c>
      <c r="BW54">
        <v>18</v>
      </c>
      <c r="BX54">
        <v>18</v>
      </c>
      <c r="CB54">
        <v>18.899999999999999</v>
      </c>
      <c r="CC54">
        <v>18.899999999999999</v>
      </c>
      <c r="CG54">
        <v>19.5</v>
      </c>
      <c r="CH54">
        <v>19.5</v>
      </c>
      <c r="CL54">
        <v>19.899999999999999</v>
      </c>
      <c r="CM54">
        <v>19.899999999999999</v>
      </c>
      <c r="CQ54">
        <v>17.7</v>
      </c>
      <c r="CR54">
        <v>17.7</v>
      </c>
      <c r="CV54">
        <v>14.3</v>
      </c>
      <c r="CW54">
        <v>14.3</v>
      </c>
      <c r="DA54">
        <v>12.2</v>
      </c>
      <c r="DB54">
        <v>12.2</v>
      </c>
      <c r="DD54">
        <v>1</v>
      </c>
      <c r="DE54">
        <v>0</v>
      </c>
      <c r="DF54">
        <v>0</v>
      </c>
      <c r="DG54">
        <v>0</v>
      </c>
      <c r="DH54">
        <v>0</v>
      </c>
      <c r="DI54" t="str">
        <f t="shared" si="3"/>
        <v xml:space="preserve">Temp. suitable for vectors - surveillance may be needed. </v>
      </c>
      <c r="DJ54" t="str">
        <f t="shared" si="0"/>
        <v>When temp. suitable, model suggests vectors unlikely or low numbers.</v>
      </c>
      <c r="DK54" t="str">
        <f t="shared" si="4"/>
        <v xml:space="preserve">Temp. suitable for Zika - surveillance may be needed. </v>
      </c>
      <c r="DL54" t="str">
        <f t="shared" si="1"/>
        <v>When temp. suitable, model suggests Zika unlikely.</v>
      </c>
      <c r="DM54" t="str">
        <f t="shared" si="5"/>
        <v>Temp. suitable for vectors - surveillance may be needed. When temp. suitable, model suggests vectors unlikely or low numbers.</v>
      </c>
      <c r="DX54" s="59" t="s">
        <v>126</v>
      </c>
      <c r="DY54" s="59" t="s">
        <v>70</v>
      </c>
      <c r="DZ54" s="59" t="s">
        <v>71</v>
      </c>
      <c r="EA54" s="59" t="s">
        <v>8</v>
      </c>
      <c r="EB54" s="59">
        <v>23</v>
      </c>
      <c r="EC54" s="59">
        <v>87</v>
      </c>
      <c r="ED54" s="59">
        <v>0</v>
      </c>
      <c r="EE54" s="59">
        <v>1095</v>
      </c>
      <c r="EF54" s="59">
        <v>1095</v>
      </c>
      <c r="EG54" s="59">
        <v>140.95402298850499</v>
      </c>
      <c r="EH54" s="59">
        <v>271.39473343156499</v>
      </c>
      <c r="EI54" s="59">
        <v>12263</v>
      </c>
      <c r="EJ54" s="59">
        <v>52</v>
      </c>
      <c r="EK54" s="59">
        <v>0</v>
      </c>
      <c r="EL54" s="59">
        <v>5</v>
      </c>
      <c r="EM54" s="59">
        <v>12</v>
      </c>
      <c r="EN54" s="59">
        <v>12263</v>
      </c>
    </row>
    <row r="55" spans="1:144" x14ac:dyDescent="0.25">
      <c r="A55" s="18">
        <v>38.068596999999997</v>
      </c>
      <c r="B55" s="18">
        <v>-122.80001009999999</v>
      </c>
      <c r="C55" s="18">
        <f>IF(Sheet1!G154=1,Master!A55,Master!K55)</f>
        <v>38.068596999999997</v>
      </c>
      <c r="D55" s="18">
        <f>IF(Sheet1!G154=1,Master!B55,Master!L55)</f>
        <v>-122.80001009999999</v>
      </c>
      <c r="E55" s="18">
        <f>IF(Sheet1!G154=0,Master!A55,Master!K55)</f>
        <v>100</v>
      </c>
      <c r="F55" s="18">
        <f>IF(Sheet1!G154=0,Master!B55,Master!L55)</f>
        <v>180</v>
      </c>
      <c r="G55" s="18">
        <f>IF(Sheet1!I154=1,Master!A55,Master!K55)</f>
        <v>38.068596999999997</v>
      </c>
      <c r="H55" s="18">
        <f>IF(Sheet1!I154=1,Master!B55,Master!L55)</f>
        <v>-122.80001009999999</v>
      </c>
      <c r="I55" s="18">
        <f>IF(Sheet1!I154=0,Master!A55,Master!K55)</f>
        <v>100</v>
      </c>
      <c r="J55" s="18">
        <f>IF(Sheet1!I154=0,Master!B55,Master!L55)</f>
        <v>180</v>
      </c>
      <c r="K55" s="18">
        <v>100</v>
      </c>
      <c r="L55" s="18">
        <v>180</v>
      </c>
      <c r="M55">
        <v>67</v>
      </c>
      <c r="N55" t="s">
        <v>133</v>
      </c>
      <c r="O55">
        <v>1.7543739345899999E-2</v>
      </c>
      <c r="P55" s="18" t="s">
        <v>70</v>
      </c>
      <c r="Q55" t="s">
        <v>71</v>
      </c>
      <c r="R55" t="s">
        <v>8</v>
      </c>
      <c r="S55">
        <v>1</v>
      </c>
      <c r="T55">
        <v>1</v>
      </c>
      <c r="U55">
        <v>16.062992095947202</v>
      </c>
      <c r="V55">
        <v>16.062992095947202</v>
      </c>
      <c r="W55">
        <v>16.062992095947202</v>
      </c>
      <c r="X55" s="1">
        <v>16.062992095947202</v>
      </c>
      <c r="Z55" s="1">
        <v>1</v>
      </c>
      <c r="AA55" s="1">
        <v>0.39520075917244002</v>
      </c>
      <c r="AB55" s="1">
        <v>0.39520075917244002</v>
      </c>
      <c r="AC55" s="1">
        <v>0.39520075917244002</v>
      </c>
      <c r="AD55" s="1">
        <v>0.39520075917244002</v>
      </c>
      <c r="AF55" s="1">
        <v>1</v>
      </c>
      <c r="AG55">
        <v>0.29713743925094599</v>
      </c>
      <c r="AH55">
        <v>0.29713743925094599</v>
      </c>
      <c r="AI55">
        <v>0.29713743925094599</v>
      </c>
      <c r="AJ55">
        <v>0.29713743925094599</v>
      </c>
      <c r="AL55" s="18">
        <f t="shared" si="2"/>
        <v>0.39520075917244002</v>
      </c>
      <c r="AM55">
        <v>0.39520075917244002</v>
      </c>
      <c r="AN55">
        <v>67</v>
      </c>
      <c r="AO55" t="s">
        <v>133</v>
      </c>
      <c r="AP55" t="s">
        <v>70</v>
      </c>
      <c r="AQ55" t="s">
        <v>71</v>
      </c>
      <c r="AR55" t="s">
        <v>8</v>
      </c>
      <c r="AS55">
        <v>38.068596999999997</v>
      </c>
      <c r="AT55">
        <v>-122.80001009999999</v>
      </c>
      <c r="AW55">
        <v>13.3</v>
      </c>
      <c r="AX55">
        <v>13.3</v>
      </c>
      <c r="BB55">
        <v>15.2</v>
      </c>
      <c r="BC55">
        <v>15.2</v>
      </c>
      <c r="BG55">
        <v>15.9</v>
      </c>
      <c r="BH55">
        <v>15.9</v>
      </c>
      <c r="BL55">
        <v>17.5</v>
      </c>
      <c r="BM55">
        <v>17.5</v>
      </c>
      <c r="BQ55">
        <v>19.399999999999999</v>
      </c>
      <c r="BR55">
        <v>19.399999999999999</v>
      </c>
      <c r="BW55">
        <v>21.8</v>
      </c>
      <c r="BX55">
        <v>21.8</v>
      </c>
      <c r="CB55">
        <v>23.3</v>
      </c>
      <c r="CC55">
        <v>23.3</v>
      </c>
      <c r="CG55">
        <v>23.6</v>
      </c>
      <c r="CH55">
        <v>23.6</v>
      </c>
      <c r="CL55">
        <v>23.7</v>
      </c>
      <c r="CM55">
        <v>23.7</v>
      </c>
      <c r="CQ55">
        <v>21.5</v>
      </c>
      <c r="CR55">
        <v>21.5</v>
      </c>
      <c r="CV55">
        <v>16.8</v>
      </c>
      <c r="CW55">
        <v>16.8</v>
      </c>
      <c r="DA55">
        <v>13.3</v>
      </c>
      <c r="DB55">
        <v>13.3</v>
      </c>
      <c r="DD55">
        <v>1</v>
      </c>
      <c r="DE55">
        <v>0</v>
      </c>
      <c r="DF55">
        <v>0</v>
      </c>
      <c r="DG55">
        <v>0</v>
      </c>
      <c r="DH55">
        <v>0</v>
      </c>
      <c r="DI55" t="str">
        <f t="shared" si="3"/>
        <v xml:space="preserve">Temp. suitable for vectors - surveillance may be needed. </v>
      </c>
      <c r="DJ55" t="str">
        <f t="shared" si="0"/>
        <v>When temp. suitable, model suggests vectors unlikely or low numbers.</v>
      </c>
      <c r="DK55" t="str">
        <f t="shared" si="4"/>
        <v xml:space="preserve">Temp. suitable for Zika - surveillance may be needed. </v>
      </c>
      <c r="DL55" t="str">
        <f t="shared" si="1"/>
        <v>When temp. suitable, model suggests Zika unlikely.</v>
      </c>
      <c r="DM55" t="str">
        <f t="shared" si="5"/>
        <v>Temp. suitable for vectors - surveillance may be needed. When temp. suitable, model suggests vectors unlikely or low numbers.</v>
      </c>
      <c r="DX55" s="59" t="s">
        <v>133</v>
      </c>
      <c r="DY55" s="59" t="s">
        <v>70</v>
      </c>
      <c r="DZ55" s="59" t="s">
        <v>71</v>
      </c>
      <c r="EA55" s="59" t="s">
        <v>8</v>
      </c>
      <c r="EB55" s="59">
        <v>16</v>
      </c>
      <c r="EC55" s="59">
        <v>131</v>
      </c>
      <c r="ED55" s="59">
        <v>0</v>
      </c>
      <c r="EE55" s="59">
        <v>509</v>
      </c>
      <c r="EF55" s="59">
        <v>509</v>
      </c>
      <c r="EG55" s="59">
        <v>14.045801526717501</v>
      </c>
      <c r="EH55" s="59">
        <v>53.873028926649297</v>
      </c>
      <c r="EI55" s="59">
        <v>1840</v>
      </c>
      <c r="EJ55" s="59">
        <v>27</v>
      </c>
      <c r="EK55" s="59">
        <v>0</v>
      </c>
      <c r="EL55" s="59">
        <v>3</v>
      </c>
      <c r="EM55" s="59">
        <v>0</v>
      </c>
      <c r="EN55" s="59">
        <v>1840</v>
      </c>
    </row>
    <row r="56" spans="1:144" x14ac:dyDescent="0.25">
      <c r="A56" s="18">
        <v>40.7666422</v>
      </c>
      <c r="B56" s="18">
        <v>-124.2239239</v>
      </c>
      <c r="C56" s="18">
        <f>IF(Sheet1!G155=1,Master!A56,Master!K56)</f>
        <v>40.7666422</v>
      </c>
      <c r="D56" s="18">
        <f>IF(Sheet1!G155=1,Master!B56,Master!L56)</f>
        <v>-124.2239239</v>
      </c>
      <c r="E56" s="18">
        <f>IF(Sheet1!G155=0,Master!A56,Master!K56)</f>
        <v>100</v>
      </c>
      <c r="F56" s="18">
        <f>IF(Sheet1!G155=0,Master!B56,Master!L56)</f>
        <v>180</v>
      </c>
      <c r="G56" s="18">
        <f>IF(Sheet1!I155=1,Master!A56,Master!K56)</f>
        <v>40.7666422</v>
      </c>
      <c r="H56" s="18">
        <f>IF(Sheet1!I155=1,Master!B56,Master!L56)</f>
        <v>-124.2239239</v>
      </c>
      <c r="I56" s="18">
        <f>IF(Sheet1!I155=0,Master!A56,Master!K56)</f>
        <v>100</v>
      </c>
      <c r="J56" s="18">
        <f>IF(Sheet1!I155=0,Master!B56,Master!L56)</f>
        <v>180</v>
      </c>
      <c r="K56" s="18">
        <v>100</v>
      </c>
      <c r="L56" s="18">
        <v>180</v>
      </c>
      <c r="M56">
        <v>96</v>
      </c>
      <c r="N56" t="s">
        <v>172</v>
      </c>
      <c r="O56">
        <v>5.3441831284100003E-2</v>
      </c>
      <c r="P56" s="18" t="s">
        <v>70</v>
      </c>
      <c r="Q56" t="s">
        <v>71</v>
      </c>
      <c r="R56" t="s">
        <v>8</v>
      </c>
      <c r="S56">
        <v>1</v>
      </c>
      <c r="T56">
        <v>1</v>
      </c>
      <c r="U56">
        <v>14.4094486236572</v>
      </c>
      <c r="V56">
        <v>14.4094486236572</v>
      </c>
      <c r="W56">
        <v>14.4094486236572</v>
      </c>
      <c r="X56" s="1">
        <v>14.4094486236572</v>
      </c>
      <c r="Z56" s="1">
        <v>1</v>
      </c>
      <c r="AA56" s="1">
        <v>0.48894873261451699</v>
      </c>
      <c r="AB56" s="1">
        <v>0.48894873261451699</v>
      </c>
      <c r="AC56" s="1">
        <v>0.48894873261451699</v>
      </c>
      <c r="AD56" s="1">
        <v>0.48894873261451699</v>
      </c>
      <c r="AF56" s="1">
        <v>1</v>
      </c>
      <c r="AG56">
        <v>0.14189550280571001</v>
      </c>
      <c r="AH56">
        <v>0.14189550280571001</v>
      </c>
      <c r="AI56">
        <v>0.14189550280571001</v>
      </c>
      <c r="AJ56">
        <v>0.14189550280571001</v>
      </c>
      <c r="AL56" s="18">
        <f t="shared" si="2"/>
        <v>0.48894873261451699</v>
      </c>
      <c r="AM56">
        <v>0.48894873261451699</v>
      </c>
      <c r="AN56">
        <v>96</v>
      </c>
      <c r="AO56" t="s">
        <v>172</v>
      </c>
      <c r="AP56" t="s">
        <v>70</v>
      </c>
      <c r="AQ56" t="s">
        <v>71</v>
      </c>
      <c r="AR56" t="s">
        <v>8</v>
      </c>
      <c r="AS56">
        <v>40.7666422</v>
      </c>
      <c r="AT56">
        <v>-124.2239239</v>
      </c>
      <c r="AW56">
        <v>12.6</v>
      </c>
      <c r="AX56">
        <v>12.6</v>
      </c>
      <c r="BB56">
        <v>13.2</v>
      </c>
      <c r="BC56">
        <v>13.2</v>
      </c>
      <c r="BG56">
        <v>13.3</v>
      </c>
      <c r="BH56">
        <v>13.3</v>
      </c>
      <c r="BL56">
        <v>14.1</v>
      </c>
      <c r="BM56">
        <v>14.1</v>
      </c>
      <c r="BQ56">
        <v>15.3</v>
      </c>
      <c r="BR56">
        <v>15.3</v>
      </c>
      <c r="BW56">
        <v>16.600000000000001</v>
      </c>
      <c r="BX56">
        <v>16.600000000000001</v>
      </c>
      <c r="CB56">
        <v>17</v>
      </c>
      <c r="CC56">
        <v>17</v>
      </c>
      <c r="CG56">
        <v>17.8</v>
      </c>
      <c r="CH56">
        <v>17.8</v>
      </c>
      <c r="CL56">
        <v>18.399999999999999</v>
      </c>
      <c r="CM56">
        <v>18.399999999999999</v>
      </c>
      <c r="CQ56">
        <v>17</v>
      </c>
      <c r="CR56">
        <v>17</v>
      </c>
      <c r="CV56">
        <v>14.6</v>
      </c>
      <c r="CW56">
        <v>14.6</v>
      </c>
      <c r="DA56">
        <v>12.8</v>
      </c>
      <c r="DB56">
        <v>12.8</v>
      </c>
      <c r="DD56">
        <v>1</v>
      </c>
      <c r="DE56">
        <v>0</v>
      </c>
      <c r="DF56">
        <v>0</v>
      </c>
      <c r="DG56">
        <v>0</v>
      </c>
      <c r="DH56">
        <v>0</v>
      </c>
      <c r="DI56" t="str">
        <f t="shared" si="3"/>
        <v xml:space="preserve">Temp. suitable for vectors - surveillance may be needed. </v>
      </c>
      <c r="DJ56" t="str">
        <f t="shared" si="0"/>
        <v>When temp. suitable, model suggests vectors unlikely or low numbers.</v>
      </c>
      <c r="DK56" t="str">
        <f t="shared" si="4"/>
        <v xml:space="preserve">Temp. suitable for Zika - surveillance may be needed. </v>
      </c>
      <c r="DL56" t="str">
        <f t="shared" si="1"/>
        <v>When temp. suitable, model suggests Zika unlikely.</v>
      </c>
      <c r="DM56" t="str">
        <f t="shared" si="5"/>
        <v>Temp. suitable for vectors - surveillance may be needed. When temp. suitable, model suggests vectors unlikely or low numbers.</v>
      </c>
      <c r="DX56" s="59" t="s">
        <v>172</v>
      </c>
      <c r="DY56" s="59" t="s">
        <v>70</v>
      </c>
      <c r="DZ56" s="59" t="s">
        <v>71</v>
      </c>
      <c r="EA56" s="59" t="s">
        <v>8</v>
      </c>
      <c r="EB56" s="59">
        <v>0</v>
      </c>
      <c r="EC56" s="59">
        <v>78</v>
      </c>
      <c r="ED56" s="59">
        <v>0</v>
      </c>
      <c r="EE56" s="59">
        <v>2257</v>
      </c>
      <c r="EF56" s="59">
        <v>2257</v>
      </c>
      <c r="EG56" s="59">
        <v>294.58974358974302</v>
      </c>
      <c r="EH56" s="59">
        <v>493.01488602629797</v>
      </c>
      <c r="EI56" s="59">
        <v>22978</v>
      </c>
      <c r="EJ56" s="59">
        <v>54</v>
      </c>
      <c r="EK56" s="59">
        <v>0</v>
      </c>
      <c r="EL56" s="59">
        <v>7</v>
      </c>
      <c r="EM56" s="59">
        <v>61</v>
      </c>
      <c r="EN56" s="59">
        <v>22978</v>
      </c>
    </row>
    <row r="57" spans="1:144" x14ac:dyDescent="0.25">
      <c r="A57" s="18">
        <v>33.7249421</v>
      </c>
      <c r="B57" s="18">
        <v>-118.2677894</v>
      </c>
      <c r="C57" s="18">
        <f>IF(Sheet1!G156=1,Master!A57,Master!K57)</f>
        <v>33.7249421</v>
      </c>
      <c r="D57" s="18">
        <f>IF(Sheet1!G156=1,Master!B57,Master!L57)</f>
        <v>-118.2677894</v>
      </c>
      <c r="E57" s="18">
        <f>IF(Sheet1!G156=0,Master!A57,Master!K57)</f>
        <v>100</v>
      </c>
      <c r="F57" s="18">
        <f>IF(Sheet1!G156=0,Master!B57,Master!L57)</f>
        <v>180</v>
      </c>
      <c r="G57" s="18">
        <f>IF(Sheet1!I156=1,Master!A57,Master!K57)</f>
        <v>33.7249421</v>
      </c>
      <c r="H57" s="18">
        <f>IF(Sheet1!I156=1,Master!B57,Master!L57)</f>
        <v>-118.2677894</v>
      </c>
      <c r="I57" s="18">
        <f>IF(Sheet1!I156=0,Master!A57,Master!K57)</f>
        <v>100</v>
      </c>
      <c r="J57" s="18">
        <f>IF(Sheet1!I156=0,Master!B57,Master!L57)</f>
        <v>180</v>
      </c>
      <c r="K57" s="18">
        <v>100</v>
      </c>
      <c r="L57" s="18">
        <v>180</v>
      </c>
      <c r="M57">
        <v>106</v>
      </c>
      <c r="N57" t="s">
        <v>188</v>
      </c>
      <c r="O57">
        <v>2.5754802245299999E-2</v>
      </c>
      <c r="P57" s="18" t="s">
        <v>70</v>
      </c>
      <c r="Q57" t="s">
        <v>71</v>
      </c>
      <c r="R57" t="s">
        <v>8</v>
      </c>
      <c r="S57">
        <v>1</v>
      </c>
      <c r="T57">
        <v>1</v>
      </c>
      <c r="U57">
        <v>29.291337966918899</v>
      </c>
      <c r="V57">
        <v>29.291337966918899</v>
      </c>
      <c r="W57">
        <v>29.291337966918899</v>
      </c>
      <c r="X57" s="1">
        <v>29.291337966918899</v>
      </c>
      <c r="Z57" s="1">
        <v>1</v>
      </c>
      <c r="AA57" s="1">
        <v>0</v>
      </c>
      <c r="AB57" s="1">
        <v>0</v>
      </c>
      <c r="AC57" s="1">
        <v>0</v>
      </c>
      <c r="AD57" s="1">
        <v>0</v>
      </c>
      <c r="AF57" s="1">
        <v>1</v>
      </c>
      <c r="AG57">
        <v>0</v>
      </c>
      <c r="AH57">
        <v>0</v>
      </c>
      <c r="AI57">
        <v>0</v>
      </c>
      <c r="AJ57">
        <v>0</v>
      </c>
      <c r="AL57" s="18">
        <f t="shared" si="2"/>
        <v>0</v>
      </c>
      <c r="AM57">
        <v>9999</v>
      </c>
      <c r="AN57">
        <v>106</v>
      </c>
      <c r="AO57" t="s">
        <v>188</v>
      </c>
      <c r="AP57" t="s">
        <v>70</v>
      </c>
      <c r="AQ57" t="s">
        <v>71</v>
      </c>
      <c r="AR57" t="s">
        <v>8</v>
      </c>
      <c r="AS57">
        <v>33.7249421</v>
      </c>
      <c r="AT57">
        <v>-118.2677894</v>
      </c>
      <c r="AW57">
        <v>19</v>
      </c>
      <c r="AX57">
        <v>19</v>
      </c>
      <c r="BB57">
        <v>19.600000000000001</v>
      </c>
      <c r="BC57">
        <v>19.600000000000001</v>
      </c>
      <c r="BG57">
        <v>19.5</v>
      </c>
      <c r="BH57">
        <v>19.5</v>
      </c>
      <c r="BL57">
        <v>20.9</v>
      </c>
      <c r="BM57">
        <v>20.9</v>
      </c>
      <c r="BQ57">
        <v>21.9</v>
      </c>
      <c r="BR57">
        <v>21.9</v>
      </c>
      <c r="BW57">
        <v>24</v>
      </c>
      <c r="BX57">
        <v>24</v>
      </c>
      <c r="CB57">
        <v>26.9</v>
      </c>
      <c r="CC57">
        <v>26.9</v>
      </c>
      <c r="CG57">
        <v>27.5</v>
      </c>
      <c r="CH57">
        <v>27.5</v>
      </c>
      <c r="CL57">
        <v>26.7</v>
      </c>
      <c r="CM57">
        <v>26.7</v>
      </c>
      <c r="CQ57">
        <v>24.9</v>
      </c>
      <c r="CR57">
        <v>24.9</v>
      </c>
      <c r="CV57">
        <v>21.8</v>
      </c>
      <c r="CW57">
        <v>21.8</v>
      </c>
      <c r="DA57">
        <v>19.3</v>
      </c>
      <c r="DB57">
        <v>19.3</v>
      </c>
      <c r="DD57">
        <v>1</v>
      </c>
      <c r="DE57">
        <v>0</v>
      </c>
      <c r="DF57">
        <v>0</v>
      </c>
      <c r="DG57">
        <v>0</v>
      </c>
      <c r="DH57">
        <v>0</v>
      </c>
      <c r="DI57" t="str">
        <f t="shared" si="3"/>
        <v xml:space="preserve">Temp. suitable for vectors - surveillance may be needed. </v>
      </c>
      <c r="DJ57" t="str">
        <f t="shared" si="0"/>
        <v>When temp. suitable, model suggests vectors unlikely or low numbers.</v>
      </c>
      <c r="DK57" t="str">
        <f t="shared" si="4"/>
        <v xml:space="preserve">Temp. suitable for Zika - surveillance may be needed. </v>
      </c>
      <c r="DL57" t="str">
        <f t="shared" si="1"/>
        <v>When temp. suitable, model suggests Zika unlikely.</v>
      </c>
      <c r="DM57" t="str">
        <f t="shared" si="5"/>
        <v>Temp. suitable for vectors - surveillance may be needed. When temp. suitable, model suggests vectors unlikely or low numbers.</v>
      </c>
      <c r="DX57" s="59" t="s">
        <v>188</v>
      </c>
      <c r="DY57" s="59" t="s">
        <v>70</v>
      </c>
      <c r="DZ57" s="59" t="s">
        <v>71</v>
      </c>
      <c r="EA57" s="59" t="s">
        <v>8</v>
      </c>
      <c r="EB57" s="59">
        <v>150</v>
      </c>
      <c r="EC57" s="59">
        <v>73</v>
      </c>
      <c r="ED57" s="59">
        <v>0</v>
      </c>
      <c r="EE57" s="59">
        <v>5432</v>
      </c>
      <c r="EF57" s="59">
        <v>5432</v>
      </c>
      <c r="EG57" s="59">
        <v>974.24657534246501</v>
      </c>
      <c r="EH57" s="59">
        <v>1386.17664553449</v>
      </c>
      <c r="EI57" s="59">
        <v>71120</v>
      </c>
      <c r="EJ57" s="59">
        <v>57</v>
      </c>
      <c r="EK57" s="59">
        <v>0</v>
      </c>
      <c r="EL57" s="59">
        <v>6</v>
      </c>
      <c r="EM57" s="59">
        <v>205</v>
      </c>
      <c r="EN57" s="59">
        <v>71120</v>
      </c>
    </row>
    <row r="58" spans="1:144" x14ac:dyDescent="0.25">
      <c r="A58" s="18">
        <v>36.608997199999997</v>
      </c>
      <c r="B58" s="18">
        <v>-121.8969006</v>
      </c>
      <c r="C58" s="18">
        <f>IF(Sheet1!G157=1,Master!A58,Master!K58)</f>
        <v>36.608997199999997</v>
      </c>
      <c r="D58" s="18">
        <f>IF(Sheet1!G157=1,Master!B58,Master!L58)</f>
        <v>-121.8969006</v>
      </c>
      <c r="E58" s="18">
        <f>IF(Sheet1!G157=0,Master!A58,Master!K58)</f>
        <v>100</v>
      </c>
      <c r="F58" s="18">
        <f>IF(Sheet1!G157=0,Master!B58,Master!L58)</f>
        <v>180</v>
      </c>
      <c r="G58" s="18">
        <f>IF(Sheet1!I157=1,Master!A58,Master!K58)</f>
        <v>36.608997199999997</v>
      </c>
      <c r="H58" s="18">
        <f>IF(Sheet1!I157=1,Master!B58,Master!L58)</f>
        <v>-121.8969006</v>
      </c>
      <c r="I58" s="18">
        <f>IF(Sheet1!I157=0,Master!A58,Master!K58)</f>
        <v>100</v>
      </c>
      <c r="J58" s="18">
        <f>IF(Sheet1!I157=0,Master!B58,Master!L58)</f>
        <v>180</v>
      </c>
      <c r="K58" s="18">
        <v>100</v>
      </c>
      <c r="L58" s="18">
        <v>180</v>
      </c>
      <c r="M58">
        <v>114</v>
      </c>
      <c r="N58" t="s">
        <v>196</v>
      </c>
      <c r="O58">
        <v>1.0264070686900001E-2</v>
      </c>
      <c r="P58" s="18" t="s">
        <v>70</v>
      </c>
      <c r="Q58" t="s">
        <v>71</v>
      </c>
      <c r="R58" t="s">
        <v>8</v>
      </c>
      <c r="S58">
        <v>1</v>
      </c>
      <c r="T58">
        <v>1</v>
      </c>
      <c r="U58">
        <v>20.196849822998001</v>
      </c>
      <c r="V58">
        <v>20.196849822998001</v>
      </c>
      <c r="W58">
        <v>20.196849822998001</v>
      </c>
      <c r="X58" s="1">
        <v>20.196849822998001</v>
      </c>
      <c r="Z58" s="1">
        <v>1</v>
      </c>
      <c r="AA58" s="1">
        <v>0.26078125834464999</v>
      </c>
      <c r="AB58" s="1">
        <v>0.26078125834464999</v>
      </c>
      <c r="AC58" s="1">
        <v>0.26078125834464999</v>
      </c>
      <c r="AD58" s="1">
        <v>0.26078125834464999</v>
      </c>
      <c r="AF58" s="1">
        <v>1</v>
      </c>
      <c r="AG58">
        <v>0.142327025532722</v>
      </c>
      <c r="AH58">
        <v>0.142327025532722</v>
      </c>
      <c r="AI58">
        <v>0.142327025532722</v>
      </c>
      <c r="AJ58">
        <v>0.142327025532722</v>
      </c>
      <c r="AL58" s="18">
        <f t="shared" si="2"/>
        <v>0.26078125834464999</v>
      </c>
      <c r="AM58">
        <v>0.26078125834464999</v>
      </c>
      <c r="AN58">
        <v>114</v>
      </c>
      <c r="AO58" t="s">
        <v>196</v>
      </c>
      <c r="AP58" t="s">
        <v>70</v>
      </c>
      <c r="AQ58" t="s">
        <v>71</v>
      </c>
      <c r="AR58" t="s">
        <v>8</v>
      </c>
      <c r="AS58">
        <v>36.608997199999997</v>
      </c>
      <c r="AT58">
        <v>-121.8969006</v>
      </c>
      <c r="AW58">
        <v>15</v>
      </c>
      <c r="AX58">
        <v>15</v>
      </c>
      <c r="BB58">
        <v>15.8</v>
      </c>
      <c r="BC58">
        <v>15.8</v>
      </c>
      <c r="BG58">
        <v>16</v>
      </c>
      <c r="BH58">
        <v>16</v>
      </c>
      <c r="BL58">
        <v>17</v>
      </c>
      <c r="BM58">
        <v>17</v>
      </c>
      <c r="BQ58">
        <v>17.7</v>
      </c>
      <c r="BR58">
        <v>17.7</v>
      </c>
      <c r="BW58">
        <v>19.100000000000001</v>
      </c>
      <c r="BX58">
        <v>19.100000000000001</v>
      </c>
      <c r="CB58">
        <v>19.2</v>
      </c>
      <c r="CC58">
        <v>19.2</v>
      </c>
      <c r="CG58">
        <v>19.5</v>
      </c>
      <c r="CH58">
        <v>19.5</v>
      </c>
      <c r="CL58">
        <v>21.1</v>
      </c>
      <c r="CM58">
        <v>21.1</v>
      </c>
      <c r="CQ58">
        <v>20.3</v>
      </c>
      <c r="CR58">
        <v>20.3</v>
      </c>
      <c r="CV58">
        <v>18.2</v>
      </c>
      <c r="CW58">
        <v>18.2</v>
      </c>
      <c r="DA58">
        <v>16.3</v>
      </c>
      <c r="DB58">
        <v>16.3</v>
      </c>
      <c r="DD58">
        <v>1</v>
      </c>
      <c r="DE58">
        <v>0</v>
      </c>
      <c r="DF58">
        <v>0</v>
      </c>
      <c r="DG58">
        <v>0</v>
      </c>
      <c r="DH58">
        <v>0</v>
      </c>
      <c r="DI58" t="str">
        <f t="shared" si="3"/>
        <v xml:space="preserve">Temp. suitable for vectors - surveillance may be needed. </v>
      </c>
      <c r="DJ58" t="str">
        <f t="shared" si="0"/>
        <v>When temp. suitable, model suggests vectors unlikely or low numbers.</v>
      </c>
      <c r="DK58" t="str">
        <f t="shared" si="4"/>
        <v xml:space="preserve">Temp. suitable for Zika - surveillance may be needed. </v>
      </c>
      <c r="DL58" t="str">
        <f t="shared" si="1"/>
        <v>When temp. suitable, model suggests Zika unlikely.</v>
      </c>
      <c r="DM58" t="str">
        <f t="shared" si="5"/>
        <v>Temp. suitable for vectors - surveillance may be needed. When temp. suitable, model suggests vectors unlikely or low numbers.</v>
      </c>
      <c r="DX58" s="59" t="s">
        <v>196</v>
      </c>
      <c r="DY58" s="59" t="s">
        <v>70</v>
      </c>
      <c r="DZ58" s="59" t="s">
        <v>71</v>
      </c>
      <c r="EA58" s="59" t="s">
        <v>8</v>
      </c>
      <c r="EB58" s="59">
        <v>1025</v>
      </c>
      <c r="EC58" s="59">
        <v>90</v>
      </c>
      <c r="ED58" s="59">
        <v>0</v>
      </c>
      <c r="EE58" s="59">
        <v>4392</v>
      </c>
      <c r="EF58" s="59">
        <v>4392</v>
      </c>
      <c r="EG58" s="59">
        <v>791.29999999999905</v>
      </c>
      <c r="EH58" s="59">
        <v>873.89539737634198</v>
      </c>
      <c r="EI58" s="59">
        <v>71217</v>
      </c>
      <c r="EJ58" s="59">
        <v>84</v>
      </c>
      <c r="EK58" s="59">
        <v>0</v>
      </c>
      <c r="EL58" s="59">
        <v>1</v>
      </c>
      <c r="EM58" s="59">
        <v>401</v>
      </c>
      <c r="EN58" s="59">
        <v>71217</v>
      </c>
    </row>
    <row r="59" spans="1:144" x14ac:dyDescent="0.25">
      <c r="A59" s="18">
        <v>37.782333299999998</v>
      </c>
      <c r="B59" s="18">
        <v>-122.24964199999999</v>
      </c>
      <c r="C59" s="18">
        <f>IF(Sheet1!G158=1,Master!A59,Master!K59)</f>
        <v>37.782333299999998</v>
      </c>
      <c r="D59" s="18">
        <f>IF(Sheet1!G158=1,Master!B59,Master!L59)</f>
        <v>-122.24964199999999</v>
      </c>
      <c r="E59" s="18">
        <f>IF(Sheet1!G158=0,Master!A59,Master!K59)</f>
        <v>100</v>
      </c>
      <c r="F59" s="18">
        <f>IF(Sheet1!G158=0,Master!B59,Master!L59)</f>
        <v>180</v>
      </c>
      <c r="G59" s="18">
        <f>IF(Sheet1!I158=1,Master!A59,Master!K59)</f>
        <v>37.782333299999998</v>
      </c>
      <c r="H59" s="18">
        <f>IF(Sheet1!I158=1,Master!B59,Master!L59)</f>
        <v>-122.24964199999999</v>
      </c>
      <c r="I59" s="18">
        <f>IF(Sheet1!I158=0,Master!A59,Master!K59)</f>
        <v>100</v>
      </c>
      <c r="J59" s="18">
        <f>IF(Sheet1!I158=0,Master!B59,Master!L59)</f>
        <v>180</v>
      </c>
      <c r="K59" s="18">
        <v>100</v>
      </c>
      <c r="L59" s="18">
        <v>180</v>
      </c>
      <c r="M59">
        <v>119</v>
      </c>
      <c r="N59" t="s">
        <v>203</v>
      </c>
      <c r="O59">
        <v>2.2806781451900002E-2</v>
      </c>
      <c r="P59" s="18" t="s">
        <v>70</v>
      </c>
      <c r="Q59" t="s">
        <v>71</v>
      </c>
      <c r="R59" t="s">
        <v>8</v>
      </c>
      <c r="S59">
        <v>1</v>
      </c>
      <c r="T59">
        <v>1</v>
      </c>
      <c r="U59">
        <v>20.4724407196044</v>
      </c>
      <c r="V59">
        <v>20.4724407196044</v>
      </c>
      <c r="W59">
        <v>20.4724407196044</v>
      </c>
      <c r="X59" s="1">
        <v>20.4724407196044</v>
      </c>
      <c r="Z59" s="1">
        <v>1</v>
      </c>
      <c r="AA59" s="1">
        <v>0.488289505243301</v>
      </c>
      <c r="AB59" s="1">
        <v>0.488289505243301</v>
      </c>
      <c r="AC59" s="1">
        <v>0.488289505243301</v>
      </c>
      <c r="AD59" s="1">
        <v>0.488289505243301</v>
      </c>
      <c r="AF59" s="1">
        <v>1</v>
      </c>
      <c r="AG59">
        <v>0.45469474792480502</v>
      </c>
      <c r="AH59">
        <v>0.45469474792480502</v>
      </c>
      <c r="AI59">
        <v>0.45469474792480502</v>
      </c>
      <c r="AJ59">
        <v>0.45469474792480502</v>
      </c>
      <c r="AL59" s="18">
        <f t="shared" si="2"/>
        <v>0.488289505243301</v>
      </c>
      <c r="AM59">
        <v>0.488289505243301</v>
      </c>
      <c r="AN59">
        <v>119</v>
      </c>
      <c r="AO59" t="s">
        <v>203</v>
      </c>
      <c r="AP59" t="s">
        <v>70</v>
      </c>
      <c r="AQ59" t="s">
        <v>71</v>
      </c>
      <c r="AR59" t="s">
        <v>8</v>
      </c>
      <c r="AS59">
        <v>37.782333299999998</v>
      </c>
      <c r="AT59">
        <v>-122.24964199999999</v>
      </c>
      <c r="AW59">
        <v>13.4</v>
      </c>
      <c r="AX59">
        <v>13.4</v>
      </c>
      <c r="BB59">
        <v>15.5</v>
      </c>
      <c r="BC59">
        <v>15.5</v>
      </c>
      <c r="BG59">
        <v>16.600000000000001</v>
      </c>
      <c r="BH59">
        <v>16.600000000000001</v>
      </c>
      <c r="BL59">
        <v>18.5</v>
      </c>
      <c r="BM59">
        <v>18.5</v>
      </c>
      <c r="BQ59">
        <v>20.2</v>
      </c>
      <c r="BR59">
        <v>20.2</v>
      </c>
      <c r="BW59">
        <v>22.2</v>
      </c>
      <c r="BX59">
        <v>22.2</v>
      </c>
      <c r="CB59">
        <v>23.2</v>
      </c>
      <c r="CC59">
        <v>23.2</v>
      </c>
      <c r="CG59">
        <v>23.4</v>
      </c>
      <c r="CH59">
        <v>23.4</v>
      </c>
      <c r="CL59">
        <v>24.1</v>
      </c>
      <c r="CM59">
        <v>24.1</v>
      </c>
      <c r="CQ59">
        <v>22.1</v>
      </c>
      <c r="CR59">
        <v>22.1</v>
      </c>
      <c r="CV59">
        <v>17.399999999999999</v>
      </c>
      <c r="CW59">
        <v>17.399999999999999</v>
      </c>
      <c r="DA59">
        <v>13.8</v>
      </c>
      <c r="DB59">
        <v>13.8</v>
      </c>
      <c r="DD59">
        <v>1</v>
      </c>
      <c r="DE59">
        <v>0</v>
      </c>
      <c r="DF59">
        <v>0</v>
      </c>
      <c r="DG59">
        <v>0</v>
      </c>
      <c r="DH59">
        <v>0</v>
      </c>
      <c r="DI59" t="str">
        <f t="shared" si="3"/>
        <v xml:space="preserve">Temp. suitable for vectors - surveillance may be needed. </v>
      </c>
      <c r="DJ59" t="str">
        <f t="shared" si="0"/>
        <v>When temp. suitable, model suggests vectors unlikely or low numbers.</v>
      </c>
      <c r="DK59" t="str">
        <f t="shared" si="4"/>
        <v xml:space="preserve">Temp. suitable for Zika - surveillance may be needed. </v>
      </c>
      <c r="DL59" t="str">
        <f t="shared" si="1"/>
        <v>When temp. suitable, model suggests Zika unlikely.</v>
      </c>
      <c r="DM59" t="str">
        <f t="shared" si="5"/>
        <v>Temp. suitable for vectors - surveillance may be needed. When temp. suitable, model suggests vectors unlikely or low numbers.</v>
      </c>
      <c r="DX59" s="59" t="s">
        <v>203</v>
      </c>
      <c r="DY59" s="59" t="s">
        <v>70</v>
      </c>
      <c r="DZ59" s="59" t="s">
        <v>71</v>
      </c>
      <c r="EA59" s="59" t="s">
        <v>8</v>
      </c>
      <c r="EB59" s="59">
        <v>566</v>
      </c>
      <c r="EC59" s="59">
        <v>122</v>
      </c>
      <c r="ED59" s="59">
        <v>0</v>
      </c>
      <c r="EE59" s="59">
        <v>19517</v>
      </c>
      <c r="EF59" s="59">
        <v>19517</v>
      </c>
      <c r="EG59" s="59">
        <v>2459.0327868852401</v>
      </c>
      <c r="EH59" s="59">
        <v>2331.7414583167701</v>
      </c>
      <c r="EI59" s="59">
        <v>300002</v>
      </c>
      <c r="EJ59" s="59">
        <v>120</v>
      </c>
      <c r="EK59" s="59">
        <v>0</v>
      </c>
      <c r="EL59" s="59">
        <v>1</v>
      </c>
      <c r="EM59" s="59">
        <v>2122</v>
      </c>
      <c r="EN59" s="59">
        <v>300002</v>
      </c>
    </row>
    <row r="60" spans="1:144" x14ac:dyDescent="0.25">
      <c r="A60" s="18">
        <v>38.145669599999998</v>
      </c>
      <c r="B60" s="18">
        <v>-121.6940341</v>
      </c>
      <c r="C60" s="18">
        <f>IF(Sheet1!G159=1,Master!A60,Master!K60)</f>
        <v>38.145669599999998</v>
      </c>
      <c r="D60" s="18">
        <f>IF(Sheet1!G159=1,Master!B60,Master!L60)</f>
        <v>-121.6940341</v>
      </c>
      <c r="E60" s="18">
        <f>IF(Sheet1!G159=0,Master!A60,Master!K60)</f>
        <v>100</v>
      </c>
      <c r="F60" s="18">
        <f>IF(Sheet1!G159=0,Master!B60,Master!L60)</f>
        <v>180</v>
      </c>
      <c r="G60" s="18">
        <f>IF(Sheet1!I159=1,Master!A60,Master!K60)</f>
        <v>38.145669599999998</v>
      </c>
      <c r="H60" s="18">
        <f>IF(Sheet1!I159=1,Master!B60,Master!L60)</f>
        <v>-121.6940341</v>
      </c>
      <c r="I60" s="18">
        <f>IF(Sheet1!I159=0,Master!A60,Master!K60)</f>
        <v>100</v>
      </c>
      <c r="J60" s="18">
        <f>IF(Sheet1!I159=0,Master!B60,Master!L60)</f>
        <v>180</v>
      </c>
      <c r="K60" s="18">
        <v>100</v>
      </c>
      <c r="L60" s="18">
        <v>180</v>
      </c>
      <c r="M60">
        <v>127</v>
      </c>
      <c r="N60" t="s">
        <v>211</v>
      </c>
      <c r="O60">
        <v>1.82564956229E-2</v>
      </c>
      <c r="P60" s="18" t="s">
        <v>70</v>
      </c>
      <c r="Q60" t="s">
        <v>71</v>
      </c>
      <c r="R60" t="s">
        <v>8</v>
      </c>
      <c r="S60">
        <v>1</v>
      </c>
      <c r="T60">
        <v>1</v>
      </c>
      <c r="U60">
        <v>15.511811256408601</v>
      </c>
      <c r="V60">
        <v>15.511811256408601</v>
      </c>
      <c r="W60">
        <v>15.511811256408601</v>
      </c>
      <c r="X60" s="1">
        <v>15.511811256408601</v>
      </c>
      <c r="Z60" s="1">
        <v>1</v>
      </c>
      <c r="AA60" s="1">
        <v>0.230530470609665</v>
      </c>
      <c r="AB60" s="1">
        <v>0.230530470609665</v>
      </c>
      <c r="AC60" s="1">
        <v>0.230530470609665</v>
      </c>
      <c r="AD60" s="1">
        <v>0.230530470609665</v>
      </c>
      <c r="AF60" s="1">
        <v>1</v>
      </c>
      <c r="AG60">
        <v>0.85550135374069203</v>
      </c>
      <c r="AH60">
        <v>0.85550135374069203</v>
      </c>
      <c r="AI60">
        <v>0.85550135374069203</v>
      </c>
      <c r="AJ60">
        <v>0.85550135374069203</v>
      </c>
      <c r="AL60" s="18">
        <f t="shared" si="2"/>
        <v>0.85550135374069203</v>
      </c>
      <c r="AM60">
        <v>0.85550135374069203</v>
      </c>
      <c r="AN60">
        <v>127</v>
      </c>
      <c r="AO60" t="s">
        <v>211</v>
      </c>
      <c r="AP60" t="s">
        <v>70</v>
      </c>
      <c r="AQ60" t="s">
        <v>71</v>
      </c>
      <c r="AR60" t="s">
        <v>8</v>
      </c>
      <c r="AS60">
        <v>38.145669599999998</v>
      </c>
      <c r="AT60">
        <v>-121.6940341</v>
      </c>
      <c r="AW60">
        <v>11.7</v>
      </c>
      <c r="AX60">
        <v>11.7</v>
      </c>
      <c r="BB60">
        <v>15.6</v>
      </c>
      <c r="BC60">
        <v>15.6</v>
      </c>
      <c r="BG60">
        <v>18.2</v>
      </c>
      <c r="BH60">
        <v>18.2</v>
      </c>
      <c r="BL60">
        <v>21.6</v>
      </c>
      <c r="BM60">
        <v>21.6</v>
      </c>
      <c r="BQ60">
        <v>25.6</v>
      </c>
      <c r="BR60">
        <v>25.6</v>
      </c>
      <c r="BW60">
        <v>29.4</v>
      </c>
      <c r="BX60">
        <v>29.4</v>
      </c>
      <c r="CB60">
        <v>32.299999999999997</v>
      </c>
      <c r="CC60">
        <v>32.299999999999997</v>
      </c>
      <c r="CG60">
        <v>31.8</v>
      </c>
      <c r="CH60">
        <v>31.8</v>
      </c>
      <c r="CL60">
        <v>29.8</v>
      </c>
      <c r="CM60">
        <v>29.8</v>
      </c>
      <c r="CQ60">
        <v>25.3</v>
      </c>
      <c r="CR60">
        <v>25.3</v>
      </c>
      <c r="CV60">
        <v>17.600000000000001</v>
      </c>
      <c r="CW60">
        <v>17.600000000000001</v>
      </c>
      <c r="DA60">
        <v>11.9</v>
      </c>
      <c r="DB60">
        <v>11.9</v>
      </c>
      <c r="DD60">
        <v>1</v>
      </c>
      <c r="DE60">
        <v>0</v>
      </c>
      <c r="DF60">
        <v>0</v>
      </c>
      <c r="DG60">
        <v>0</v>
      </c>
      <c r="DH60">
        <v>0</v>
      </c>
      <c r="DI60" t="str">
        <f t="shared" si="3"/>
        <v xml:space="preserve">Temp. suitable for vectors - surveillance may be needed. </v>
      </c>
      <c r="DJ60" t="str">
        <f t="shared" si="0"/>
        <v>When temp. suitable, model suggests vectors likely - may need control, education, and policies minimizing exposure.</v>
      </c>
      <c r="DK60" t="str">
        <f t="shared" si="4"/>
        <v xml:space="preserve">Temp. suitable for Zika - surveillance may be needed. </v>
      </c>
      <c r="DL60" t="str">
        <f t="shared" si="1"/>
        <v>When temp. suitable, model suggests Zika unlikely.</v>
      </c>
      <c r="DM60" t="str">
        <f t="shared" si="5"/>
        <v>Temp. suitable for vectors - surveillance may be needed. When temp. suitable, model suggests vectors likely - may need control, education, and policies minimizing exposure.</v>
      </c>
      <c r="DX60" s="59" t="s">
        <v>211</v>
      </c>
      <c r="DY60" s="59" t="s">
        <v>70</v>
      </c>
      <c r="DZ60" s="59" t="s">
        <v>71</v>
      </c>
      <c r="EA60" s="59" t="s">
        <v>8</v>
      </c>
      <c r="EB60" s="59">
        <v>167</v>
      </c>
      <c r="EC60" s="59">
        <v>132</v>
      </c>
      <c r="ED60" s="59">
        <v>0</v>
      </c>
      <c r="EE60" s="59">
        <v>1055</v>
      </c>
      <c r="EF60" s="59">
        <v>1055</v>
      </c>
      <c r="EG60" s="59">
        <v>47.8257575757575</v>
      </c>
      <c r="EH60" s="59">
        <v>155.03306080513201</v>
      </c>
      <c r="EI60" s="59">
        <v>6313</v>
      </c>
      <c r="EJ60" s="59">
        <v>32</v>
      </c>
      <c r="EK60" s="59">
        <v>0</v>
      </c>
      <c r="EL60" s="59">
        <v>13</v>
      </c>
      <c r="EM60" s="59">
        <v>1</v>
      </c>
      <c r="EN60" s="59">
        <v>6313</v>
      </c>
    </row>
    <row r="61" spans="1:144" x14ac:dyDescent="0.25">
      <c r="A61" s="18">
        <v>37.808421500000001</v>
      </c>
      <c r="B61" s="18">
        <v>-122.3625078</v>
      </c>
      <c r="C61" s="18">
        <f>IF(Sheet1!G160=1,Master!A61,Master!K61)</f>
        <v>37.808421500000001</v>
      </c>
      <c r="D61" s="18">
        <f>IF(Sheet1!G160=1,Master!B61,Master!L61)</f>
        <v>-122.3625078</v>
      </c>
      <c r="E61" s="18">
        <f>IF(Sheet1!G160=0,Master!A61,Master!K61)</f>
        <v>100</v>
      </c>
      <c r="F61" s="18">
        <f>IF(Sheet1!G160=0,Master!B61,Master!L61)</f>
        <v>180</v>
      </c>
      <c r="G61" s="18">
        <f>IF(Sheet1!I160=1,Master!A61,Master!K61)</f>
        <v>37.808421500000001</v>
      </c>
      <c r="H61" s="18">
        <f>IF(Sheet1!I160=1,Master!B61,Master!L61)</f>
        <v>-122.3625078</v>
      </c>
      <c r="I61" s="18">
        <f>IF(Sheet1!I160=0,Master!A61,Master!K61)</f>
        <v>100</v>
      </c>
      <c r="J61" s="18">
        <f>IF(Sheet1!I160=0,Master!B61,Master!L61)</f>
        <v>180</v>
      </c>
      <c r="K61" s="18">
        <v>100</v>
      </c>
      <c r="L61" s="18">
        <v>180</v>
      </c>
      <c r="M61">
        <v>128</v>
      </c>
      <c r="N61" t="s">
        <v>212</v>
      </c>
      <c r="O61">
        <v>3.94650607651E-2</v>
      </c>
      <c r="P61" s="18" t="s">
        <v>70</v>
      </c>
      <c r="Q61" t="s">
        <v>71</v>
      </c>
      <c r="R61" t="s">
        <v>8</v>
      </c>
      <c r="S61">
        <v>1</v>
      </c>
      <c r="T61">
        <v>1</v>
      </c>
      <c r="U61">
        <v>12.204724311828601</v>
      </c>
      <c r="V61">
        <v>12.204724311828601</v>
      </c>
      <c r="W61">
        <v>12.204724311828601</v>
      </c>
      <c r="X61" s="1">
        <v>12.204724311828601</v>
      </c>
      <c r="Z61" s="1">
        <v>1</v>
      </c>
      <c r="AA61" s="1">
        <v>0</v>
      </c>
      <c r="AB61" s="1">
        <v>0</v>
      </c>
      <c r="AC61" s="1">
        <v>0</v>
      </c>
      <c r="AD61" s="1">
        <v>0</v>
      </c>
      <c r="AF61" s="1">
        <v>1</v>
      </c>
      <c r="AG61">
        <v>0</v>
      </c>
      <c r="AH61">
        <v>0</v>
      </c>
      <c r="AI61">
        <v>0</v>
      </c>
      <c r="AJ61">
        <v>0</v>
      </c>
      <c r="AL61" s="18">
        <f t="shared" si="2"/>
        <v>0</v>
      </c>
      <c r="AM61">
        <v>9999</v>
      </c>
      <c r="AN61">
        <v>128</v>
      </c>
      <c r="AO61" t="s">
        <v>212</v>
      </c>
      <c r="AP61" t="s">
        <v>70</v>
      </c>
      <c r="AQ61" t="s">
        <v>71</v>
      </c>
      <c r="AR61" t="s">
        <v>8</v>
      </c>
      <c r="AS61">
        <v>37.808421500000001</v>
      </c>
      <c r="AT61">
        <v>-122.3625078</v>
      </c>
      <c r="AW61">
        <v>13.8</v>
      </c>
      <c r="AX61">
        <v>13.8</v>
      </c>
      <c r="BB61">
        <v>15.7</v>
      </c>
      <c r="BC61">
        <v>15.7</v>
      </c>
      <c r="BG61">
        <v>16.399999999999999</v>
      </c>
      <c r="BH61">
        <v>16.399999999999999</v>
      </c>
      <c r="BL61">
        <v>17.8</v>
      </c>
      <c r="BM61">
        <v>17.8</v>
      </c>
      <c r="BQ61">
        <v>18.8</v>
      </c>
      <c r="BR61">
        <v>18.8</v>
      </c>
      <c r="BW61">
        <v>20.100000000000001</v>
      </c>
      <c r="BX61">
        <v>20.100000000000001</v>
      </c>
      <c r="CB61">
        <v>20.100000000000001</v>
      </c>
      <c r="CC61">
        <v>20.100000000000001</v>
      </c>
      <c r="CG61">
        <v>20.7</v>
      </c>
      <c r="CH61">
        <v>20.7</v>
      </c>
      <c r="CL61">
        <v>22.1</v>
      </c>
      <c r="CM61">
        <v>22.1</v>
      </c>
      <c r="CQ61">
        <v>21</v>
      </c>
      <c r="CR61">
        <v>21</v>
      </c>
      <c r="CV61">
        <v>17.7</v>
      </c>
      <c r="CW61">
        <v>17.7</v>
      </c>
      <c r="DA61">
        <v>14.2</v>
      </c>
      <c r="DB61">
        <v>14.2</v>
      </c>
      <c r="DD61">
        <v>1</v>
      </c>
      <c r="DE61">
        <v>0</v>
      </c>
      <c r="DF61">
        <v>0</v>
      </c>
      <c r="DG61">
        <v>0</v>
      </c>
      <c r="DH61">
        <v>0</v>
      </c>
      <c r="DI61" t="str">
        <f t="shared" si="3"/>
        <v xml:space="preserve">Temp. suitable for vectors - surveillance may be needed. </v>
      </c>
      <c r="DJ61" t="str">
        <f t="shared" si="0"/>
        <v>When temp. suitable, model suggests vectors unlikely or low numbers.</v>
      </c>
      <c r="DK61" t="str">
        <f t="shared" si="4"/>
        <v xml:space="preserve">Temp. suitable for Zika - surveillance may be needed. </v>
      </c>
      <c r="DL61" t="str">
        <f t="shared" si="1"/>
        <v>When temp. suitable, model suggests Zika unlikely.</v>
      </c>
      <c r="DM61" t="str">
        <f t="shared" si="5"/>
        <v>Temp. suitable for vectors - surveillance may be needed. When temp. suitable, model suggests vectors unlikely or low numbers.</v>
      </c>
      <c r="DX61" s="59" t="s">
        <v>212</v>
      </c>
      <c r="DY61" s="59" t="s">
        <v>70</v>
      </c>
      <c r="DZ61" s="59" t="s">
        <v>71</v>
      </c>
      <c r="EA61" s="59" t="s">
        <v>8</v>
      </c>
      <c r="EB61" s="59">
        <v>29</v>
      </c>
      <c r="EC61" s="59">
        <v>64</v>
      </c>
      <c r="ED61" s="59">
        <v>0</v>
      </c>
      <c r="EE61" s="59">
        <v>34735</v>
      </c>
      <c r="EF61" s="59">
        <v>34735</v>
      </c>
      <c r="EG61" s="59">
        <v>4276.90625</v>
      </c>
      <c r="EH61" s="59">
        <v>8805.1964073756408</v>
      </c>
      <c r="EI61" s="59">
        <v>273722</v>
      </c>
      <c r="EJ61" s="59">
        <v>49</v>
      </c>
      <c r="EK61" s="59">
        <v>0</v>
      </c>
      <c r="EL61" s="59">
        <v>3</v>
      </c>
      <c r="EM61" s="59">
        <v>105</v>
      </c>
      <c r="EN61" s="59">
        <v>273722</v>
      </c>
    </row>
    <row r="62" spans="1:144" x14ac:dyDescent="0.25">
      <c r="A62" s="18">
        <v>38.249867899999998</v>
      </c>
      <c r="B62" s="18">
        <v>-122.7896975</v>
      </c>
      <c r="C62" s="18">
        <f>IF(Sheet1!G161=1,Master!A62,Master!K62)</f>
        <v>38.249867899999998</v>
      </c>
      <c r="D62" s="18">
        <f>IF(Sheet1!G161=1,Master!B62,Master!L62)</f>
        <v>-122.7896975</v>
      </c>
      <c r="E62" s="18">
        <f>IF(Sheet1!G161=0,Master!A62,Master!K62)</f>
        <v>100</v>
      </c>
      <c r="F62" s="18">
        <f>IF(Sheet1!G161=0,Master!B62,Master!L62)</f>
        <v>180</v>
      </c>
      <c r="G62" s="18">
        <f>IF(Sheet1!I161=1,Master!A62,Master!K62)</f>
        <v>38.249867899999998</v>
      </c>
      <c r="H62" s="18">
        <f>IF(Sheet1!I161=1,Master!B62,Master!L62)</f>
        <v>-122.7896975</v>
      </c>
      <c r="I62" s="18">
        <f>IF(Sheet1!I161=0,Master!A62,Master!K62)</f>
        <v>100</v>
      </c>
      <c r="J62" s="18">
        <f>IF(Sheet1!I161=0,Master!B62,Master!L62)</f>
        <v>180</v>
      </c>
      <c r="K62" s="18">
        <v>100</v>
      </c>
      <c r="L62" s="18">
        <v>180</v>
      </c>
      <c r="M62">
        <v>142</v>
      </c>
      <c r="N62" t="s">
        <v>226</v>
      </c>
      <c r="O62">
        <v>9.7695865236199997E-2</v>
      </c>
      <c r="P62" s="18" t="s">
        <v>70</v>
      </c>
      <c r="Q62" t="s">
        <v>71</v>
      </c>
      <c r="R62" t="s">
        <v>8</v>
      </c>
      <c r="S62">
        <v>1</v>
      </c>
      <c r="T62">
        <v>1</v>
      </c>
      <c r="U62">
        <v>17.440944671630799</v>
      </c>
      <c r="V62">
        <v>17.440944671630799</v>
      </c>
      <c r="W62">
        <v>17.440944671630799</v>
      </c>
      <c r="X62" s="1">
        <v>17.440944671630799</v>
      </c>
      <c r="Z62" s="1">
        <v>1</v>
      </c>
      <c r="AA62" s="1">
        <v>0.26324188709259</v>
      </c>
      <c r="AB62" s="1">
        <v>0.26324188709259</v>
      </c>
      <c r="AC62" s="1">
        <v>0.26324188709259</v>
      </c>
      <c r="AD62" s="1">
        <v>0.26324188709259</v>
      </c>
      <c r="AF62" s="1">
        <v>1</v>
      </c>
      <c r="AG62">
        <v>0.179919213056564</v>
      </c>
      <c r="AH62">
        <v>0.179919213056564</v>
      </c>
      <c r="AI62">
        <v>0.179919213056564</v>
      </c>
      <c r="AJ62">
        <v>0.179919213056564</v>
      </c>
      <c r="AL62" s="18">
        <f t="shared" si="2"/>
        <v>0.26324188709259</v>
      </c>
      <c r="AM62">
        <v>0.26324188709259</v>
      </c>
      <c r="AN62">
        <v>142</v>
      </c>
      <c r="AO62" t="s">
        <v>226</v>
      </c>
      <c r="AP62" t="s">
        <v>70</v>
      </c>
      <c r="AQ62" t="s">
        <v>71</v>
      </c>
      <c r="AR62" t="s">
        <v>8</v>
      </c>
      <c r="AS62">
        <v>38.249867899999998</v>
      </c>
      <c r="AT62">
        <v>-122.7896975</v>
      </c>
      <c r="AW62">
        <v>13.3</v>
      </c>
      <c r="AX62">
        <v>13.3</v>
      </c>
      <c r="BB62">
        <v>15.5</v>
      </c>
      <c r="BC62">
        <v>15.5</v>
      </c>
      <c r="BG62">
        <v>16.2</v>
      </c>
      <c r="BH62">
        <v>16.2</v>
      </c>
      <c r="BL62">
        <v>18.3</v>
      </c>
      <c r="BM62">
        <v>18.3</v>
      </c>
      <c r="BQ62">
        <v>20.7</v>
      </c>
      <c r="BR62">
        <v>20.7</v>
      </c>
      <c r="BW62">
        <v>23.6</v>
      </c>
      <c r="BX62">
        <v>23.6</v>
      </c>
      <c r="CB62">
        <v>25.5</v>
      </c>
      <c r="CC62">
        <v>25.5</v>
      </c>
      <c r="CG62">
        <v>25.6</v>
      </c>
      <c r="CH62">
        <v>25.6</v>
      </c>
      <c r="CL62">
        <v>25.4</v>
      </c>
      <c r="CM62">
        <v>25.4</v>
      </c>
      <c r="CQ62">
        <v>22.6</v>
      </c>
      <c r="CR62">
        <v>22.6</v>
      </c>
      <c r="CV62">
        <v>17.2</v>
      </c>
      <c r="CW62">
        <v>17.2</v>
      </c>
      <c r="DA62">
        <v>13.4</v>
      </c>
      <c r="DB62">
        <v>13.4</v>
      </c>
      <c r="DD62">
        <v>1</v>
      </c>
      <c r="DE62">
        <v>0</v>
      </c>
      <c r="DF62">
        <v>0</v>
      </c>
      <c r="DG62">
        <v>0</v>
      </c>
      <c r="DH62">
        <v>0</v>
      </c>
      <c r="DI62" t="str">
        <f t="shared" si="3"/>
        <v xml:space="preserve">Temp. suitable for vectors - surveillance may be needed. </v>
      </c>
      <c r="DJ62" t="str">
        <f t="shared" si="0"/>
        <v>When temp. suitable, model suggests vectors unlikely or low numbers.</v>
      </c>
      <c r="DK62" t="str">
        <f t="shared" si="4"/>
        <v xml:space="preserve">Temp. suitable for Zika - surveillance may be needed. </v>
      </c>
      <c r="DL62" t="str">
        <f t="shared" si="1"/>
        <v>When temp. suitable, model suggests Zika unlikely.</v>
      </c>
      <c r="DM62" t="str">
        <f t="shared" si="5"/>
        <v>Temp. suitable for vectors - surveillance may be needed. When temp. suitable, model suggests vectors unlikely or low numbers.</v>
      </c>
      <c r="DX62" s="59" t="s">
        <v>226</v>
      </c>
      <c r="DY62" s="59" t="s">
        <v>70</v>
      </c>
      <c r="DZ62" s="59" t="s">
        <v>71</v>
      </c>
      <c r="EA62" s="59" t="s">
        <v>8</v>
      </c>
      <c r="EB62" s="59">
        <v>317</v>
      </c>
      <c r="EC62" s="59">
        <v>183</v>
      </c>
      <c r="ED62" s="59">
        <v>0</v>
      </c>
      <c r="EE62" s="59">
        <v>438</v>
      </c>
      <c r="EF62" s="59">
        <v>438</v>
      </c>
      <c r="EG62" s="59">
        <v>11.9562841530054</v>
      </c>
      <c r="EH62" s="59">
        <v>53.552469050303699</v>
      </c>
      <c r="EI62" s="59">
        <v>2188</v>
      </c>
      <c r="EJ62" s="59">
        <v>29</v>
      </c>
      <c r="EK62" s="59">
        <v>0</v>
      </c>
      <c r="EL62" s="59">
        <v>8</v>
      </c>
      <c r="EM62" s="59">
        <v>1</v>
      </c>
      <c r="EN62" s="59">
        <v>2188</v>
      </c>
    </row>
    <row r="63" spans="1:144" x14ac:dyDescent="0.25">
      <c r="A63" s="18">
        <v>37.729782299999997</v>
      </c>
      <c r="B63" s="18">
        <v>-121.89581389999999</v>
      </c>
      <c r="C63" s="18">
        <f>IF(Sheet1!G162=1,Master!A63,Master!K63)</f>
        <v>37.729782299999997</v>
      </c>
      <c r="D63" s="18">
        <f>IF(Sheet1!G162=1,Master!B63,Master!L63)</f>
        <v>-121.89581389999999</v>
      </c>
      <c r="E63" s="18">
        <f>IF(Sheet1!G162=0,Master!A63,Master!K63)</f>
        <v>100</v>
      </c>
      <c r="F63" s="18">
        <f>IF(Sheet1!G162=0,Master!B63,Master!L63)</f>
        <v>180</v>
      </c>
      <c r="G63" s="18">
        <f>IF(Sheet1!I162=1,Master!A63,Master!K63)</f>
        <v>37.729782299999997</v>
      </c>
      <c r="H63" s="18">
        <f>IF(Sheet1!I162=1,Master!B63,Master!L63)</f>
        <v>-121.89581389999999</v>
      </c>
      <c r="I63" s="18">
        <f>IF(Sheet1!I162=0,Master!A63,Master!K63)</f>
        <v>100</v>
      </c>
      <c r="J63" s="18">
        <f>IF(Sheet1!I162=0,Master!B63,Master!L63)</f>
        <v>180</v>
      </c>
      <c r="K63" s="18">
        <v>100</v>
      </c>
      <c r="L63" s="18">
        <v>180</v>
      </c>
      <c r="M63">
        <v>174</v>
      </c>
      <c r="N63" t="s">
        <v>274</v>
      </c>
      <c r="O63">
        <v>0.19584584394999999</v>
      </c>
      <c r="P63" s="18" t="s">
        <v>70</v>
      </c>
      <c r="Q63" t="s">
        <v>71</v>
      </c>
      <c r="R63" t="s">
        <v>8</v>
      </c>
      <c r="S63">
        <v>1</v>
      </c>
      <c r="T63">
        <v>1</v>
      </c>
      <c r="U63">
        <v>17.9921264648437</v>
      </c>
      <c r="V63">
        <v>17.9921264648437</v>
      </c>
      <c r="W63">
        <v>17.9921264648437</v>
      </c>
      <c r="X63" s="1">
        <v>17.9921264648437</v>
      </c>
      <c r="Z63" s="1">
        <v>1</v>
      </c>
      <c r="AA63" s="1">
        <v>0.19565205655426701</v>
      </c>
      <c r="AB63" s="1">
        <v>0.19565205655426701</v>
      </c>
      <c r="AC63" s="1">
        <v>0.19565205655426701</v>
      </c>
      <c r="AD63" s="1">
        <v>0.19565205655426701</v>
      </c>
      <c r="AF63" s="1">
        <v>1</v>
      </c>
      <c r="AG63">
        <v>0.136360662090975</v>
      </c>
      <c r="AH63">
        <v>0.136360662090975</v>
      </c>
      <c r="AI63">
        <v>0.136360662090975</v>
      </c>
      <c r="AJ63">
        <v>0.136360662090975</v>
      </c>
      <c r="AL63" s="18">
        <f t="shared" si="2"/>
        <v>0.19565205655426701</v>
      </c>
      <c r="AM63">
        <v>0.19565205655426701</v>
      </c>
      <c r="AN63">
        <v>174</v>
      </c>
      <c r="AO63" t="s">
        <v>274</v>
      </c>
      <c r="AP63" t="s">
        <v>70</v>
      </c>
      <c r="AQ63" t="s">
        <v>71</v>
      </c>
      <c r="AR63" t="s">
        <v>8</v>
      </c>
      <c r="AS63">
        <v>37.729782299999997</v>
      </c>
      <c r="AT63">
        <v>-121.89581389999999</v>
      </c>
      <c r="AW63">
        <v>13.2</v>
      </c>
      <c r="AX63">
        <v>13.2</v>
      </c>
      <c r="BB63">
        <v>15.9</v>
      </c>
      <c r="BC63">
        <v>15.9</v>
      </c>
      <c r="BG63">
        <v>17.600000000000001</v>
      </c>
      <c r="BH63">
        <v>17.600000000000001</v>
      </c>
      <c r="BL63">
        <v>20.3</v>
      </c>
      <c r="BM63">
        <v>20.3</v>
      </c>
      <c r="BQ63">
        <v>23.5</v>
      </c>
      <c r="BR63">
        <v>23.5</v>
      </c>
      <c r="BW63">
        <v>27</v>
      </c>
      <c r="BX63">
        <v>27</v>
      </c>
      <c r="CB63">
        <v>29.9</v>
      </c>
      <c r="CC63">
        <v>29.9</v>
      </c>
      <c r="CG63">
        <v>29.7</v>
      </c>
      <c r="CH63">
        <v>29.7</v>
      </c>
      <c r="CL63">
        <v>28.5</v>
      </c>
      <c r="CM63">
        <v>28.5</v>
      </c>
      <c r="CQ63">
        <v>24.7</v>
      </c>
      <c r="CR63">
        <v>24.7</v>
      </c>
      <c r="CV63">
        <v>18</v>
      </c>
      <c r="CW63">
        <v>18</v>
      </c>
      <c r="DA63">
        <v>13.3</v>
      </c>
      <c r="DB63">
        <v>13.3</v>
      </c>
      <c r="DD63">
        <v>1</v>
      </c>
      <c r="DE63">
        <v>0</v>
      </c>
      <c r="DF63">
        <v>0</v>
      </c>
      <c r="DG63">
        <v>0</v>
      </c>
      <c r="DH63">
        <v>0</v>
      </c>
      <c r="DI63" t="str">
        <f t="shared" si="3"/>
        <v xml:space="preserve">Temp. suitable for vectors - surveillance may be needed. </v>
      </c>
      <c r="DJ63" t="str">
        <f t="shared" si="0"/>
        <v>When temp. suitable, model suggests vectors unlikely or low numbers.</v>
      </c>
      <c r="DK63" t="str">
        <f t="shared" si="4"/>
        <v xml:space="preserve">Temp. suitable for Zika - surveillance may be needed. </v>
      </c>
      <c r="DL63" t="str">
        <f t="shared" si="1"/>
        <v>When temp. suitable, model suggests Zika unlikely.</v>
      </c>
      <c r="DM63" t="str">
        <f t="shared" si="5"/>
        <v>Temp. suitable for vectors - surveillance may be needed. When temp. suitable, model suggests vectors unlikely or low numbers.</v>
      </c>
      <c r="DX63" s="59" t="s">
        <v>274</v>
      </c>
      <c r="DY63" s="59" t="s">
        <v>70</v>
      </c>
      <c r="DZ63" s="59" t="s">
        <v>71</v>
      </c>
      <c r="EA63" s="59" t="s">
        <v>8</v>
      </c>
      <c r="EB63" s="59">
        <v>0</v>
      </c>
      <c r="EC63" s="59">
        <v>246</v>
      </c>
      <c r="ED63" s="59">
        <v>0</v>
      </c>
      <c r="EE63" s="59">
        <v>3848</v>
      </c>
      <c r="EF63" s="59">
        <v>3848</v>
      </c>
      <c r="EG63" s="59">
        <v>672.825203252032</v>
      </c>
      <c r="EH63" s="59">
        <v>779.397691893569</v>
      </c>
      <c r="EI63" s="59">
        <v>165515</v>
      </c>
      <c r="EJ63" s="59">
        <v>171</v>
      </c>
      <c r="EK63" s="59">
        <v>0</v>
      </c>
      <c r="EL63" s="59">
        <v>3</v>
      </c>
      <c r="EM63" s="59">
        <v>304</v>
      </c>
      <c r="EN63" s="59">
        <v>165515</v>
      </c>
    </row>
    <row r="64" spans="1:144" x14ac:dyDescent="0.25">
      <c r="A64" s="18">
        <v>35.338557700000003</v>
      </c>
      <c r="B64" s="18">
        <v>-120.7039513</v>
      </c>
      <c r="C64" s="18">
        <f>IF(Sheet1!G163=1,Master!A64,Master!K64)</f>
        <v>35.338557700000003</v>
      </c>
      <c r="D64" s="18">
        <f>IF(Sheet1!G163=1,Master!B64,Master!L64)</f>
        <v>-120.7039513</v>
      </c>
      <c r="E64" s="18">
        <f>IF(Sheet1!G163=0,Master!A64,Master!K64)</f>
        <v>100</v>
      </c>
      <c r="F64" s="18">
        <f>IF(Sheet1!G163=0,Master!B64,Master!L64)</f>
        <v>180</v>
      </c>
      <c r="G64" s="18">
        <f>IF(Sheet1!I163=1,Master!A64,Master!K64)</f>
        <v>35.338557700000003</v>
      </c>
      <c r="H64" s="18">
        <f>IF(Sheet1!I163=1,Master!B64,Master!L64)</f>
        <v>-120.7039513</v>
      </c>
      <c r="I64" s="18">
        <f>IF(Sheet1!I163=0,Master!A64,Master!K64)</f>
        <v>100</v>
      </c>
      <c r="J64" s="18">
        <f>IF(Sheet1!I163=0,Master!B64,Master!L64)</f>
        <v>180</v>
      </c>
      <c r="K64" s="18">
        <v>100</v>
      </c>
      <c r="L64" s="18">
        <v>180</v>
      </c>
      <c r="M64">
        <v>180</v>
      </c>
      <c r="N64" t="s">
        <v>284</v>
      </c>
      <c r="O64">
        <v>0.35889430017399998</v>
      </c>
      <c r="P64" s="18" t="s">
        <v>70</v>
      </c>
      <c r="Q64" t="s">
        <v>71</v>
      </c>
      <c r="R64" t="s">
        <v>8</v>
      </c>
      <c r="S64">
        <v>1</v>
      </c>
      <c r="T64">
        <v>1</v>
      </c>
      <c r="U64">
        <v>23.5039367675781</v>
      </c>
      <c r="V64">
        <v>23.5039367675781</v>
      </c>
      <c r="W64">
        <v>23.5039367675781</v>
      </c>
      <c r="X64" s="1">
        <v>23.5039367675781</v>
      </c>
      <c r="Z64" s="1">
        <v>1</v>
      </c>
      <c r="AA64" s="1">
        <v>0.22316995999161299</v>
      </c>
      <c r="AB64" s="1">
        <v>0.22316995999161299</v>
      </c>
      <c r="AC64" s="1">
        <v>0.22316995999161299</v>
      </c>
      <c r="AD64" s="1">
        <v>0.22316995999161299</v>
      </c>
      <c r="AF64" s="1">
        <v>1</v>
      </c>
      <c r="AG64">
        <v>5.8533195205248002E-2</v>
      </c>
      <c r="AH64">
        <v>5.8533195205248002E-2</v>
      </c>
      <c r="AI64">
        <v>5.8533195205248002E-2</v>
      </c>
      <c r="AJ64">
        <v>5.8533195205248002E-2</v>
      </c>
      <c r="AL64" s="18">
        <f t="shared" si="2"/>
        <v>0.22316995999161299</v>
      </c>
      <c r="AM64">
        <v>0.22316995999161299</v>
      </c>
      <c r="AN64">
        <v>180</v>
      </c>
      <c r="AO64" t="s">
        <v>284</v>
      </c>
      <c r="AP64" t="s">
        <v>70</v>
      </c>
      <c r="AQ64" t="s">
        <v>71</v>
      </c>
      <c r="AR64" t="s">
        <v>8</v>
      </c>
      <c r="AS64">
        <v>35.338557700000003</v>
      </c>
      <c r="AT64">
        <v>-120.7039513</v>
      </c>
      <c r="AW64">
        <v>15.8</v>
      </c>
      <c r="AX64">
        <v>15.8</v>
      </c>
      <c r="BB64">
        <v>16.5</v>
      </c>
      <c r="BC64">
        <v>16.5</v>
      </c>
      <c r="BG64">
        <v>16.899999999999999</v>
      </c>
      <c r="BH64">
        <v>16.899999999999999</v>
      </c>
      <c r="BL64">
        <v>19</v>
      </c>
      <c r="BM64">
        <v>19</v>
      </c>
      <c r="BQ64">
        <v>21.3</v>
      </c>
      <c r="BR64">
        <v>21.3</v>
      </c>
      <c r="BW64">
        <v>24.5</v>
      </c>
      <c r="BX64">
        <v>24.5</v>
      </c>
      <c r="CB64">
        <v>27.2</v>
      </c>
      <c r="CC64">
        <v>27.2</v>
      </c>
      <c r="CG64">
        <v>27.5</v>
      </c>
      <c r="CH64">
        <v>27.5</v>
      </c>
      <c r="CL64">
        <v>26.2</v>
      </c>
      <c r="CM64">
        <v>26.2</v>
      </c>
      <c r="CQ64">
        <v>23.7</v>
      </c>
      <c r="CR64">
        <v>23.7</v>
      </c>
      <c r="CV64">
        <v>18.899999999999999</v>
      </c>
      <c r="CW64">
        <v>18.899999999999999</v>
      </c>
      <c r="DA64">
        <v>16.3</v>
      </c>
      <c r="DB64">
        <v>16.3</v>
      </c>
      <c r="DD64">
        <v>1</v>
      </c>
      <c r="DE64">
        <v>0</v>
      </c>
      <c r="DF64">
        <v>0</v>
      </c>
      <c r="DG64">
        <v>0</v>
      </c>
      <c r="DH64">
        <v>0</v>
      </c>
      <c r="DI64" t="str">
        <f t="shared" si="3"/>
        <v xml:space="preserve">Temp. suitable for vectors - surveillance may be needed. </v>
      </c>
      <c r="DJ64" t="str">
        <f t="shared" si="0"/>
        <v>When temp. suitable, model suggests vectors unlikely or low numbers.</v>
      </c>
      <c r="DK64" t="str">
        <f t="shared" si="4"/>
        <v xml:space="preserve">Temp. suitable for Zika - surveillance may be needed. </v>
      </c>
      <c r="DL64" t="str">
        <f t="shared" si="1"/>
        <v>When temp. suitable, model suggests Zika unlikely.</v>
      </c>
      <c r="DM64" t="str">
        <f t="shared" si="5"/>
        <v>Temp. suitable for vectors - surveillance may be needed. When temp. suitable, model suggests vectors unlikely or low numbers.</v>
      </c>
      <c r="DX64" s="59" t="s">
        <v>284</v>
      </c>
      <c r="DY64" s="59" t="s">
        <v>70</v>
      </c>
      <c r="DZ64" s="59" t="s">
        <v>71</v>
      </c>
      <c r="EA64" s="59" t="s">
        <v>8</v>
      </c>
      <c r="EB64" s="59">
        <v>0</v>
      </c>
      <c r="EC64" s="59">
        <v>329</v>
      </c>
      <c r="ED64" s="59">
        <v>0</v>
      </c>
      <c r="EE64" s="59">
        <v>6249</v>
      </c>
      <c r="EF64" s="59">
        <v>6249</v>
      </c>
      <c r="EG64" s="59">
        <v>163.71428571428501</v>
      </c>
      <c r="EH64" s="59">
        <v>688.68129822538401</v>
      </c>
      <c r="EI64" s="59">
        <v>53862</v>
      </c>
      <c r="EJ64" s="59">
        <v>67</v>
      </c>
      <c r="EK64" s="59">
        <v>0</v>
      </c>
      <c r="EL64" s="59">
        <v>11</v>
      </c>
      <c r="EM64" s="59">
        <v>0</v>
      </c>
      <c r="EN64" s="59">
        <v>53862</v>
      </c>
    </row>
    <row r="65" spans="1:144" x14ac:dyDescent="0.25">
      <c r="A65" s="18">
        <v>35.320219999999999</v>
      </c>
      <c r="B65" s="18">
        <v>-117.3960464</v>
      </c>
      <c r="C65" s="18">
        <f>IF(Sheet1!G164=1,Master!A65,Master!K65)</f>
        <v>35.320219999999999</v>
      </c>
      <c r="D65" s="18">
        <f>IF(Sheet1!G164=1,Master!B65,Master!L65)</f>
        <v>-117.3960464</v>
      </c>
      <c r="E65" s="18">
        <f>IF(Sheet1!G164=0,Master!A65,Master!K65)</f>
        <v>100</v>
      </c>
      <c r="F65" s="18">
        <f>IF(Sheet1!G164=0,Master!B65,Master!L65)</f>
        <v>180</v>
      </c>
      <c r="G65" s="18">
        <f>IF(Sheet1!I164=1,Master!A65,Master!K65)</f>
        <v>35.320219999999999</v>
      </c>
      <c r="H65" s="18">
        <f>IF(Sheet1!I164=1,Master!B65,Master!L65)</f>
        <v>-117.3960464</v>
      </c>
      <c r="I65" s="18">
        <f>IF(Sheet1!I164=0,Master!A65,Master!K65)</f>
        <v>100</v>
      </c>
      <c r="J65" s="18">
        <f>IF(Sheet1!I164=0,Master!B65,Master!L65)</f>
        <v>180</v>
      </c>
      <c r="K65" s="18">
        <v>100</v>
      </c>
      <c r="L65" s="18">
        <v>180</v>
      </c>
      <c r="M65">
        <v>189</v>
      </c>
      <c r="N65" t="s">
        <v>295</v>
      </c>
      <c r="O65">
        <v>0.215841873322</v>
      </c>
      <c r="P65" s="18" t="s">
        <v>70</v>
      </c>
      <c r="Q65" t="s">
        <v>71</v>
      </c>
      <c r="R65" t="s">
        <v>8</v>
      </c>
      <c r="S65">
        <v>1</v>
      </c>
      <c r="T65">
        <v>1</v>
      </c>
      <c r="U65">
        <v>24.881889343261701</v>
      </c>
      <c r="V65">
        <v>24.881889343261701</v>
      </c>
      <c r="W65">
        <v>24.881889343261701</v>
      </c>
      <c r="X65" s="1">
        <v>24.881889343261701</v>
      </c>
      <c r="Z65" s="1">
        <v>2</v>
      </c>
      <c r="AA65" s="1">
        <v>3.4826714323004999E-2</v>
      </c>
      <c r="AB65" s="1">
        <v>3.5149193867269002E-2</v>
      </c>
      <c r="AC65" s="1">
        <v>3.4987954095136997E-2</v>
      </c>
      <c r="AD65" s="1">
        <v>6.9975908190273994E-2</v>
      </c>
      <c r="AF65" s="1">
        <v>2</v>
      </c>
      <c r="AG65">
        <v>7.130164083934E-3</v>
      </c>
      <c r="AH65">
        <v>7.358325792471E-3</v>
      </c>
      <c r="AI65">
        <v>7.244244938202E-3</v>
      </c>
      <c r="AJ65">
        <v>1.4488489876404999E-2</v>
      </c>
      <c r="AL65" s="18">
        <f t="shared" si="2"/>
        <v>3.5149193867269002E-2</v>
      </c>
      <c r="AM65">
        <v>3.5149193867269002E-2</v>
      </c>
      <c r="AN65">
        <v>189</v>
      </c>
      <c r="AO65" t="s">
        <v>295</v>
      </c>
      <c r="AP65" t="s">
        <v>70</v>
      </c>
      <c r="AQ65" t="s">
        <v>71</v>
      </c>
      <c r="AR65" t="s">
        <v>8</v>
      </c>
      <c r="AS65">
        <v>35.320219999999999</v>
      </c>
      <c r="AT65">
        <v>-117.3960464</v>
      </c>
      <c r="AW65">
        <v>13.2</v>
      </c>
      <c r="AX65">
        <v>13.2</v>
      </c>
      <c r="BB65">
        <v>16.100000000000001</v>
      </c>
      <c r="BC65">
        <v>16.100000000000001</v>
      </c>
      <c r="BG65">
        <v>18.5</v>
      </c>
      <c r="BH65">
        <v>18.5</v>
      </c>
      <c r="BL65">
        <v>23</v>
      </c>
      <c r="BM65">
        <v>23</v>
      </c>
      <c r="BQ65">
        <v>28.2</v>
      </c>
      <c r="BR65">
        <v>28.2</v>
      </c>
      <c r="BW65">
        <v>33.9</v>
      </c>
      <c r="BX65">
        <v>33.9</v>
      </c>
      <c r="CB65">
        <v>37.6</v>
      </c>
      <c r="CC65">
        <v>37.6</v>
      </c>
      <c r="CG65">
        <v>36.4</v>
      </c>
      <c r="CH65">
        <v>36.4</v>
      </c>
      <c r="CL65">
        <v>32.299999999999997</v>
      </c>
      <c r="CM65">
        <v>32.299999999999997</v>
      </c>
      <c r="CQ65">
        <v>26</v>
      </c>
      <c r="CR65">
        <v>26</v>
      </c>
      <c r="CV65">
        <v>18.2</v>
      </c>
      <c r="CW65">
        <v>18.2</v>
      </c>
      <c r="DA65">
        <v>13.2</v>
      </c>
      <c r="DB65">
        <v>13.2</v>
      </c>
      <c r="DD65">
        <v>2</v>
      </c>
      <c r="DE65">
        <v>0</v>
      </c>
      <c r="DF65">
        <v>0</v>
      </c>
      <c r="DG65">
        <v>0</v>
      </c>
      <c r="DH65">
        <v>0</v>
      </c>
      <c r="DI65" t="str">
        <f t="shared" si="3"/>
        <v xml:space="preserve">Temp. suitable for vectors - surveillance may be needed. </v>
      </c>
      <c r="DJ65" t="str">
        <f t="shared" si="0"/>
        <v>When temp. suitable, model suggests vectors unlikely or low numbers.</v>
      </c>
      <c r="DK65" t="str">
        <f t="shared" si="4"/>
        <v xml:space="preserve">Temp. suitable for Zika - surveillance may be needed. </v>
      </c>
      <c r="DL65" t="str">
        <f t="shared" si="1"/>
        <v>When temp. suitable, model suggests Zika unlikely.</v>
      </c>
      <c r="DM65" t="str">
        <f t="shared" si="5"/>
        <v>Temp. suitable for vectors - surveillance may be needed. When temp. suitable, model suggests vectors unlikely or low numbers.</v>
      </c>
      <c r="DX65" s="59" t="s">
        <v>295</v>
      </c>
      <c r="DY65" s="59" t="s">
        <v>70</v>
      </c>
      <c r="DZ65" s="59" t="s">
        <v>71</v>
      </c>
      <c r="EA65" s="59" t="s">
        <v>8</v>
      </c>
      <c r="EB65" s="59">
        <v>0</v>
      </c>
      <c r="EC65" s="59">
        <v>306</v>
      </c>
      <c r="ED65" s="59">
        <v>0</v>
      </c>
      <c r="EE65" s="59">
        <v>0</v>
      </c>
      <c r="EF65" s="59">
        <v>0</v>
      </c>
      <c r="EG65" s="59">
        <v>0</v>
      </c>
      <c r="EH65" s="59">
        <v>0</v>
      </c>
      <c r="EI65" s="59">
        <v>0</v>
      </c>
      <c r="EJ65" s="59">
        <v>1</v>
      </c>
      <c r="EK65" s="59">
        <v>0</v>
      </c>
      <c r="EL65" s="59">
        <v>0</v>
      </c>
      <c r="EM65" s="59">
        <v>0</v>
      </c>
      <c r="EN65" s="59">
        <v>0</v>
      </c>
    </row>
    <row r="66" spans="1:144" x14ac:dyDescent="0.25">
      <c r="A66" s="18">
        <v>37.8405609</v>
      </c>
      <c r="B66" s="18">
        <v>-121.2689365</v>
      </c>
      <c r="C66" s="18">
        <f>IF(Sheet1!G165=1,Master!A66,Master!K66)</f>
        <v>37.8405609</v>
      </c>
      <c r="D66" s="18">
        <f>IF(Sheet1!G165=1,Master!B66,Master!L66)</f>
        <v>-121.2689365</v>
      </c>
      <c r="E66" s="18">
        <f>IF(Sheet1!G165=0,Master!A66,Master!K66)</f>
        <v>100</v>
      </c>
      <c r="F66" s="18">
        <f>IF(Sheet1!G165=0,Master!B66,Master!L66)</f>
        <v>180</v>
      </c>
      <c r="G66" s="18">
        <f>IF(Sheet1!I165=1,Master!A66,Master!K66)</f>
        <v>37.8405609</v>
      </c>
      <c r="H66" s="18">
        <f>IF(Sheet1!I165=1,Master!B66,Master!L66)</f>
        <v>-121.2689365</v>
      </c>
      <c r="I66" s="18">
        <f>IF(Sheet1!I165=0,Master!A66,Master!K66)</f>
        <v>100</v>
      </c>
      <c r="J66" s="18">
        <f>IF(Sheet1!I165=0,Master!B66,Master!L66)</f>
        <v>180</v>
      </c>
      <c r="K66" s="18">
        <v>100</v>
      </c>
      <c r="L66" s="18">
        <v>180</v>
      </c>
      <c r="M66">
        <v>194</v>
      </c>
      <c r="N66" t="s">
        <v>300</v>
      </c>
      <c r="O66">
        <v>7.9380157773999996E-2</v>
      </c>
      <c r="P66" s="18" t="s">
        <v>70</v>
      </c>
      <c r="Q66" t="s">
        <v>71</v>
      </c>
      <c r="R66" t="s">
        <v>8</v>
      </c>
      <c r="S66">
        <v>1</v>
      </c>
      <c r="T66">
        <v>1</v>
      </c>
      <c r="U66">
        <v>19.094488143920799</v>
      </c>
      <c r="V66">
        <v>19.094488143920799</v>
      </c>
      <c r="W66">
        <v>19.094488143920799</v>
      </c>
      <c r="X66" s="1">
        <v>19.094488143920799</v>
      </c>
      <c r="Z66" s="1">
        <v>1</v>
      </c>
      <c r="AA66" s="1">
        <v>0.77442093225031206</v>
      </c>
      <c r="AB66" s="1">
        <v>0.77442093225031206</v>
      </c>
      <c r="AC66" s="1">
        <v>0.77442093225031206</v>
      </c>
      <c r="AD66" s="1">
        <v>0.77442093225031206</v>
      </c>
      <c r="AF66" s="1">
        <v>1</v>
      </c>
      <c r="AG66">
        <v>0.74456146589845895</v>
      </c>
      <c r="AH66">
        <v>0.74456146589845895</v>
      </c>
      <c r="AI66">
        <v>0.74456146589845895</v>
      </c>
      <c r="AJ66">
        <v>0.74456146589845895</v>
      </c>
      <c r="AL66" s="18">
        <f t="shared" si="2"/>
        <v>0.77442093225031206</v>
      </c>
      <c r="AM66">
        <v>0.77442093225031206</v>
      </c>
      <c r="AN66">
        <v>194</v>
      </c>
      <c r="AO66" t="s">
        <v>300</v>
      </c>
      <c r="AP66" t="s">
        <v>70</v>
      </c>
      <c r="AQ66" t="s">
        <v>71</v>
      </c>
      <c r="AR66" t="s">
        <v>8</v>
      </c>
      <c r="AS66">
        <v>37.8405609</v>
      </c>
      <c r="AT66">
        <v>-121.2689365</v>
      </c>
      <c r="AW66">
        <v>12</v>
      </c>
      <c r="AX66">
        <v>12</v>
      </c>
      <c r="BB66">
        <v>16.100000000000001</v>
      </c>
      <c r="BC66">
        <v>16.100000000000001</v>
      </c>
      <c r="BG66">
        <v>18.899999999999999</v>
      </c>
      <c r="BH66">
        <v>18.899999999999999</v>
      </c>
      <c r="BL66">
        <v>22.7</v>
      </c>
      <c r="BM66">
        <v>22.7</v>
      </c>
      <c r="BQ66">
        <v>27.1</v>
      </c>
      <c r="BR66">
        <v>27.1</v>
      </c>
      <c r="BW66">
        <v>31.1</v>
      </c>
      <c r="BX66">
        <v>31.1</v>
      </c>
      <c r="CB66">
        <v>34.1</v>
      </c>
      <c r="CC66">
        <v>34.1</v>
      </c>
      <c r="CG66">
        <v>33.299999999999997</v>
      </c>
      <c r="CH66">
        <v>33.299999999999997</v>
      </c>
      <c r="CL66">
        <v>30.8</v>
      </c>
      <c r="CM66">
        <v>30.8</v>
      </c>
      <c r="CQ66">
        <v>25.7</v>
      </c>
      <c r="CR66">
        <v>25.7</v>
      </c>
      <c r="CV66">
        <v>17.899999999999999</v>
      </c>
      <c r="CW66">
        <v>17.899999999999999</v>
      </c>
      <c r="DA66">
        <v>12.1</v>
      </c>
      <c r="DB66">
        <v>12.1</v>
      </c>
      <c r="DD66">
        <v>1</v>
      </c>
      <c r="DE66">
        <v>0</v>
      </c>
      <c r="DF66">
        <v>0</v>
      </c>
      <c r="DG66">
        <v>0</v>
      </c>
      <c r="DH66">
        <v>0</v>
      </c>
      <c r="DI66" t="str">
        <f t="shared" si="3"/>
        <v xml:space="preserve">Temp. suitable for vectors - surveillance may be needed. </v>
      </c>
      <c r="DJ66" t="str">
        <f t="shared" ref="DJ66:DJ129" si="6">IF(AL66="NoData",$DQ$5,IF(AL66&lt;0.5,$DQ$3,IF(AL66&gt;=0.5,$DQ$4,"")))</f>
        <v>When temp. suitable, model suggests vectors likely - may need control, education, and policies minimizing exposure.</v>
      </c>
      <c r="DK66" t="str">
        <f t="shared" si="4"/>
        <v xml:space="preserve">Temp. suitable for Zika - surveillance may be needed. </v>
      </c>
      <c r="DL66" t="str">
        <f t="shared" ref="DL66:DL129" si="7">IF(DF66="NoData",$DU$5,IF(DF66&lt;0.5,$DU$3,IF(DF66&gt;=0.5,$DU$4,"")))</f>
        <v>When temp. suitable, model suggests Zika unlikely.</v>
      </c>
      <c r="DM66" t="str">
        <f t="shared" si="5"/>
        <v>Temp. suitable for vectors - surveillance may be needed. When temp. suitable, model suggests vectors likely - may need control, education, and policies minimizing exposure.</v>
      </c>
      <c r="DX66" s="59" t="s">
        <v>300</v>
      </c>
      <c r="DY66" s="59" t="s">
        <v>70</v>
      </c>
      <c r="DZ66" s="59" t="s">
        <v>71</v>
      </c>
      <c r="EA66" s="59" t="s">
        <v>8</v>
      </c>
      <c r="EB66" s="59">
        <v>0</v>
      </c>
      <c r="EC66" s="59">
        <v>179</v>
      </c>
      <c r="ED66" s="59">
        <v>0</v>
      </c>
      <c r="EE66" s="59">
        <v>2311</v>
      </c>
      <c r="EF66" s="59">
        <v>2311</v>
      </c>
      <c r="EG66" s="59">
        <v>374.73184357541902</v>
      </c>
      <c r="EH66" s="59">
        <v>582.68291600672296</v>
      </c>
      <c r="EI66" s="59">
        <v>67077</v>
      </c>
      <c r="EJ66" s="59">
        <v>127</v>
      </c>
      <c r="EK66" s="59">
        <v>0</v>
      </c>
      <c r="EL66" s="59">
        <v>10</v>
      </c>
      <c r="EM66" s="59">
        <v>83</v>
      </c>
      <c r="EN66" s="59">
        <v>67077</v>
      </c>
    </row>
    <row r="67" spans="1:144" x14ac:dyDescent="0.25">
      <c r="A67" s="18">
        <v>33.773166600000003</v>
      </c>
      <c r="B67" s="18">
        <v>-118.3009687</v>
      </c>
      <c r="C67" s="18">
        <f>IF(Sheet1!G166=1,Master!A67,Master!K67)</f>
        <v>33.773166600000003</v>
      </c>
      <c r="D67" s="18">
        <f>IF(Sheet1!G166=1,Master!B67,Master!L67)</f>
        <v>-118.3009687</v>
      </c>
      <c r="E67" s="18">
        <f>IF(Sheet1!G166=0,Master!A67,Master!K67)</f>
        <v>100</v>
      </c>
      <c r="F67" s="18">
        <f>IF(Sheet1!G166=0,Master!B67,Master!L67)</f>
        <v>180</v>
      </c>
      <c r="G67" s="18">
        <f>IF(Sheet1!I166=1,Master!A67,Master!K67)</f>
        <v>33.773166600000003</v>
      </c>
      <c r="H67" s="18">
        <f>IF(Sheet1!I166=1,Master!B67,Master!L67)</f>
        <v>-118.3009687</v>
      </c>
      <c r="I67" s="18">
        <f>IF(Sheet1!I166=0,Master!A67,Master!K67)</f>
        <v>100</v>
      </c>
      <c r="J67" s="18">
        <f>IF(Sheet1!I166=0,Master!B67,Master!L67)</f>
        <v>180</v>
      </c>
      <c r="K67" s="18">
        <v>100</v>
      </c>
      <c r="L67" s="18">
        <v>180</v>
      </c>
      <c r="M67">
        <v>196</v>
      </c>
      <c r="N67" t="s">
        <v>302</v>
      </c>
      <c r="O67">
        <v>6.0895871735600002E-2</v>
      </c>
      <c r="P67" s="18" t="s">
        <v>70</v>
      </c>
      <c r="Q67" t="s">
        <v>71</v>
      </c>
      <c r="R67" t="s">
        <v>8</v>
      </c>
      <c r="S67">
        <v>1</v>
      </c>
      <c r="T67">
        <v>1</v>
      </c>
      <c r="U67">
        <v>27.362205505371001</v>
      </c>
      <c r="V67">
        <v>27.362205505371001</v>
      </c>
      <c r="W67">
        <v>27.362205505371001</v>
      </c>
      <c r="X67" s="1">
        <v>27.362205505371001</v>
      </c>
      <c r="Z67" s="1">
        <v>1</v>
      </c>
      <c r="AA67" s="1">
        <v>0.34897425770759599</v>
      </c>
      <c r="AB67" s="1">
        <v>0.34897425770759599</v>
      </c>
      <c r="AC67" s="1">
        <v>0.34897425770759599</v>
      </c>
      <c r="AD67" s="1">
        <v>0.34897425770759599</v>
      </c>
      <c r="AF67" s="1">
        <v>1</v>
      </c>
      <c r="AG67">
        <v>0.75885951519012496</v>
      </c>
      <c r="AH67">
        <v>0.75885951519012496</v>
      </c>
      <c r="AI67">
        <v>0.75885951519012496</v>
      </c>
      <c r="AJ67">
        <v>0.75885951519012496</v>
      </c>
      <c r="AL67" s="18">
        <f t="shared" ref="AL67:AL130" si="8">IF(AB67&gt;AH67,AB67,AH67)</f>
        <v>0.75885951519012496</v>
      </c>
      <c r="AM67">
        <v>0.75885951519012496</v>
      </c>
      <c r="AN67">
        <v>196</v>
      </c>
      <c r="AO67" t="s">
        <v>302</v>
      </c>
      <c r="AP67" t="s">
        <v>70</v>
      </c>
      <c r="AQ67" t="s">
        <v>71</v>
      </c>
      <c r="AR67" t="s">
        <v>8</v>
      </c>
      <c r="AS67">
        <v>33.773166600000003</v>
      </c>
      <c r="AT67">
        <v>-118.3009687</v>
      </c>
      <c r="AW67">
        <v>19.3</v>
      </c>
      <c r="AX67">
        <v>19.3</v>
      </c>
      <c r="BB67">
        <v>19.899999999999999</v>
      </c>
      <c r="BC67">
        <v>19.899999999999999</v>
      </c>
      <c r="BG67">
        <v>19.8</v>
      </c>
      <c r="BH67">
        <v>19.8</v>
      </c>
      <c r="BL67">
        <v>21.3</v>
      </c>
      <c r="BM67">
        <v>21.3</v>
      </c>
      <c r="BQ67">
        <v>22.3</v>
      </c>
      <c r="BR67">
        <v>22.3</v>
      </c>
      <c r="BW67">
        <v>24.2</v>
      </c>
      <c r="BX67">
        <v>24.2</v>
      </c>
      <c r="CB67">
        <v>27</v>
      </c>
      <c r="CC67">
        <v>27</v>
      </c>
      <c r="CG67">
        <v>27.6</v>
      </c>
      <c r="CH67">
        <v>27.6</v>
      </c>
      <c r="CL67">
        <v>26.9</v>
      </c>
      <c r="CM67">
        <v>26.9</v>
      </c>
      <c r="CQ67">
        <v>25.1</v>
      </c>
      <c r="CR67">
        <v>25.1</v>
      </c>
      <c r="CV67">
        <v>22</v>
      </c>
      <c r="CW67">
        <v>22</v>
      </c>
      <c r="DA67">
        <v>19.5</v>
      </c>
      <c r="DB67">
        <v>19.5</v>
      </c>
      <c r="DD67">
        <v>1</v>
      </c>
      <c r="DE67">
        <v>0</v>
      </c>
      <c r="DF67">
        <v>0</v>
      </c>
      <c r="DG67">
        <v>0</v>
      </c>
      <c r="DH67">
        <v>0</v>
      </c>
      <c r="DI67" t="str">
        <f t="shared" ref="DI67:DI130" si="9">IF((CL67&gt;=13)-(CL67&gt;38),$DO$4,$DO$3)</f>
        <v xml:space="preserve">Temp. suitable for vectors - surveillance may be needed. </v>
      </c>
      <c r="DJ67" t="str">
        <f t="shared" si="6"/>
        <v>When temp. suitable, model suggests vectors likely - may need control, education, and policies minimizing exposure.</v>
      </c>
      <c r="DK67" t="str">
        <f t="shared" ref="DK67:DK130" si="10">IF((CL67&gt;=18)-(CL67&gt;42),$DS$4,$DS$3)</f>
        <v xml:space="preserve">Temp. suitable for Zika - surveillance may be needed. </v>
      </c>
      <c r="DL67" t="str">
        <f t="shared" si="7"/>
        <v>When temp. suitable, model suggests Zika unlikely.</v>
      </c>
      <c r="DM67" t="str">
        <f t="shared" ref="DM67:DM130" si="11">CONCATENATE(DI67,DJ67)</f>
        <v>Temp. suitable for vectors - surveillance may be needed. When temp. suitable, model suggests vectors likely - may need control, education, and policies minimizing exposure.</v>
      </c>
      <c r="DX67" s="59" t="s">
        <v>302</v>
      </c>
      <c r="DY67" s="59" t="s">
        <v>70</v>
      </c>
      <c r="DZ67" s="59" t="s">
        <v>71</v>
      </c>
      <c r="EA67" s="59" t="s">
        <v>8</v>
      </c>
      <c r="EB67" s="59">
        <v>253</v>
      </c>
      <c r="EC67" s="59">
        <v>104</v>
      </c>
      <c r="ED67" s="59">
        <v>32</v>
      </c>
      <c r="EE67" s="59">
        <v>5618</v>
      </c>
      <c r="EF67" s="59">
        <v>5586</v>
      </c>
      <c r="EG67" s="59">
        <v>1655.61538461538</v>
      </c>
      <c r="EH67" s="59">
        <v>1381.4417935599299</v>
      </c>
      <c r="EI67" s="59">
        <v>172184</v>
      </c>
      <c r="EJ67" s="59">
        <v>102</v>
      </c>
      <c r="EK67" s="59">
        <v>577</v>
      </c>
      <c r="EL67" s="59">
        <v>32</v>
      </c>
      <c r="EM67" s="59">
        <v>1242</v>
      </c>
      <c r="EN67" s="59">
        <v>172184</v>
      </c>
    </row>
    <row r="68" spans="1:144" x14ac:dyDescent="0.25">
      <c r="A68" s="18">
        <v>34.890510900000002</v>
      </c>
      <c r="B68" s="18">
        <v>-117.84910069999999</v>
      </c>
      <c r="C68" s="18">
        <f>IF(Sheet1!G167=1,Master!A68,Master!K68)</f>
        <v>34.890510900000002</v>
      </c>
      <c r="D68" s="18">
        <f>IF(Sheet1!G167=1,Master!B68,Master!L68)</f>
        <v>-117.84910069999999</v>
      </c>
      <c r="E68" s="18">
        <f>IF(Sheet1!G167=0,Master!A68,Master!K68)</f>
        <v>100</v>
      </c>
      <c r="F68" s="18">
        <f>IF(Sheet1!G167=0,Master!B68,Master!L68)</f>
        <v>180</v>
      </c>
      <c r="G68" s="18">
        <f>IF(Sheet1!I167=1,Master!A68,Master!K68)</f>
        <v>34.890510900000002</v>
      </c>
      <c r="H68" s="18">
        <f>IF(Sheet1!I167=1,Master!B68,Master!L68)</f>
        <v>-117.84910069999999</v>
      </c>
      <c r="I68" s="18">
        <f>IF(Sheet1!I167=0,Master!A68,Master!K68)</f>
        <v>100</v>
      </c>
      <c r="J68" s="18">
        <f>IF(Sheet1!I167=0,Master!B68,Master!L68)</f>
        <v>180</v>
      </c>
      <c r="K68" s="18">
        <v>100</v>
      </c>
      <c r="L68" s="18">
        <v>180</v>
      </c>
      <c r="M68">
        <v>216</v>
      </c>
      <c r="N68" t="s">
        <v>324</v>
      </c>
      <c r="O68">
        <v>1.7888686953799999</v>
      </c>
      <c r="P68" s="18" t="s">
        <v>70</v>
      </c>
      <c r="Q68" t="s">
        <v>71</v>
      </c>
      <c r="R68" t="s">
        <v>8</v>
      </c>
      <c r="S68">
        <v>1</v>
      </c>
      <c r="T68">
        <v>13</v>
      </c>
      <c r="U68">
        <v>24.055118560791001</v>
      </c>
      <c r="V68">
        <v>28.188976287841701</v>
      </c>
      <c r="W68">
        <v>25.920654296875</v>
      </c>
      <c r="X68" s="1">
        <v>336.968505859375</v>
      </c>
      <c r="Z68" s="1">
        <v>69</v>
      </c>
      <c r="AA68" s="1">
        <v>2.7980318277138001E-2</v>
      </c>
      <c r="AB68" s="1">
        <v>0.53791006292743704</v>
      </c>
      <c r="AC68" s="1">
        <v>0.17251388545219201</v>
      </c>
      <c r="AD68" s="1">
        <v>11.9034580962012</v>
      </c>
      <c r="AF68" s="1">
        <v>69</v>
      </c>
      <c r="AG68">
        <v>4.3933448235600001E-3</v>
      </c>
      <c r="AH68">
        <v>4.3712984478995E-2</v>
      </c>
      <c r="AI68">
        <v>1.4988815001856001E-2</v>
      </c>
      <c r="AJ68">
        <v>1.0342282351280701</v>
      </c>
      <c r="AL68" s="18">
        <f t="shared" si="8"/>
        <v>0.53791006292743704</v>
      </c>
      <c r="AM68">
        <v>0.53791006292743704</v>
      </c>
      <c r="AN68">
        <v>216</v>
      </c>
      <c r="AO68" t="s">
        <v>324</v>
      </c>
      <c r="AP68" t="s">
        <v>70</v>
      </c>
      <c r="AQ68" t="s">
        <v>71</v>
      </c>
      <c r="AR68" t="s">
        <v>8</v>
      </c>
      <c r="AS68">
        <v>34.890510900000002</v>
      </c>
      <c r="AT68">
        <v>-117.84910069999999</v>
      </c>
      <c r="AW68">
        <v>14.2</v>
      </c>
      <c r="AX68">
        <v>14</v>
      </c>
      <c r="BB68">
        <v>17</v>
      </c>
      <c r="BC68">
        <v>16.5</v>
      </c>
      <c r="BG68">
        <v>19.399999999999999</v>
      </c>
      <c r="BH68">
        <v>18.8</v>
      </c>
      <c r="BL68">
        <v>23.3</v>
      </c>
      <c r="BM68">
        <v>22.6</v>
      </c>
      <c r="BQ68">
        <v>28</v>
      </c>
      <c r="BR68">
        <v>27.3</v>
      </c>
      <c r="BW68">
        <v>33.4</v>
      </c>
      <c r="BX68">
        <v>32.700000000000003</v>
      </c>
      <c r="CB68">
        <v>37.6</v>
      </c>
      <c r="CC68">
        <v>37</v>
      </c>
      <c r="CG68">
        <v>36.799999999999997</v>
      </c>
      <c r="CH68">
        <v>36.200000000000003</v>
      </c>
      <c r="CL68">
        <v>33</v>
      </c>
      <c r="CM68">
        <v>32.5</v>
      </c>
      <c r="CQ68">
        <v>27</v>
      </c>
      <c r="CR68">
        <v>26.5</v>
      </c>
      <c r="CV68">
        <v>19.100000000000001</v>
      </c>
      <c r="CW68">
        <v>18.700000000000003</v>
      </c>
      <c r="DA68">
        <v>14.4</v>
      </c>
      <c r="DB68">
        <v>14.1</v>
      </c>
      <c r="DD68">
        <v>71</v>
      </c>
      <c r="DE68">
        <v>0</v>
      </c>
      <c r="DF68">
        <v>0</v>
      </c>
      <c r="DG68">
        <v>0</v>
      </c>
      <c r="DH68">
        <v>0</v>
      </c>
      <c r="DI68" t="str">
        <f t="shared" si="9"/>
        <v xml:space="preserve">Temp. suitable for vectors - surveillance may be needed. </v>
      </c>
      <c r="DJ68" t="str">
        <f t="shared" si="6"/>
        <v>When temp. suitable, model suggests vectors likely - may need control, education, and policies minimizing exposure.</v>
      </c>
      <c r="DK68" t="str">
        <f t="shared" si="10"/>
        <v xml:space="preserve">Temp. suitable for Zika - surveillance may be needed. </v>
      </c>
      <c r="DL68" t="str">
        <f t="shared" si="7"/>
        <v>When temp. suitable, model suggests Zika unlikely.</v>
      </c>
      <c r="DM68" t="str">
        <f t="shared" si="11"/>
        <v>Temp. suitable for vectors - surveillance may be needed. When temp. suitable, model suggests vectors likely - may need control, education, and policies minimizing exposure.</v>
      </c>
      <c r="DX68" s="59" t="s">
        <v>324</v>
      </c>
      <c r="DY68" s="59" t="s">
        <v>70</v>
      </c>
      <c r="DZ68" s="59" t="s">
        <v>71</v>
      </c>
      <c r="EA68" s="59" t="s">
        <v>8</v>
      </c>
      <c r="EB68" s="59">
        <v>0</v>
      </c>
      <c r="EC68" s="59">
        <v>3058</v>
      </c>
      <c r="ED68" s="59">
        <v>0</v>
      </c>
      <c r="EE68" s="59">
        <v>5833</v>
      </c>
      <c r="EF68" s="59">
        <v>5833</v>
      </c>
      <c r="EG68" s="59">
        <v>9.7236756049705697</v>
      </c>
      <c r="EH68" s="59">
        <v>124.788437716269</v>
      </c>
      <c r="EI68" s="59">
        <v>29735</v>
      </c>
      <c r="EJ68" s="59">
        <v>111</v>
      </c>
      <c r="EK68" s="59">
        <v>0</v>
      </c>
      <c r="EL68" s="59">
        <v>12</v>
      </c>
      <c r="EM68" s="59">
        <v>0</v>
      </c>
      <c r="EN68" s="59">
        <v>29735</v>
      </c>
    </row>
    <row r="69" spans="1:144" x14ac:dyDescent="0.25">
      <c r="A69" s="18">
        <v>35.955655899999996</v>
      </c>
      <c r="B69" s="18">
        <v>-121.25387550000001</v>
      </c>
      <c r="C69" s="18">
        <f>IF(Sheet1!G168=1,Master!A69,Master!K69)</f>
        <v>35.955655899999996</v>
      </c>
      <c r="D69" s="18">
        <f>IF(Sheet1!G168=1,Master!B69,Master!L69)</f>
        <v>-121.25387550000001</v>
      </c>
      <c r="E69" s="18">
        <f>IF(Sheet1!G168=0,Master!A69,Master!K69)</f>
        <v>100</v>
      </c>
      <c r="F69" s="18">
        <f>IF(Sheet1!G168=0,Master!B69,Master!L69)</f>
        <v>180</v>
      </c>
      <c r="G69" s="18">
        <f>IF(Sheet1!I168=1,Master!A69,Master!K69)</f>
        <v>35.955655899999996</v>
      </c>
      <c r="H69" s="18">
        <f>IF(Sheet1!I168=1,Master!B69,Master!L69)</f>
        <v>-121.25387550000001</v>
      </c>
      <c r="I69" s="18">
        <f>IF(Sheet1!I168=0,Master!A69,Master!K69)</f>
        <v>100</v>
      </c>
      <c r="J69" s="18">
        <f>IF(Sheet1!I168=0,Master!B69,Master!L69)</f>
        <v>180</v>
      </c>
      <c r="K69" s="18">
        <v>100</v>
      </c>
      <c r="L69" s="18">
        <v>180</v>
      </c>
      <c r="M69">
        <v>257</v>
      </c>
      <c r="N69" t="s">
        <v>367</v>
      </c>
      <c r="O69">
        <v>1.7993221264299999</v>
      </c>
      <c r="P69" s="18" t="s">
        <v>70</v>
      </c>
      <c r="Q69" t="s">
        <v>71</v>
      </c>
      <c r="R69" t="s">
        <v>8</v>
      </c>
      <c r="S69">
        <v>1</v>
      </c>
      <c r="T69">
        <v>7</v>
      </c>
      <c r="U69">
        <v>19.6456699371337</v>
      </c>
      <c r="V69">
        <v>23.228345870971602</v>
      </c>
      <c r="W69">
        <v>21.3385829925537</v>
      </c>
      <c r="X69" s="1">
        <v>149.37008094787501</v>
      </c>
      <c r="Z69" s="1">
        <v>39</v>
      </c>
      <c r="AA69" s="1">
        <v>2.2992312670517E-2</v>
      </c>
      <c r="AB69" s="1">
        <v>0.33632926233572402</v>
      </c>
      <c r="AC69" s="1">
        <v>0.10958016963615599</v>
      </c>
      <c r="AD69" s="1">
        <v>4.2736266158100902</v>
      </c>
      <c r="AF69" s="1">
        <v>39</v>
      </c>
      <c r="AG69">
        <v>5.8998344195860001E-3</v>
      </c>
      <c r="AH69">
        <v>0.22698505809233799</v>
      </c>
      <c r="AI69">
        <v>6.8258009220086999E-2</v>
      </c>
      <c r="AJ69">
        <v>2.6620623595833801</v>
      </c>
      <c r="AL69" s="18">
        <f t="shared" si="8"/>
        <v>0.33632926233572402</v>
      </c>
      <c r="AM69">
        <v>0.33632926233572402</v>
      </c>
      <c r="AN69">
        <v>257</v>
      </c>
      <c r="AO69" t="s">
        <v>367</v>
      </c>
      <c r="AP69" t="s">
        <v>70</v>
      </c>
      <c r="AQ69" t="s">
        <v>71</v>
      </c>
      <c r="AR69" t="s">
        <v>8</v>
      </c>
      <c r="AS69">
        <v>35.955655899999996</v>
      </c>
      <c r="AT69">
        <v>-121.25387550000001</v>
      </c>
      <c r="AW69">
        <v>16.2</v>
      </c>
      <c r="AX69">
        <v>15.799999999999999</v>
      </c>
      <c r="BB69">
        <v>17</v>
      </c>
      <c r="BC69">
        <v>16.3</v>
      </c>
      <c r="BG69">
        <v>17.5</v>
      </c>
      <c r="BH69">
        <v>16.400000000000002</v>
      </c>
      <c r="BL69">
        <v>19.600000000000001</v>
      </c>
      <c r="BM69">
        <v>18.5</v>
      </c>
      <c r="BQ69">
        <v>22.5</v>
      </c>
      <c r="BR69">
        <v>21.3</v>
      </c>
      <c r="BW69">
        <v>26</v>
      </c>
      <c r="BX69">
        <v>24.6</v>
      </c>
      <c r="CB69">
        <v>28.6</v>
      </c>
      <c r="CC69">
        <v>27.1</v>
      </c>
      <c r="CG69">
        <v>28.6</v>
      </c>
      <c r="CH69">
        <v>27.2</v>
      </c>
      <c r="CL69">
        <v>27.3</v>
      </c>
      <c r="CM69">
        <v>26.200000000000003</v>
      </c>
      <c r="CQ69">
        <v>24.3</v>
      </c>
      <c r="CR69">
        <v>23.400000000000002</v>
      </c>
      <c r="CV69">
        <v>19</v>
      </c>
      <c r="CW69">
        <v>18.400000000000002</v>
      </c>
      <c r="DA69">
        <v>16.399999999999999</v>
      </c>
      <c r="DB69">
        <v>16.100000000000001</v>
      </c>
      <c r="DD69">
        <v>38</v>
      </c>
      <c r="DE69">
        <v>0</v>
      </c>
      <c r="DF69">
        <v>0</v>
      </c>
      <c r="DG69">
        <v>0</v>
      </c>
      <c r="DH69">
        <v>0</v>
      </c>
      <c r="DI69" t="str">
        <f t="shared" si="9"/>
        <v xml:space="preserve">Temp. suitable for vectors - surveillance may be needed. </v>
      </c>
      <c r="DJ69" t="str">
        <f t="shared" si="6"/>
        <v>When temp. suitable, model suggests vectors unlikely or low numbers.</v>
      </c>
      <c r="DK69" t="str">
        <f t="shared" si="10"/>
        <v xml:space="preserve">Temp. suitable for Zika - surveillance may be needed. </v>
      </c>
      <c r="DL69" t="str">
        <f t="shared" si="7"/>
        <v>When temp. suitable, model suggests Zika unlikely.</v>
      </c>
      <c r="DM69" t="str">
        <f t="shared" si="11"/>
        <v>Temp. suitable for vectors - surveillance may be needed. When temp. suitable, model suggests vectors unlikely or low numbers.</v>
      </c>
      <c r="DX69" s="59" t="s">
        <v>367</v>
      </c>
      <c r="DY69" s="59" t="s">
        <v>70</v>
      </c>
      <c r="DZ69" s="59" t="s">
        <v>71</v>
      </c>
      <c r="EA69" s="59" t="s">
        <v>8</v>
      </c>
      <c r="EB69" s="59">
        <v>0</v>
      </c>
      <c r="EC69" s="59">
        <v>2040</v>
      </c>
      <c r="ED69" s="59">
        <v>0</v>
      </c>
      <c r="EE69" s="59">
        <v>155</v>
      </c>
      <c r="EF69" s="59">
        <v>155</v>
      </c>
      <c r="EG69" s="59">
        <v>0.60343137254902002</v>
      </c>
      <c r="EH69" s="59">
        <v>5.81656592897171</v>
      </c>
      <c r="EI69" s="59">
        <v>1231</v>
      </c>
      <c r="EJ69" s="59">
        <v>30</v>
      </c>
      <c r="EK69" s="59">
        <v>0</v>
      </c>
      <c r="EL69" s="59">
        <v>7</v>
      </c>
      <c r="EM69" s="59">
        <v>0</v>
      </c>
      <c r="EN69" s="59">
        <v>1231</v>
      </c>
    </row>
    <row r="70" spans="1:144" x14ac:dyDescent="0.25">
      <c r="A70" s="18">
        <v>35.374394100000004</v>
      </c>
      <c r="B70" s="18">
        <v>-116.6324807</v>
      </c>
      <c r="C70" s="18">
        <f>IF(Sheet1!G169=1,Master!A70,Master!K70)</f>
        <v>35.374394100000004</v>
      </c>
      <c r="D70" s="18">
        <f>IF(Sheet1!G169=1,Master!B70,Master!L70)</f>
        <v>-116.6324807</v>
      </c>
      <c r="E70" s="18">
        <f>IF(Sheet1!G169=0,Master!A70,Master!K70)</f>
        <v>100</v>
      </c>
      <c r="F70" s="18">
        <f>IF(Sheet1!G169=0,Master!B70,Master!L70)</f>
        <v>180</v>
      </c>
      <c r="G70" s="18">
        <f>IF(Sheet1!I169=1,Master!A70,Master!K70)</f>
        <v>35.374394100000004</v>
      </c>
      <c r="H70" s="18">
        <f>IF(Sheet1!I169=1,Master!B70,Master!L70)</f>
        <v>-116.6324807</v>
      </c>
      <c r="I70" s="18">
        <f>IF(Sheet1!I169=0,Master!A70,Master!K70)</f>
        <v>100</v>
      </c>
      <c r="J70" s="18">
        <f>IF(Sheet1!I169=0,Master!B70,Master!L70)</f>
        <v>180</v>
      </c>
      <c r="K70" s="18">
        <v>100</v>
      </c>
      <c r="L70" s="18">
        <v>180</v>
      </c>
      <c r="M70">
        <v>259</v>
      </c>
      <c r="N70" t="s">
        <v>369</v>
      </c>
      <c r="O70">
        <v>2.7549340465799999</v>
      </c>
      <c r="P70" s="18" t="s">
        <v>70</v>
      </c>
      <c r="Q70" t="s">
        <v>71</v>
      </c>
      <c r="R70" t="s">
        <v>8</v>
      </c>
      <c r="S70">
        <v>1</v>
      </c>
      <c r="T70">
        <v>31</v>
      </c>
      <c r="U70">
        <v>21.850393295288001</v>
      </c>
      <c r="V70">
        <v>28.740158081054599</v>
      </c>
      <c r="W70">
        <v>25.788671555057601</v>
      </c>
      <c r="X70" s="1">
        <v>799.448818206787</v>
      </c>
      <c r="Z70" s="1">
        <v>174</v>
      </c>
      <c r="AA70" s="1">
        <v>4.16840891344E-3</v>
      </c>
      <c r="AB70" s="1">
        <v>0.50992198103906405</v>
      </c>
      <c r="AC70" s="1">
        <v>7.7133530186283994E-2</v>
      </c>
      <c r="AD70" s="1">
        <v>13.421234252413401</v>
      </c>
      <c r="AF70" s="1">
        <v>174</v>
      </c>
      <c r="AG70">
        <v>2.285631590159E-3</v>
      </c>
      <c r="AH70">
        <v>3.0870022200640002E-2</v>
      </c>
      <c r="AI70">
        <v>7.2722059478279996E-3</v>
      </c>
      <c r="AJ70">
        <v>1.2653638349220599</v>
      </c>
      <c r="AL70" s="18">
        <f t="shared" si="8"/>
        <v>0.50992198103906405</v>
      </c>
      <c r="AM70">
        <v>0.50992198103906405</v>
      </c>
      <c r="AN70">
        <v>259</v>
      </c>
      <c r="AO70" t="s">
        <v>369</v>
      </c>
      <c r="AP70" t="s">
        <v>70</v>
      </c>
      <c r="AQ70" t="s">
        <v>71</v>
      </c>
      <c r="AR70" t="s">
        <v>8</v>
      </c>
      <c r="AS70">
        <v>35.374394100000004</v>
      </c>
      <c r="AT70">
        <v>-116.6324807</v>
      </c>
      <c r="AW70">
        <v>17.100000000000001</v>
      </c>
      <c r="AX70">
        <v>13.9</v>
      </c>
      <c r="BB70">
        <v>20.5</v>
      </c>
      <c r="BC70">
        <v>16.8</v>
      </c>
      <c r="BG70">
        <v>23.8</v>
      </c>
      <c r="BH70">
        <v>19.700000000000003</v>
      </c>
      <c r="BL70">
        <v>28.3</v>
      </c>
      <c r="BM70">
        <v>24.1</v>
      </c>
      <c r="BQ70">
        <v>33.5</v>
      </c>
      <c r="BR70">
        <v>29.3</v>
      </c>
      <c r="BW70">
        <v>39</v>
      </c>
      <c r="BX70">
        <v>35.1</v>
      </c>
      <c r="CB70">
        <v>42.2</v>
      </c>
      <c r="CC70">
        <v>38.5</v>
      </c>
      <c r="CG70">
        <v>40.9</v>
      </c>
      <c r="CH70">
        <v>37.200000000000003</v>
      </c>
      <c r="CL70">
        <v>37</v>
      </c>
      <c r="CM70">
        <v>33.200000000000003</v>
      </c>
      <c r="CQ70">
        <v>30.4</v>
      </c>
      <c r="CR70">
        <v>26.8</v>
      </c>
      <c r="CV70">
        <v>22.4</v>
      </c>
      <c r="CW70">
        <v>19</v>
      </c>
      <c r="DA70">
        <v>17.100000000000001</v>
      </c>
      <c r="DB70">
        <v>13.9</v>
      </c>
      <c r="DD70">
        <v>172</v>
      </c>
      <c r="DE70">
        <v>0</v>
      </c>
      <c r="DF70">
        <v>0</v>
      </c>
      <c r="DG70">
        <v>0</v>
      </c>
      <c r="DH70">
        <v>0</v>
      </c>
      <c r="DI70" t="str">
        <f t="shared" si="9"/>
        <v xml:space="preserve">Temp. suitable for vectors - surveillance may be needed. </v>
      </c>
      <c r="DJ70" t="str">
        <f t="shared" si="6"/>
        <v>When temp. suitable, model suggests vectors likely - may need control, education, and policies minimizing exposure.</v>
      </c>
      <c r="DK70" t="str">
        <f t="shared" si="10"/>
        <v xml:space="preserve">Temp. suitable for Zika - surveillance may be needed. </v>
      </c>
      <c r="DL70" t="str">
        <f t="shared" si="7"/>
        <v>When temp. suitable, model suggests Zika unlikely.</v>
      </c>
      <c r="DM70" t="str">
        <f t="shared" si="11"/>
        <v>Temp. suitable for vectors - surveillance may be needed. When temp. suitable, model suggests vectors likely - may need control, education, and policies minimizing exposure.</v>
      </c>
      <c r="DX70" s="59" t="s">
        <v>369</v>
      </c>
      <c r="DY70" s="59" t="s">
        <v>70</v>
      </c>
      <c r="DZ70" s="59" t="s">
        <v>71</v>
      </c>
      <c r="EA70" s="59" t="s">
        <v>8</v>
      </c>
      <c r="EB70" s="59">
        <v>0</v>
      </c>
      <c r="EC70" s="59">
        <v>6298</v>
      </c>
      <c r="ED70" s="59">
        <v>0</v>
      </c>
      <c r="EE70" s="59">
        <v>1958</v>
      </c>
      <c r="EF70" s="59">
        <v>1958</v>
      </c>
      <c r="EG70" s="59">
        <v>1.20355668466179</v>
      </c>
      <c r="EH70" s="59">
        <v>33.483417641563904</v>
      </c>
      <c r="EI70" s="59">
        <v>7580</v>
      </c>
      <c r="EJ70" s="59">
        <v>22</v>
      </c>
      <c r="EK70" s="59">
        <v>0</v>
      </c>
      <c r="EL70" s="59">
        <v>5</v>
      </c>
      <c r="EM70" s="59">
        <v>0</v>
      </c>
      <c r="EN70" s="59">
        <v>7580</v>
      </c>
    </row>
    <row r="71" spans="1:144" x14ac:dyDescent="0.25">
      <c r="A71" s="18">
        <v>33.718353700000002</v>
      </c>
      <c r="B71" s="18">
        <v>-118.2861103</v>
      </c>
      <c r="C71" s="18">
        <f>IF(Sheet1!G170=1,Master!A71,Master!K71)</f>
        <v>33.718353700000002</v>
      </c>
      <c r="D71" s="18">
        <f>IF(Sheet1!G170=1,Master!B71,Master!L71)</f>
        <v>-118.2861103</v>
      </c>
      <c r="E71" s="18">
        <f>IF(Sheet1!G170=0,Master!A71,Master!K71)</f>
        <v>100</v>
      </c>
      <c r="F71" s="18">
        <f>IF(Sheet1!G170=0,Master!B71,Master!L71)</f>
        <v>180</v>
      </c>
      <c r="G71" s="18">
        <f>IF(Sheet1!I170=1,Master!A71,Master!K71)</f>
        <v>33.718353700000002</v>
      </c>
      <c r="H71" s="18">
        <f>IF(Sheet1!I170=1,Master!B71,Master!L71)</f>
        <v>-118.2861103</v>
      </c>
      <c r="I71" s="18">
        <f>IF(Sheet1!I170=0,Master!A71,Master!K71)</f>
        <v>100</v>
      </c>
      <c r="J71" s="18">
        <f>IF(Sheet1!I170=0,Master!B71,Master!L71)</f>
        <v>180</v>
      </c>
      <c r="K71" s="18">
        <v>100</v>
      </c>
      <c r="L71" s="18">
        <v>180</v>
      </c>
      <c r="M71">
        <v>267</v>
      </c>
      <c r="N71" t="s">
        <v>379</v>
      </c>
      <c r="O71">
        <v>6.5767018132999996E-2</v>
      </c>
      <c r="P71" s="18" t="s">
        <v>70</v>
      </c>
      <c r="Q71" t="s">
        <v>71</v>
      </c>
      <c r="R71" t="s">
        <v>8</v>
      </c>
      <c r="S71">
        <v>1</v>
      </c>
      <c r="T71">
        <v>1</v>
      </c>
      <c r="U71">
        <v>29.291337966918899</v>
      </c>
      <c r="V71">
        <v>29.291337966918899</v>
      </c>
      <c r="W71">
        <v>29.291337966918899</v>
      </c>
      <c r="X71" s="1">
        <v>29.291337966918899</v>
      </c>
      <c r="Z71" s="1">
        <v>1</v>
      </c>
      <c r="AA71" s="1">
        <v>0</v>
      </c>
      <c r="AB71" s="1">
        <v>0</v>
      </c>
      <c r="AC71" s="1">
        <v>0</v>
      </c>
      <c r="AD71" s="1">
        <v>0</v>
      </c>
      <c r="AF71" s="1">
        <v>1</v>
      </c>
      <c r="AG71">
        <v>0</v>
      </c>
      <c r="AH71">
        <v>0</v>
      </c>
      <c r="AI71">
        <v>0</v>
      </c>
      <c r="AJ71">
        <v>0</v>
      </c>
      <c r="AL71" s="18">
        <f t="shared" si="8"/>
        <v>0</v>
      </c>
      <c r="AM71">
        <v>9999</v>
      </c>
      <c r="AN71">
        <v>267</v>
      </c>
      <c r="AO71" t="s">
        <v>379</v>
      </c>
      <c r="AP71" t="s">
        <v>70</v>
      </c>
      <c r="AQ71" t="s">
        <v>71</v>
      </c>
      <c r="AR71" t="s">
        <v>8</v>
      </c>
      <c r="AS71">
        <v>33.718353700000002</v>
      </c>
      <c r="AT71">
        <v>-118.2861103</v>
      </c>
      <c r="AW71">
        <v>19</v>
      </c>
      <c r="AX71">
        <v>19</v>
      </c>
      <c r="BB71">
        <v>19.600000000000001</v>
      </c>
      <c r="BC71">
        <v>19.600000000000001</v>
      </c>
      <c r="BG71">
        <v>19.5</v>
      </c>
      <c r="BH71">
        <v>19.5</v>
      </c>
      <c r="BL71">
        <v>20.9</v>
      </c>
      <c r="BM71">
        <v>20.9</v>
      </c>
      <c r="BQ71">
        <v>21.9</v>
      </c>
      <c r="BR71">
        <v>21.9</v>
      </c>
      <c r="BW71">
        <v>24</v>
      </c>
      <c r="BX71">
        <v>24</v>
      </c>
      <c r="CB71">
        <v>26.9</v>
      </c>
      <c r="CC71">
        <v>26.9</v>
      </c>
      <c r="CG71">
        <v>27.5</v>
      </c>
      <c r="CH71">
        <v>27.5</v>
      </c>
      <c r="CL71">
        <v>26.7</v>
      </c>
      <c r="CM71">
        <v>26.7</v>
      </c>
      <c r="CQ71">
        <v>24.9</v>
      </c>
      <c r="CR71">
        <v>24.9</v>
      </c>
      <c r="CV71">
        <v>21.8</v>
      </c>
      <c r="CW71">
        <v>21.8</v>
      </c>
      <c r="DA71">
        <v>19.3</v>
      </c>
      <c r="DB71">
        <v>19.3</v>
      </c>
      <c r="DD71">
        <v>1</v>
      </c>
      <c r="DE71">
        <v>0</v>
      </c>
      <c r="DF71">
        <v>0</v>
      </c>
      <c r="DG71">
        <v>0</v>
      </c>
      <c r="DH71">
        <v>0</v>
      </c>
      <c r="DI71" t="str">
        <f t="shared" si="9"/>
        <v xml:space="preserve">Temp. suitable for vectors - surveillance may be needed. </v>
      </c>
      <c r="DJ71" t="str">
        <f t="shared" si="6"/>
        <v>When temp. suitable, model suggests vectors unlikely or low numbers.</v>
      </c>
      <c r="DK71" t="str">
        <f t="shared" si="10"/>
        <v xml:space="preserve">Temp. suitable for Zika - surveillance may be needed. </v>
      </c>
      <c r="DL71" t="str">
        <f t="shared" si="7"/>
        <v>When temp. suitable, model suggests Zika unlikely.</v>
      </c>
      <c r="DM71" t="str">
        <f t="shared" si="11"/>
        <v>Temp. suitable for vectors - surveillance may be needed. When temp. suitable, model suggests vectors unlikely or low numbers.</v>
      </c>
      <c r="DX71" s="59" t="s">
        <v>379</v>
      </c>
      <c r="DY71" s="59" t="s">
        <v>70</v>
      </c>
      <c r="DZ71" s="59" t="s">
        <v>71</v>
      </c>
      <c r="EA71" s="59" t="s">
        <v>8</v>
      </c>
      <c r="EB71" s="59">
        <v>2303</v>
      </c>
      <c r="EC71" s="59">
        <v>9</v>
      </c>
      <c r="ED71" s="59">
        <v>0</v>
      </c>
      <c r="EE71" s="59">
        <v>479</v>
      </c>
      <c r="EF71" s="59">
        <v>479</v>
      </c>
      <c r="EG71" s="59">
        <v>142.333333333333</v>
      </c>
      <c r="EH71" s="59">
        <v>172.458690705919</v>
      </c>
      <c r="EI71" s="59">
        <v>1281</v>
      </c>
      <c r="EJ71" s="59">
        <v>7</v>
      </c>
      <c r="EK71" s="59">
        <v>0</v>
      </c>
      <c r="EL71" s="59">
        <v>42</v>
      </c>
      <c r="EM71" s="59">
        <v>42</v>
      </c>
      <c r="EN71" s="59">
        <v>1281</v>
      </c>
    </row>
    <row r="72" spans="1:144" x14ac:dyDescent="0.25">
      <c r="A72" s="18">
        <v>32.832709299999998</v>
      </c>
      <c r="B72" s="18">
        <v>-115.150857</v>
      </c>
      <c r="C72" s="18">
        <f>IF(Sheet1!G171=1,Master!A72,Master!K72)</f>
        <v>100</v>
      </c>
      <c r="D72" s="18">
        <f>IF(Sheet1!G171=1,Master!B72,Master!L72)</f>
        <v>180</v>
      </c>
      <c r="E72" s="18">
        <f>IF(Sheet1!G171=0,Master!A72,Master!K72)</f>
        <v>32.832709299999998</v>
      </c>
      <c r="F72" s="18">
        <f>IF(Sheet1!G171=0,Master!B72,Master!L72)</f>
        <v>-115.150857</v>
      </c>
      <c r="G72" s="18">
        <f>IF(Sheet1!I171=1,Master!A72,Master!K72)</f>
        <v>32.832709299999998</v>
      </c>
      <c r="H72" s="18">
        <f>IF(Sheet1!I171=1,Master!B72,Master!L72)</f>
        <v>-115.150857</v>
      </c>
      <c r="I72" s="18">
        <f>IF(Sheet1!I171=0,Master!A72,Master!K72)</f>
        <v>100</v>
      </c>
      <c r="J72" s="18">
        <f>IF(Sheet1!I171=0,Master!B72,Master!L72)</f>
        <v>180</v>
      </c>
      <c r="K72" s="18">
        <v>100</v>
      </c>
      <c r="L72" s="18">
        <v>180</v>
      </c>
      <c r="M72">
        <v>313</v>
      </c>
      <c r="N72" t="s">
        <v>425</v>
      </c>
      <c r="O72">
        <v>3.9603622758000001E-2</v>
      </c>
      <c r="P72" s="18" t="s">
        <v>70</v>
      </c>
      <c r="Q72" t="s">
        <v>71</v>
      </c>
      <c r="R72" t="s">
        <v>8</v>
      </c>
      <c r="S72">
        <v>1</v>
      </c>
      <c r="T72">
        <v>1</v>
      </c>
      <c r="U72">
        <v>32.874015808105398</v>
      </c>
      <c r="V72">
        <v>32.874015808105398</v>
      </c>
      <c r="W72">
        <v>32.874015808105398</v>
      </c>
      <c r="X72" s="1">
        <v>32.874015808105398</v>
      </c>
      <c r="Z72" s="1">
        <v>1</v>
      </c>
      <c r="AA72" s="1">
        <v>6.2799700535830002E-3</v>
      </c>
      <c r="AB72" s="1">
        <v>6.2799700535830002E-3</v>
      </c>
      <c r="AC72" s="1">
        <v>6.2799700535830002E-3</v>
      </c>
      <c r="AD72" s="1">
        <v>6.2799700535830002E-3</v>
      </c>
      <c r="AF72" s="1">
        <v>1</v>
      </c>
      <c r="AG72">
        <v>5.2297706715759996E-3</v>
      </c>
      <c r="AH72">
        <v>5.2297706715759996E-3</v>
      </c>
      <c r="AI72">
        <v>5.2297706715759996E-3</v>
      </c>
      <c r="AJ72">
        <v>5.2297706715759996E-3</v>
      </c>
      <c r="AL72" s="18">
        <f t="shared" si="8"/>
        <v>6.2799700535830002E-3</v>
      </c>
      <c r="AM72">
        <v>6.2799700535830002E-3</v>
      </c>
      <c r="AN72">
        <v>313</v>
      </c>
      <c r="AO72" t="s">
        <v>425</v>
      </c>
      <c r="AP72" t="s">
        <v>70</v>
      </c>
      <c r="AQ72" t="s">
        <v>71</v>
      </c>
      <c r="AR72" t="s">
        <v>8</v>
      </c>
      <c r="AS72">
        <v>32.832709299999998</v>
      </c>
      <c r="AT72">
        <v>-115.150857</v>
      </c>
      <c r="AW72">
        <v>20.399999999999999</v>
      </c>
      <c r="AX72">
        <v>20.399999999999999</v>
      </c>
      <c r="BB72">
        <v>23.4</v>
      </c>
      <c r="BC72">
        <v>23.4</v>
      </c>
      <c r="BG72">
        <v>26.3</v>
      </c>
      <c r="BH72">
        <v>26.3</v>
      </c>
      <c r="BL72">
        <v>30.8</v>
      </c>
      <c r="BM72">
        <v>30.8</v>
      </c>
      <c r="BQ72">
        <v>35.4</v>
      </c>
      <c r="BR72">
        <v>35.4</v>
      </c>
      <c r="BW72">
        <v>40.5</v>
      </c>
      <c r="BX72">
        <v>40.5</v>
      </c>
      <c r="CB72">
        <v>42.3</v>
      </c>
      <c r="CC72">
        <v>42.3</v>
      </c>
      <c r="CG72">
        <v>41.5</v>
      </c>
      <c r="CH72">
        <v>41.5</v>
      </c>
      <c r="CL72">
        <v>39</v>
      </c>
      <c r="CM72">
        <v>39</v>
      </c>
      <c r="CQ72">
        <v>33.4</v>
      </c>
      <c r="CR72">
        <v>33.4</v>
      </c>
      <c r="CV72">
        <v>25.7</v>
      </c>
      <c r="CW72">
        <v>25.7</v>
      </c>
      <c r="DA72">
        <v>20.7</v>
      </c>
      <c r="DB72">
        <v>20.7</v>
      </c>
      <c r="DD72">
        <v>1</v>
      </c>
      <c r="DE72">
        <v>0</v>
      </c>
      <c r="DF72">
        <v>0</v>
      </c>
      <c r="DG72">
        <v>0</v>
      </c>
      <c r="DH72">
        <v>0</v>
      </c>
      <c r="DI72" t="str">
        <f t="shared" si="9"/>
        <v xml:space="preserve">Too cold or becomes too hot for vectors - surveillance may not be necessary. </v>
      </c>
      <c r="DJ72" t="str">
        <f t="shared" si="6"/>
        <v>When temp. suitable, model suggests vectors unlikely or low numbers.</v>
      </c>
      <c r="DK72" t="str">
        <f t="shared" si="10"/>
        <v xml:space="preserve">Temp. suitable for Zika - surveillance may be needed. </v>
      </c>
      <c r="DL72" t="str">
        <f t="shared" si="7"/>
        <v>When temp. suitable, model suggests Zika unlikely.</v>
      </c>
      <c r="DM72" t="str">
        <f t="shared" si="11"/>
        <v>Too cold or becomes too hot for vectors - surveillance may not be necessary. When temp. suitable, model suggests vectors unlikely or low numbers.</v>
      </c>
      <c r="DX72" s="59" t="s">
        <v>425</v>
      </c>
      <c r="DY72" s="59" t="s">
        <v>70</v>
      </c>
      <c r="DZ72" s="59" t="s">
        <v>71</v>
      </c>
      <c r="EA72" s="59" t="s">
        <v>8</v>
      </c>
      <c r="EB72" s="59">
        <v>0</v>
      </c>
      <c r="EC72" s="59">
        <v>129</v>
      </c>
      <c r="ED72" s="59">
        <v>0</v>
      </c>
      <c r="EE72" s="59">
        <v>0</v>
      </c>
      <c r="EF72" s="59">
        <v>0</v>
      </c>
      <c r="EG72" s="59">
        <v>0</v>
      </c>
      <c r="EH72" s="59">
        <v>0</v>
      </c>
      <c r="EI72" s="59">
        <v>0</v>
      </c>
      <c r="EJ72" s="59">
        <v>1</v>
      </c>
      <c r="EK72" s="59">
        <v>0</v>
      </c>
      <c r="EL72" s="59">
        <v>0</v>
      </c>
      <c r="EM72" s="59">
        <v>0</v>
      </c>
      <c r="EN72" s="59">
        <v>0</v>
      </c>
    </row>
    <row r="73" spans="1:144" x14ac:dyDescent="0.25">
      <c r="A73" s="18">
        <v>32.943294899999998</v>
      </c>
      <c r="B73" s="18">
        <v>-115.2284494</v>
      </c>
      <c r="C73" s="18">
        <f>IF(Sheet1!G172=1,Master!A73,Master!K73)</f>
        <v>100</v>
      </c>
      <c r="D73" s="18">
        <f>IF(Sheet1!G172=1,Master!B73,Master!L73)</f>
        <v>180</v>
      </c>
      <c r="E73" s="18">
        <f>IF(Sheet1!G172=0,Master!A73,Master!K73)</f>
        <v>32.943294899999998</v>
      </c>
      <c r="F73" s="18">
        <f>IF(Sheet1!G172=0,Master!B73,Master!L73)</f>
        <v>-115.2284494</v>
      </c>
      <c r="G73" s="18">
        <f>IF(Sheet1!I172=1,Master!A73,Master!K73)</f>
        <v>32.943294899999998</v>
      </c>
      <c r="H73" s="18">
        <f>IF(Sheet1!I172=1,Master!B73,Master!L73)</f>
        <v>-115.2284494</v>
      </c>
      <c r="I73" s="18">
        <f>IF(Sheet1!I172=0,Master!A73,Master!K73)</f>
        <v>100</v>
      </c>
      <c r="J73" s="18">
        <f>IF(Sheet1!I172=0,Master!B73,Master!L73)</f>
        <v>180</v>
      </c>
      <c r="K73" s="18">
        <v>100</v>
      </c>
      <c r="L73" s="18">
        <v>180</v>
      </c>
      <c r="M73">
        <v>319</v>
      </c>
      <c r="N73" t="s">
        <v>431</v>
      </c>
      <c r="O73">
        <v>0.245392537021</v>
      </c>
      <c r="P73" s="18" t="s">
        <v>70</v>
      </c>
      <c r="Q73" t="s">
        <v>71</v>
      </c>
      <c r="R73" t="s">
        <v>8</v>
      </c>
      <c r="S73">
        <v>1</v>
      </c>
      <c r="T73">
        <v>1</v>
      </c>
      <c r="U73">
        <v>32.598426818847599</v>
      </c>
      <c r="V73">
        <v>32.598426818847599</v>
      </c>
      <c r="W73">
        <v>32.598426818847599</v>
      </c>
      <c r="X73" s="1">
        <v>32.598426818847599</v>
      </c>
      <c r="Z73" s="1">
        <v>2</v>
      </c>
      <c r="AA73" s="1">
        <v>6.1129843115679998E-3</v>
      </c>
      <c r="AB73" s="1">
        <v>9.7582257921960004E-3</v>
      </c>
      <c r="AC73" s="1">
        <v>7.9356050518820005E-3</v>
      </c>
      <c r="AD73" s="1">
        <v>1.5871210103764001E-2</v>
      </c>
      <c r="AF73" s="1">
        <v>2</v>
      </c>
      <c r="AG73">
        <v>6.7790709543160002E-3</v>
      </c>
      <c r="AH73">
        <v>6.8781178847510003E-3</v>
      </c>
      <c r="AI73">
        <v>6.8285944195339999E-3</v>
      </c>
      <c r="AJ73">
        <v>1.3657188839067001E-2</v>
      </c>
      <c r="AL73" s="18">
        <f t="shared" si="8"/>
        <v>9.7582257921960004E-3</v>
      </c>
      <c r="AM73">
        <v>9.7582257921960004E-3</v>
      </c>
      <c r="AN73">
        <v>319</v>
      </c>
      <c r="AO73" t="s">
        <v>431</v>
      </c>
      <c r="AP73" t="s">
        <v>70</v>
      </c>
      <c r="AQ73" t="s">
        <v>71</v>
      </c>
      <c r="AR73" t="s">
        <v>8</v>
      </c>
      <c r="AS73">
        <v>32.943294899999998</v>
      </c>
      <c r="AT73">
        <v>-115.2284494</v>
      </c>
      <c r="AW73">
        <v>20.100000000000001</v>
      </c>
      <c r="AX73">
        <v>20.100000000000001</v>
      </c>
      <c r="BB73">
        <v>23.1</v>
      </c>
      <c r="BC73">
        <v>23.1</v>
      </c>
      <c r="BG73">
        <v>26.1</v>
      </c>
      <c r="BH73">
        <v>26.1</v>
      </c>
      <c r="BL73">
        <v>30.4</v>
      </c>
      <c r="BM73">
        <v>30.4</v>
      </c>
      <c r="BQ73">
        <v>35.1</v>
      </c>
      <c r="BR73">
        <v>35.1</v>
      </c>
      <c r="BW73">
        <v>40.200000000000003</v>
      </c>
      <c r="BX73">
        <v>40.200000000000003</v>
      </c>
      <c r="CB73">
        <v>42.2</v>
      </c>
      <c r="CC73">
        <v>42.2</v>
      </c>
      <c r="CG73">
        <v>41.4</v>
      </c>
      <c r="CH73">
        <v>41.4</v>
      </c>
      <c r="CL73">
        <v>38.9</v>
      </c>
      <c r="CM73">
        <v>38.9</v>
      </c>
      <c r="CQ73">
        <v>33.1</v>
      </c>
      <c r="CR73">
        <v>33.1</v>
      </c>
      <c r="CV73">
        <v>25.4</v>
      </c>
      <c r="CW73">
        <v>25.4</v>
      </c>
      <c r="DA73">
        <v>20.3</v>
      </c>
      <c r="DB73">
        <v>20.3</v>
      </c>
      <c r="DD73">
        <v>1</v>
      </c>
      <c r="DE73">
        <v>0</v>
      </c>
      <c r="DF73">
        <v>0</v>
      </c>
      <c r="DG73">
        <v>0</v>
      </c>
      <c r="DH73">
        <v>0</v>
      </c>
      <c r="DI73" t="str">
        <f t="shared" si="9"/>
        <v xml:space="preserve">Too cold or becomes too hot for vectors - surveillance may not be necessary. </v>
      </c>
      <c r="DJ73" t="str">
        <f t="shared" si="6"/>
        <v>When temp. suitable, model suggests vectors unlikely or low numbers.</v>
      </c>
      <c r="DK73" t="str">
        <f t="shared" si="10"/>
        <v xml:space="preserve">Temp. suitable for Zika - surveillance may be needed. </v>
      </c>
      <c r="DL73" t="str">
        <f t="shared" si="7"/>
        <v>When temp. suitable, model suggests Zika unlikely.</v>
      </c>
      <c r="DM73" t="str">
        <f t="shared" si="11"/>
        <v>Too cold or becomes too hot for vectors - surveillance may not be necessary. When temp. suitable, model suggests vectors unlikely or low numbers.</v>
      </c>
      <c r="DX73" s="59" t="s">
        <v>431</v>
      </c>
      <c r="DY73" s="59" t="s">
        <v>70</v>
      </c>
      <c r="DZ73" s="59" t="s">
        <v>71</v>
      </c>
      <c r="EA73" s="59" t="s">
        <v>8</v>
      </c>
      <c r="EB73" s="59">
        <v>0</v>
      </c>
      <c r="EC73" s="59">
        <v>310</v>
      </c>
      <c r="ED73" s="59">
        <v>0</v>
      </c>
      <c r="EE73" s="59">
        <v>973</v>
      </c>
      <c r="EF73" s="59">
        <v>973</v>
      </c>
      <c r="EG73" s="59">
        <v>3.15483870967741</v>
      </c>
      <c r="EH73" s="59">
        <v>55.172765831432699</v>
      </c>
      <c r="EI73" s="59">
        <v>978</v>
      </c>
      <c r="EJ73" s="59">
        <v>4</v>
      </c>
      <c r="EK73" s="59">
        <v>0</v>
      </c>
      <c r="EL73" s="59">
        <v>2</v>
      </c>
      <c r="EM73" s="59">
        <v>0</v>
      </c>
      <c r="EN73" s="59">
        <v>978</v>
      </c>
    </row>
    <row r="74" spans="1:144" x14ac:dyDescent="0.25">
      <c r="A74" s="18">
        <v>33.039602899999998</v>
      </c>
      <c r="B74" s="18">
        <v>-115.2836516</v>
      </c>
      <c r="C74" s="18">
        <f>IF(Sheet1!G173=1,Master!A74,Master!K74)</f>
        <v>100</v>
      </c>
      <c r="D74" s="18">
        <f>IF(Sheet1!G173=1,Master!B74,Master!L74)</f>
        <v>180</v>
      </c>
      <c r="E74" s="18">
        <f>IF(Sheet1!G173=0,Master!A74,Master!K74)</f>
        <v>33.039602899999998</v>
      </c>
      <c r="F74" s="18">
        <f>IF(Sheet1!G173=0,Master!B74,Master!L74)</f>
        <v>-115.2836516</v>
      </c>
      <c r="G74" s="18">
        <f>IF(Sheet1!I173=1,Master!A74,Master!K74)</f>
        <v>33.039602899999998</v>
      </c>
      <c r="H74" s="18">
        <f>IF(Sheet1!I173=1,Master!B74,Master!L74)</f>
        <v>-115.2836516</v>
      </c>
      <c r="I74" s="18">
        <f>IF(Sheet1!I173=0,Master!A74,Master!K74)</f>
        <v>100</v>
      </c>
      <c r="J74" s="18">
        <f>IF(Sheet1!I173=0,Master!B74,Master!L74)</f>
        <v>180</v>
      </c>
      <c r="K74" s="18">
        <v>100</v>
      </c>
      <c r="L74" s="18">
        <v>180</v>
      </c>
      <c r="M74">
        <v>331</v>
      </c>
      <c r="N74" t="s">
        <v>443</v>
      </c>
      <c r="O74">
        <v>0.220063730102</v>
      </c>
      <c r="P74" s="18" t="s">
        <v>70</v>
      </c>
      <c r="Q74" t="s">
        <v>71</v>
      </c>
      <c r="R74" t="s">
        <v>8</v>
      </c>
      <c r="S74">
        <v>1</v>
      </c>
      <c r="T74">
        <v>1</v>
      </c>
      <c r="U74">
        <v>33.425197601318303</v>
      </c>
      <c r="V74">
        <v>33.425197601318303</v>
      </c>
      <c r="W74">
        <v>33.425197601318303</v>
      </c>
      <c r="X74" s="1">
        <v>33.425197601318303</v>
      </c>
      <c r="Z74" s="1">
        <v>1</v>
      </c>
      <c r="AA74" s="1">
        <v>8.7876965414330002E-3</v>
      </c>
      <c r="AB74" s="1">
        <v>8.7876965414330002E-3</v>
      </c>
      <c r="AC74" s="1">
        <v>8.7876965414330002E-3</v>
      </c>
      <c r="AD74" s="1">
        <v>8.7876965414330002E-3</v>
      </c>
      <c r="AF74" s="1">
        <v>1</v>
      </c>
      <c r="AG74">
        <v>7.723977394508E-3</v>
      </c>
      <c r="AH74">
        <v>7.723977394508E-3</v>
      </c>
      <c r="AI74">
        <v>7.723977394508E-3</v>
      </c>
      <c r="AJ74">
        <v>7.723977394508E-3</v>
      </c>
      <c r="AL74" s="18">
        <f t="shared" si="8"/>
        <v>8.7876965414330002E-3</v>
      </c>
      <c r="AM74">
        <v>8.7876965414330002E-3</v>
      </c>
      <c r="AN74">
        <v>331</v>
      </c>
      <c r="AO74" t="s">
        <v>443</v>
      </c>
      <c r="AP74" t="s">
        <v>70</v>
      </c>
      <c r="AQ74" t="s">
        <v>71</v>
      </c>
      <c r="AR74" t="s">
        <v>8</v>
      </c>
      <c r="AS74">
        <v>33.039602899999998</v>
      </c>
      <c r="AT74">
        <v>-115.2836516</v>
      </c>
      <c r="AW74">
        <v>20.100000000000001</v>
      </c>
      <c r="AX74">
        <v>20.100000000000001</v>
      </c>
      <c r="BB74">
        <v>23</v>
      </c>
      <c r="BC74">
        <v>23</v>
      </c>
      <c r="BG74">
        <v>26.1</v>
      </c>
      <c r="BH74">
        <v>26.1</v>
      </c>
      <c r="BL74">
        <v>30.3</v>
      </c>
      <c r="BM74">
        <v>30.3</v>
      </c>
      <c r="BQ74">
        <v>34.9</v>
      </c>
      <c r="BR74">
        <v>34.9</v>
      </c>
      <c r="BW74">
        <v>39.9</v>
      </c>
      <c r="BX74">
        <v>39.9</v>
      </c>
      <c r="CB74">
        <v>42</v>
      </c>
      <c r="CC74">
        <v>42</v>
      </c>
      <c r="CG74">
        <v>41.3</v>
      </c>
      <c r="CH74">
        <v>41.3</v>
      </c>
      <c r="CL74">
        <v>38.799999999999997</v>
      </c>
      <c r="CM74">
        <v>38.799999999999997</v>
      </c>
      <c r="CQ74">
        <v>33</v>
      </c>
      <c r="CR74">
        <v>33</v>
      </c>
      <c r="CV74">
        <v>25.3</v>
      </c>
      <c r="CW74">
        <v>25.3</v>
      </c>
      <c r="DA74">
        <v>20.3</v>
      </c>
      <c r="DB74">
        <v>20.3</v>
      </c>
      <c r="DD74">
        <v>2</v>
      </c>
      <c r="DE74">
        <v>0</v>
      </c>
      <c r="DF74">
        <v>0</v>
      </c>
      <c r="DG74">
        <v>0</v>
      </c>
      <c r="DH74">
        <v>0</v>
      </c>
      <c r="DI74" t="str">
        <f t="shared" si="9"/>
        <v xml:space="preserve">Too cold or becomes too hot for vectors - surveillance may not be necessary. </v>
      </c>
      <c r="DJ74" t="str">
        <f t="shared" si="6"/>
        <v>When temp. suitable, model suggests vectors unlikely or low numbers.</v>
      </c>
      <c r="DK74" t="str">
        <f t="shared" si="10"/>
        <v xml:space="preserve">Temp. suitable for Zika - surveillance may be needed. </v>
      </c>
      <c r="DL74" t="str">
        <f t="shared" si="7"/>
        <v>When temp. suitable, model suggests Zika unlikely.</v>
      </c>
      <c r="DM74" t="str">
        <f t="shared" si="11"/>
        <v>Too cold or becomes too hot for vectors - surveillance may not be necessary. When temp. suitable, model suggests vectors unlikely or low numbers.</v>
      </c>
      <c r="DX74" s="59" t="s">
        <v>443</v>
      </c>
      <c r="DY74" s="59" t="s">
        <v>70</v>
      </c>
      <c r="DZ74" s="59" t="s">
        <v>71</v>
      </c>
      <c r="EA74" s="59" t="s">
        <v>8</v>
      </c>
      <c r="EB74" s="59">
        <v>0</v>
      </c>
      <c r="EC74" s="59">
        <v>187</v>
      </c>
      <c r="ED74" s="59">
        <v>0</v>
      </c>
      <c r="EE74" s="59">
        <v>27</v>
      </c>
      <c r="EF74" s="59">
        <v>27</v>
      </c>
      <c r="EG74" s="59">
        <v>0.49732620320855597</v>
      </c>
      <c r="EH74" s="59">
        <v>2.73885555464439</v>
      </c>
      <c r="EI74" s="59">
        <v>93</v>
      </c>
      <c r="EJ74" s="59">
        <v>8</v>
      </c>
      <c r="EK74" s="59">
        <v>0</v>
      </c>
      <c r="EL74" s="59">
        <v>9</v>
      </c>
      <c r="EM74" s="59">
        <v>0</v>
      </c>
      <c r="EN74" s="59">
        <v>93</v>
      </c>
    </row>
    <row r="75" spans="1:144" x14ac:dyDescent="0.25">
      <c r="A75" s="18">
        <v>34.108324799999998</v>
      </c>
      <c r="B75" s="18">
        <v>-119.0650783</v>
      </c>
      <c r="C75" s="18">
        <f>IF(Sheet1!G174=1,Master!A75,Master!K75)</f>
        <v>34.108324799999998</v>
      </c>
      <c r="D75" s="18">
        <f>IF(Sheet1!G174=1,Master!B75,Master!L75)</f>
        <v>-119.0650783</v>
      </c>
      <c r="E75" s="18">
        <f>IF(Sheet1!G174=0,Master!A75,Master!K75)</f>
        <v>100</v>
      </c>
      <c r="F75" s="18">
        <f>IF(Sheet1!G174=0,Master!B75,Master!L75)</f>
        <v>180</v>
      </c>
      <c r="G75" s="18">
        <f>IF(Sheet1!I174=1,Master!A75,Master!K75)</f>
        <v>34.108324799999998</v>
      </c>
      <c r="H75" s="18">
        <f>IF(Sheet1!I174=1,Master!B75,Master!L75)</f>
        <v>-119.0650783</v>
      </c>
      <c r="I75" s="18">
        <f>IF(Sheet1!I174=0,Master!A75,Master!K75)</f>
        <v>100</v>
      </c>
      <c r="J75" s="18">
        <f>IF(Sheet1!I174=0,Master!B75,Master!L75)</f>
        <v>180</v>
      </c>
      <c r="K75" s="18">
        <v>100</v>
      </c>
      <c r="L75" s="18">
        <v>180</v>
      </c>
      <c r="M75">
        <v>334</v>
      </c>
      <c r="N75" t="s">
        <v>446</v>
      </c>
      <c r="O75">
        <v>9.7347828918900002E-3</v>
      </c>
      <c r="P75" s="18" t="s">
        <v>70</v>
      </c>
      <c r="Q75" t="s">
        <v>71</v>
      </c>
      <c r="R75" t="s">
        <v>8</v>
      </c>
      <c r="S75">
        <v>1</v>
      </c>
      <c r="T75">
        <v>1</v>
      </c>
      <c r="U75">
        <v>30.393701553344702</v>
      </c>
      <c r="V75">
        <v>30.393701553344702</v>
      </c>
      <c r="W75">
        <v>30.393701553344702</v>
      </c>
      <c r="X75" s="1">
        <v>30.393701553344702</v>
      </c>
      <c r="Z75" s="1">
        <v>1</v>
      </c>
      <c r="AA75" s="1">
        <v>0</v>
      </c>
      <c r="AB75" s="1">
        <v>0</v>
      </c>
      <c r="AC75" s="1">
        <v>0</v>
      </c>
      <c r="AD75" s="1">
        <v>0</v>
      </c>
      <c r="AF75" s="1">
        <v>1</v>
      </c>
      <c r="AG75">
        <v>0</v>
      </c>
      <c r="AH75">
        <v>0</v>
      </c>
      <c r="AI75">
        <v>0</v>
      </c>
      <c r="AJ75">
        <v>0</v>
      </c>
      <c r="AL75" s="18">
        <f t="shared" si="8"/>
        <v>0</v>
      </c>
      <c r="AM75">
        <v>9999</v>
      </c>
      <c r="AN75">
        <v>334</v>
      </c>
      <c r="AO75" t="s">
        <v>446</v>
      </c>
      <c r="AP75" t="s">
        <v>70</v>
      </c>
      <c r="AQ75" t="s">
        <v>71</v>
      </c>
      <c r="AR75" t="s">
        <v>8</v>
      </c>
      <c r="AS75">
        <v>34.108324799999998</v>
      </c>
      <c r="AT75">
        <v>-119.0650783</v>
      </c>
      <c r="AW75">
        <v>18.100000000000001</v>
      </c>
      <c r="AX75">
        <v>18.100000000000001</v>
      </c>
      <c r="BB75">
        <v>18.5</v>
      </c>
      <c r="BC75">
        <v>18.5</v>
      </c>
      <c r="BG75">
        <v>18.7</v>
      </c>
      <c r="BH75">
        <v>18.7</v>
      </c>
      <c r="BL75">
        <v>19.899999999999999</v>
      </c>
      <c r="BM75">
        <v>19.899999999999999</v>
      </c>
      <c r="BQ75">
        <v>20.7</v>
      </c>
      <c r="BR75">
        <v>20.7</v>
      </c>
      <c r="BW75">
        <v>22.5</v>
      </c>
      <c r="BX75">
        <v>22.5</v>
      </c>
      <c r="CB75">
        <v>24.9</v>
      </c>
      <c r="CC75">
        <v>24.9</v>
      </c>
      <c r="CG75">
        <v>25.5</v>
      </c>
      <c r="CH75">
        <v>25.5</v>
      </c>
      <c r="CL75">
        <v>25.1</v>
      </c>
      <c r="CM75">
        <v>25.1</v>
      </c>
      <c r="CQ75">
        <v>23.8</v>
      </c>
      <c r="CR75">
        <v>23.8</v>
      </c>
      <c r="CV75">
        <v>20.9</v>
      </c>
      <c r="CW75">
        <v>20.9</v>
      </c>
      <c r="DA75">
        <v>18.600000000000001</v>
      </c>
      <c r="DB75">
        <v>18.600000000000001</v>
      </c>
      <c r="DD75">
        <v>1</v>
      </c>
      <c r="DE75">
        <v>0</v>
      </c>
      <c r="DF75">
        <v>0</v>
      </c>
      <c r="DG75">
        <v>0</v>
      </c>
      <c r="DH75">
        <v>0</v>
      </c>
      <c r="DI75" t="str">
        <f t="shared" si="9"/>
        <v xml:space="preserve">Temp. suitable for vectors - surveillance may be needed. </v>
      </c>
      <c r="DJ75" t="str">
        <f t="shared" si="6"/>
        <v>When temp. suitable, model suggests vectors unlikely or low numbers.</v>
      </c>
      <c r="DK75" t="str">
        <f t="shared" si="10"/>
        <v xml:space="preserve">Temp. suitable for Zika - surveillance may be needed. </v>
      </c>
      <c r="DL75" t="str">
        <f t="shared" si="7"/>
        <v>When temp. suitable, model suggests Zika unlikely.</v>
      </c>
      <c r="DM75" t="str">
        <f t="shared" si="11"/>
        <v>Temp. suitable for vectors - surveillance may be needed. When temp. suitable, model suggests vectors unlikely or low numbers.</v>
      </c>
      <c r="DX75" s="59" t="s">
        <v>446</v>
      </c>
      <c r="DY75" s="59" t="s">
        <v>70</v>
      </c>
      <c r="DZ75" s="59" t="s">
        <v>71</v>
      </c>
      <c r="EA75" s="59" t="s">
        <v>8</v>
      </c>
      <c r="EB75" s="59">
        <v>30</v>
      </c>
      <c r="EC75" s="59">
        <v>89</v>
      </c>
      <c r="ED75" s="59">
        <v>0</v>
      </c>
      <c r="EE75" s="59">
        <v>1202</v>
      </c>
      <c r="EF75" s="59">
        <v>1202</v>
      </c>
      <c r="EG75" s="59">
        <v>45.730337078651601</v>
      </c>
      <c r="EH75" s="59">
        <v>177.756983714949</v>
      </c>
      <c r="EI75" s="59">
        <v>4070</v>
      </c>
      <c r="EJ75" s="59">
        <v>21</v>
      </c>
      <c r="EK75" s="59">
        <v>0</v>
      </c>
      <c r="EL75" s="59">
        <v>7</v>
      </c>
      <c r="EM75" s="59">
        <v>0</v>
      </c>
      <c r="EN75" s="59">
        <v>4070</v>
      </c>
    </row>
    <row r="76" spans="1:144" x14ac:dyDescent="0.25">
      <c r="A76" s="18">
        <v>38.8755807</v>
      </c>
      <c r="B76" s="18">
        <v>-121.3964514</v>
      </c>
      <c r="C76" s="18">
        <f>IF(Sheet1!G175=1,Master!A76,Master!K76)</f>
        <v>38.8755807</v>
      </c>
      <c r="D76" s="18">
        <f>IF(Sheet1!G175=1,Master!B76,Master!L76)</f>
        <v>-121.3964514</v>
      </c>
      <c r="E76" s="18">
        <f>IF(Sheet1!G175=0,Master!A76,Master!K76)</f>
        <v>100</v>
      </c>
      <c r="F76" s="18">
        <f>IF(Sheet1!G175=0,Master!B76,Master!L76)</f>
        <v>180</v>
      </c>
      <c r="G76" s="18">
        <f>IF(Sheet1!I175=1,Master!A76,Master!K76)</f>
        <v>38.8755807</v>
      </c>
      <c r="H76" s="18">
        <f>IF(Sheet1!I175=1,Master!B76,Master!L76)</f>
        <v>-121.3964514</v>
      </c>
      <c r="I76" s="18">
        <f>IF(Sheet1!I175=0,Master!A76,Master!K76)</f>
        <v>100</v>
      </c>
      <c r="J76" s="18">
        <f>IF(Sheet1!I175=0,Master!B76,Master!L76)</f>
        <v>180</v>
      </c>
      <c r="K76" s="18">
        <v>100</v>
      </c>
      <c r="L76" s="18">
        <v>180</v>
      </c>
      <c r="M76">
        <v>341</v>
      </c>
      <c r="N76" t="s">
        <v>453</v>
      </c>
      <c r="O76">
        <v>6.55859572398E-2</v>
      </c>
      <c r="P76" s="18" t="s">
        <v>70</v>
      </c>
      <c r="Q76" t="s">
        <v>71</v>
      </c>
      <c r="R76" t="s">
        <v>8</v>
      </c>
      <c r="S76">
        <v>1</v>
      </c>
      <c r="T76">
        <v>1</v>
      </c>
      <c r="U76">
        <v>15.787401199340801</v>
      </c>
      <c r="V76">
        <v>15.787401199340801</v>
      </c>
      <c r="W76">
        <v>15.787401199340801</v>
      </c>
      <c r="X76" s="1">
        <v>15.787401199340801</v>
      </c>
      <c r="Z76" s="1">
        <v>1</v>
      </c>
      <c r="AA76" s="1">
        <v>0.59871099623515001</v>
      </c>
      <c r="AB76" s="1">
        <v>0.59871099623515001</v>
      </c>
      <c r="AC76" s="1">
        <v>0.59871099623515001</v>
      </c>
      <c r="AD76" s="1">
        <v>0.59871099623515001</v>
      </c>
      <c r="AF76" s="1">
        <v>1</v>
      </c>
      <c r="AG76">
        <v>0.75520279835219595</v>
      </c>
      <c r="AH76">
        <v>0.75520279835219595</v>
      </c>
      <c r="AI76">
        <v>0.75520279835219595</v>
      </c>
      <c r="AJ76">
        <v>0.75520279835219595</v>
      </c>
      <c r="AL76" s="18">
        <f t="shared" si="8"/>
        <v>0.75520279835219595</v>
      </c>
      <c r="AM76">
        <v>0.75520279835219595</v>
      </c>
      <c r="AN76">
        <v>341</v>
      </c>
      <c r="AO76" t="s">
        <v>453</v>
      </c>
      <c r="AP76" t="s">
        <v>70</v>
      </c>
      <c r="AQ76" t="s">
        <v>71</v>
      </c>
      <c r="AR76" t="s">
        <v>8</v>
      </c>
      <c r="AS76">
        <v>38.8755807</v>
      </c>
      <c r="AT76">
        <v>-121.3964514</v>
      </c>
      <c r="AW76">
        <v>11.7</v>
      </c>
      <c r="AX76">
        <v>11.7</v>
      </c>
      <c r="BB76">
        <v>15.6</v>
      </c>
      <c r="BC76">
        <v>15.6</v>
      </c>
      <c r="BG76">
        <v>18</v>
      </c>
      <c r="BH76">
        <v>18</v>
      </c>
      <c r="BL76">
        <v>21.8</v>
      </c>
      <c r="BM76">
        <v>21.8</v>
      </c>
      <c r="BQ76">
        <v>26.6</v>
      </c>
      <c r="BR76">
        <v>26.6</v>
      </c>
      <c r="BW76">
        <v>31.3</v>
      </c>
      <c r="BX76">
        <v>31.3</v>
      </c>
      <c r="CB76">
        <v>34.9</v>
      </c>
      <c r="CC76">
        <v>34.9</v>
      </c>
      <c r="CG76">
        <v>34</v>
      </c>
      <c r="CH76">
        <v>34</v>
      </c>
      <c r="CL76">
        <v>31</v>
      </c>
      <c r="CM76">
        <v>31</v>
      </c>
      <c r="CQ76">
        <v>25.4</v>
      </c>
      <c r="CR76">
        <v>25.4</v>
      </c>
      <c r="CV76">
        <v>17.5</v>
      </c>
      <c r="CW76">
        <v>17.5</v>
      </c>
      <c r="DA76">
        <v>11.8</v>
      </c>
      <c r="DB76">
        <v>11.8</v>
      </c>
      <c r="DD76">
        <v>1</v>
      </c>
      <c r="DE76">
        <v>8.0892667174340006E-3</v>
      </c>
      <c r="DF76">
        <v>8.0892667174340006E-3</v>
      </c>
      <c r="DG76">
        <v>8.0892667174340006E-3</v>
      </c>
      <c r="DH76">
        <v>8.0892667174340006E-3</v>
      </c>
      <c r="DI76" t="str">
        <f t="shared" si="9"/>
        <v xml:space="preserve">Temp. suitable for vectors - surveillance may be needed. </v>
      </c>
      <c r="DJ76" t="str">
        <f t="shared" si="6"/>
        <v>When temp. suitable, model suggests vectors likely - may need control, education, and policies minimizing exposure.</v>
      </c>
      <c r="DK76" t="str">
        <f t="shared" si="10"/>
        <v xml:space="preserve">Temp. suitable for Zika - surveillance may be needed. </v>
      </c>
      <c r="DL76" t="str">
        <f t="shared" si="7"/>
        <v>When temp. suitable, model suggests Zika unlikely.</v>
      </c>
      <c r="DM76" t="str">
        <f t="shared" si="11"/>
        <v>Temp. suitable for vectors - surveillance may be needed. When temp. suitable, model suggests vectors likely - may need control, education, and policies minimizing exposure.</v>
      </c>
      <c r="DX76" s="59" t="s">
        <v>453</v>
      </c>
      <c r="DY76" s="59" t="s">
        <v>70</v>
      </c>
      <c r="DZ76" s="59" t="s">
        <v>71</v>
      </c>
      <c r="EA76" s="59" t="s">
        <v>8</v>
      </c>
      <c r="EB76" s="59">
        <v>0</v>
      </c>
      <c r="EC76" s="59">
        <v>171</v>
      </c>
      <c r="ED76" s="59">
        <v>0</v>
      </c>
      <c r="EE76" s="59">
        <v>379</v>
      </c>
      <c r="EF76" s="59">
        <v>379</v>
      </c>
      <c r="EG76" s="59">
        <v>8</v>
      </c>
      <c r="EH76" s="59">
        <v>37.055829540356697</v>
      </c>
      <c r="EI76" s="59">
        <v>1368</v>
      </c>
      <c r="EJ76" s="59">
        <v>26</v>
      </c>
      <c r="EK76" s="59">
        <v>0</v>
      </c>
      <c r="EL76" s="59">
        <v>16</v>
      </c>
      <c r="EM76" s="59">
        <v>0</v>
      </c>
      <c r="EN76" s="59">
        <v>1368</v>
      </c>
    </row>
    <row r="77" spans="1:144" x14ac:dyDescent="0.25">
      <c r="A77" s="18">
        <v>32.864058200000002</v>
      </c>
      <c r="B77" s="18">
        <v>-115.88452580000001</v>
      </c>
      <c r="C77" s="18">
        <f>IF(Sheet1!G176=1,Master!A77,Master!K77)</f>
        <v>100</v>
      </c>
      <c r="D77" s="18">
        <f>IF(Sheet1!G176=1,Master!B77,Master!L77)</f>
        <v>180</v>
      </c>
      <c r="E77" s="18">
        <f>IF(Sheet1!G176=0,Master!A77,Master!K77)</f>
        <v>32.864058200000002</v>
      </c>
      <c r="F77" s="18">
        <f>IF(Sheet1!G176=0,Master!B77,Master!L77)</f>
        <v>-115.88452580000001</v>
      </c>
      <c r="G77" s="18">
        <f>IF(Sheet1!I176=1,Master!A77,Master!K77)</f>
        <v>32.864058200000002</v>
      </c>
      <c r="H77" s="18">
        <f>IF(Sheet1!I176=1,Master!B77,Master!L77)</f>
        <v>-115.88452580000001</v>
      </c>
      <c r="I77" s="18">
        <f>IF(Sheet1!I176=0,Master!A77,Master!K77)</f>
        <v>100</v>
      </c>
      <c r="J77" s="18">
        <f>IF(Sheet1!I176=0,Master!B77,Master!L77)</f>
        <v>180</v>
      </c>
      <c r="K77" s="18">
        <v>100</v>
      </c>
      <c r="L77" s="18">
        <v>180</v>
      </c>
      <c r="M77">
        <v>346</v>
      </c>
      <c r="N77" t="s">
        <v>458</v>
      </c>
      <c r="O77">
        <v>0.26291697096099997</v>
      </c>
      <c r="P77" s="18" t="s">
        <v>70</v>
      </c>
      <c r="Q77" t="s">
        <v>71</v>
      </c>
      <c r="R77" t="s">
        <v>8</v>
      </c>
      <c r="S77">
        <v>1</v>
      </c>
      <c r="T77">
        <v>1</v>
      </c>
      <c r="U77">
        <v>33.700786590576101</v>
      </c>
      <c r="V77">
        <v>33.700786590576101</v>
      </c>
      <c r="W77">
        <v>33.700786590576101</v>
      </c>
      <c r="X77" s="1">
        <v>33.700786590576101</v>
      </c>
      <c r="Z77" s="1">
        <v>4</v>
      </c>
      <c r="AA77" s="1">
        <v>4.4932915396902001E-2</v>
      </c>
      <c r="AB77" s="1">
        <v>0.21350384955547</v>
      </c>
      <c r="AC77" s="1">
        <v>8.8703583731452998E-2</v>
      </c>
      <c r="AD77" s="1">
        <v>0.35481433492581199</v>
      </c>
      <c r="AF77" s="1">
        <v>4</v>
      </c>
      <c r="AG77">
        <v>3.1908887490810002E-3</v>
      </c>
      <c r="AH77">
        <v>8.7406698726280006E-3</v>
      </c>
      <c r="AI77">
        <v>4.7116611216720004E-3</v>
      </c>
      <c r="AJ77">
        <v>1.8846644486688002E-2</v>
      </c>
      <c r="AL77" s="18">
        <f t="shared" si="8"/>
        <v>0.21350384955547</v>
      </c>
      <c r="AM77">
        <v>0.21350384955547</v>
      </c>
      <c r="AN77">
        <v>346</v>
      </c>
      <c r="AO77" t="s">
        <v>458</v>
      </c>
      <c r="AP77" t="s">
        <v>70</v>
      </c>
      <c r="AQ77" t="s">
        <v>71</v>
      </c>
      <c r="AR77" t="s">
        <v>8</v>
      </c>
      <c r="AS77">
        <v>32.864058200000002</v>
      </c>
      <c r="AT77">
        <v>-115.88452580000001</v>
      </c>
      <c r="AW77">
        <v>20.399999999999999</v>
      </c>
      <c r="AX77">
        <v>20.399999999999999</v>
      </c>
      <c r="BB77">
        <v>22.9</v>
      </c>
      <c r="BC77">
        <v>22.9</v>
      </c>
      <c r="BG77">
        <v>24.9</v>
      </c>
      <c r="BH77">
        <v>24.9</v>
      </c>
      <c r="BL77">
        <v>28.6</v>
      </c>
      <c r="BM77">
        <v>28.6</v>
      </c>
      <c r="BQ77">
        <v>33.1</v>
      </c>
      <c r="BR77">
        <v>33.1</v>
      </c>
      <c r="BW77">
        <v>37.9</v>
      </c>
      <c r="BX77">
        <v>37.9</v>
      </c>
      <c r="CB77">
        <v>40.799999999999997</v>
      </c>
      <c r="CC77">
        <v>40.799999999999997</v>
      </c>
      <c r="CG77">
        <v>40.200000000000003</v>
      </c>
      <c r="CH77">
        <v>40.200000000000003</v>
      </c>
      <c r="CL77">
        <v>38.299999999999997</v>
      </c>
      <c r="CM77">
        <v>38.299999999999997</v>
      </c>
      <c r="CQ77">
        <v>32.5</v>
      </c>
      <c r="CR77">
        <v>32.5</v>
      </c>
      <c r="CV77">
        <v>25.5</v>
      </c>
      <c r="CW77">
        <v>25.5</v>
      </c>
      <c r="DA77">
        <v>21.3</v>
      </c>
      <c r="DB77">
        <v>21.3</v>
      </c>
      <c r="DD77">
        <v>4</v>
      </c>
      <c r="DE77">
        <v>0</v>
      </c>
      <c r="DF77">
        <v>0</v>
      </c>
      <c r="DG77">
        <v>0</v>
      </c>
      <c r="DH77">
        <v>0</v>
      </c>
      <c r="DI77" t="str">
        <f t="shared" si="9"/>
        <v xml:space="preserve">Too cold or becomes too hot for vectors - surveillance may not be necessary. </v>
      </c>
      <c r="DJ77" t="str">
        <f t="shared" si="6"/>
        <v>When temp. suitable, model suggests vectors unlikely or low numbers.</v>
      </c>
      <c r="DK77" t="str">
        <f t="shared" si="10"/>
        <v xml:space="preserve">Temp. suitable for Zika - surveillance may be needed. </v>
      </c>
      <c r="DL77" t="str">
        <f t="shared" si="7"/>
        <v>When temp. suitable, model suggests Zika unlikely.</v>
      </c>
      <c r="DM77" t="str">
        <f t="shared" si="11"/>
        <v>Too cold or becomes too hot for vectors - surveillance may not be necessary. When temp. suitable, model suggests vectors unlikely or low numbers.</v>
      </c>
      <c r="DX77" s="59" t="s">
        <v>458</v>
      </c>
      <c r="DY77" s="59" t="s">
        <v>70</v>
      </c>
      <c r="DZ77" s="59" t="s">
        <v>71</v>
      </c>
      <c r="EA77" s="59" t="s">
        <v>8</v>
      </c>
      <c r="EB77" s="59">
        <v>0</v>
      </c>
      <c r="EC77" s="59">
        <v>345</v>
      </c>
      <c r="ED77" s="59">
        <v>0</v>
      </c>
      <c r="EE77" s="59">
        <v>48</v>
      </c>
      <c r="EF77" s="59">
        <v>48</v>
      </c>
      <c r="EG77" s="59">
        <v>0.34202898550724598</v>
      </c>
      <c r="EH77" s="59">
        <v>3.6711332135491301</v>
      </c>
      <c r="EI77" s="59">
        <v>118</v>
      </c>
      <c r="EJ77" s="59">
        <v>5</v>
      </c>
      <c r="EK77" s="59">
        <v>0</v>
      </c>
      <c r="EL77" s="59">
        <v>1</v>
      </c>
      <c r="EM77" s="59">
        <v>0</v>
      </c>
      <c r="EN77" s="59">
        <v>118</v>
      </c>
    </row>
    <row r="78" spans="1:144" x14ac:dyDescent="0.25">
      <c r="A78" s="18">
        <v>33.791235200000003</v>
      </c>
      <c r="B78" s="18">
        <v>-118.0523029</v>
      </c>
      <c r="C78" s="18">
        <f>IF(Sheet1!G177=1,Master!A78,Master!K78)</f>
        <v>33.791235200000003</v>
      </c>
      <c r="D78" s="18">
        <f>IF(Sheet1!G177=1,Master!B78,Master!L78)</f>
        <v>-118.0523029</v>
      </c>
      <c r="E78" s="18">
        <f>IF(Sheet1!G177=0,Master!A78,Master!K78)</f>
        <v>100</v>
      </c>
      <c r="F78" s="18">
        <f>IF(Sheet1!G177=0,Master!B78,Master!L78)</f>
        <v>180</v>
      </c>
      <c r="G78" s="18">
        <f>IF(Sheet1!I177=1,Master!A78,Master!K78)</f>
        <v>33.791235200000003</v>
      </c>
      <c r="H78" s="18">
        <f>IF(Sheet1!I177=1,Master!B78,Master!L78)</f>
        <v>-118.0523029</v>
      </c>
      <c r="I78" s="18">
        <f>IF(Sheet1!I177=0,Master!A78,Master!K78)</f>
        <v>100</v>
      </c>
      <c r="J78" s="18">
        <f>IF(Sheet1!I177=0,Master!B78,Master!L78)</f>
        <v>180</v>
      </c>
      <c r="K78" s="18">
        <v>100</v>
      </c>
      <c r="L78" s="18">
        <v>180</v>
      </c>
      <c r="M78">
        <v>347</v>
      </c>
      <c r="N78" t="s">
        <v>459</v>
      </c>
      <c r="O78">
        <v>0.11268683943299999</v>
      </c>
      <c r="P78" s="18" t="s">
        <v>70</v>
      </c>
      <c r="Q78" t="s">
        <v>71</v>
      </c>
      <c r="R78" t="s">
        <v>8</v>
      </c>
      <c r="S78">
        <v>1</v>
      </c>
      <c r="T78">
        <v>1</v>
      </c>
      <c r="U78">
        <v>30.944881439208899</v>
      </c>
      <c r="V78">
        <v>30.944881439208899</v>
      </c>
      <c r="W78">
        <v>30.944881439208899</v>
      </c>
      <c r="X78" s="1">
        <v>30.944881439208899</v>
      </c>
      <c r="Z78" s="1">
        <v>1</v>
      </c>
      <c r="AA78" s="1">
        <v>0.63180631242964302</v>
      </c>
      <c r="AB78" s="1">
        <v>0.63180631242964302</v>
      </c>
      <c r="AC78" s="1">
        <v>0.63180631242964302</v>
      </c>
      <c r="AD78" s="1">
        <v>0.63180631242964302</v>
      </c>
      <c r="AF78" s="1">
        <v>1</v>
      </c>
      <c r="AG78">
        <v>0.70941454114098701</v>
      </c>
      <c r="AH78">
        <v>0.70941454114098701</v>
      </c>
      <c r="AI78">
        <v>0.70941454114098701</v>
      </c>
      <c r="AJ78">
        <v>0.70941454114098701</v>
      </c>
      <c r="AL78" s="18">
        <f t="shared" si="8"/>
        <v>0.70941454114098701</v>
      </c>
      <c r="AM78">
        <v>0.70941454114098701</v>
      </c>
      <c r="AN78">
        <v>347</v>
      </c>
      <c r="AO78" t="s">
        <v>459</v>
      </c>
      <c r="AP78" t="s">
        <v>70</v>
      </c>
      <c r="AQ78" t="s">
        <v>71</v>
      </c>
      <c r="AR78" t="s">
        <v>8</v>
      </c>
      <c r="AS78">
        <v>33.791235200000003</v>
      </c>
      <c r="AT78">
        <v>-118.0523029</v>
      </c>
      <c r="AW78">
        <v>19.100000000000001</v>
      </c>
      <c r="AX78">
        <v>19.100000000000001</v>
      </c>
      <c r="BB78">
        <v>19.899999999999999</v>
      </c>
      <c r="BC78">
        <v>19.899999999999999</v>
      </c>
      <c r="BG78">
        <v>20.2</v>
      </c>
      <c r="BH78">
        <v>20.2</v>
      </c>
      <c r="BL78">
        <v>21.5</v>
      </c>
      <c r="BM78">
        <v>21.5</v>
      </c>
      <c r="BQ78">
        <v>22.4</v>
      </c>
      <c r="BR78">
        <v>22.4</v>
      </c>
      <c r="BW78">
        <v>24.2</v>
      </c>
      <c r="BX78">
        <v>24.2</v>
      </c>
      <c r="CB78">
        <v>27.1</v>
      </c>
      <c r="CC78">
        <v>27.1</v>
      </c>
      <c r="CG78">
        <v>27.9</v>
      </c>
      <c r="CH78">
        <v>27.9</v>
      </c>
      <c r="CL78">
        <v>27.4</v>
      </c>
      <c r="CM78">
        <v>27.4</v>
      </c>
      <c r="CQ78">
        <v>25.5</v>
      </c>
      <c r="CR78">
        <v>25.5</v>
      </c>
      <c r="CV78">
        <v>22.3</v>
      </c>
      <c r="CW78">
        <v>22.3</v>
      </c>
      <c r="DA78">
        <v>19.5</v>
      </c>
      <c r="DB78">
        <v>19.5</v>
      </c>
      <c r="DD78">
        <v>1</v>
      </c>
      <c r="DE78">
        <v>0</v>
      </c>
      <c r="DF78">
        <v>0</v>
      </c>
      <c r="DG78">
        <v>0</v>
      </c>
      <c r="DH78">
        <v>0</v>
      </c>
      <c r="DI78" t="str">
        <f t="shared" si="9"/>
        <v xml:space="preserve">Temp. suitable for vectors - surveillance may be needed. </v>
      </c>
      <c r="DJ78" t="str">
        <f t="shared" si="6"/>
        <v>When temp. suitable, model suggests vectors likely - may need control, education, and policies minimizing exposure.</v>
      </c>
      <c r="DK78" t="str">
        <f t="shared" si="10"/>
        <v xml:space="preserve">Temp. suitable for Zika - surveillance may be needed. </v>
      </c>
      <c r="DL78" t="str">
        <f t="shared" si="7"/>
        <v>When temp. suitable, model suggests Zika unlikely.</v>
      </c>
      <c r="DM78" t="str">
        <f t="shared" si="11"/>
        <v>Temp. suitable for vectors - surveillance may be needed. When temp. suitable, model suggests vectors likely - may need control, education, and policies minimizing exposure.</v>
      </c>
      <c r="DX78" s="59" t="s">
        <v>459</v>
      </c>
      <c r="DY78" s="59" t="s">
        <v>70</v>
      </c>
      <c r="DZ78" s="59" t="s">
        <v>71</v>
      </c>
      <c r="EA78" s="59" t="s">
        <v>8</v>
      </c>
      <c r="EB78" s="59">
        <v>2</v>
      </c>
      <c r="EC78" s="59">
        <v>187</v>
      </c>
      <c r="ED78" s="59">
        <v>0</v>
      </c>
      <c r="EE78" s="59">
        <v>8238</v>
      </c>
      <c r="EF78" s="59">
        <v>8238</v>
      </c>
      <c r="EG78" s="59">
        <v>1725.1764705882299</v>
      </c>
      <c r="EH78" s="59">
        <v>1278.46211335152</v>
      </c>
      <c r="EI78" s="59">
        <v>322608</v>
      </c>
      <c r="EJ78" s="59">
        <v>168</v>
      </c>
      <c r="EK78" s="59">
        <v>0</v>
      </c>
      <c r="EL78" s="59">
        <v>2</v>
      </c>
      <c r="EM78" s="59">
        <v>1695</v>
      </c>
      <c r="EN78" s="59">
        <v>322608</v>
      </c>
    </row>
    <row r="79" spans="1:144" x14ac:dyDescent="0.25">
      <c r="A79" s="18">
        <v>33.918963400000003</v>
      </c>
      <c r="B79" s="18">
        <v>-118.381202</v>
      </c>
      <c r="C79" s="18">
        <f>IF(Sheet1!G178=1,Master!A79,Master!K79)</f>
        <v>33.918963400000003</v>
      </c>
      <c r="D79" s="18">
        <f>IF(Sheet1!G178=1,Master!B79,Master!L79)</f>
        <v>-118.381202</v>
      </c>
      <c r="E79" s="18">
        <f>IF(Sheet1!G178=0,Master!A79,Master!K79)</f>
        <v>100</v>
      </c>
      <c r="F79" s="18">
        <f>IF(Sheet1!G178=0,Master!B79,Master!L79)</f>
        <v>180</v>
      </c>
      <c r="G79" s="18">
        <f>IF(Sheet1!I178=1,Master!A79,Master!K79)</f>
        <v>33.918963400000003</v>
      </c>
      <c r="H79" s="18">
        <f>IF(Sheet1!I178=1,Master!B79,Master!L79)</f>
        <v>-118.381202</v>
      </c>
      <c r="I79" s="18">
        <f>IF(Sheet1!I178=0,Master!A79,Master!K79)</f>
        <v>100</v>
      </c>
      <c r="J79" s="18">
        <f>IF(Sheet1!I178=0,Master!B79,Master!L79)</f>
        <v>180</v>
      </c>
      <c r="K79" s="18">
        <v>100</v>
      </c>
      <c r="L79" s="18">
        <v>180</v>
      </c>
      <c r="M79">
        <v>348</v>
      </c>
      <c r="N79" t="s">
        <v>460</v>
      </c>
      <c r="O79">
        <v>2.0290731175699999E-2</v>
      </c>
      <c r="P79" s="18" t="s">
        <v>70</v>
      </c>
      <c r="Q79" t="s">
        <v>71</v>
      </c>
      <c r="R79" t="s">
        <v>8</v>
      </c>
      <c r="S79">
        <v>1</v>
      </c>
      <c r="T79">
        <v>1</v>
      </c>
      <c r="U79">
        <v>32.047245025634702</v>
      </c>
      <c r="V79">
        <v>32.047245025634702</v>
      </c>
      <c r="W79">
        <v>32.047245025634702</v>
      </c>
      <c r="X79" s="1">
        <v>32.047245025634702</v>
      </c>
      <c r="Z79" s="1">
        <v>1</v>
      </c>
      <c r="AA79" s="1">
        <v>0.47113245725631703</v>
      </c>
      <c r="AB79" s="1">
        <v>0.47113245725631703</v>
      </c>
      <c r="AC79" s="1">
        <v>0.47113245725631703</v>
      </c>
      <c r="AD79" s="1">
        <v>0.47113245725631703</v>
      </c>
      <c r="AF79" s="1">
        <v>1</v>
      </c>
      <c r="AG79">
        <v>0.68556869029998802</v>
      </c>
      <c r="AH79">
        <v>0.68556869029998802</v>
      </c>
      <c r="AI79">
        <v>0.68556869029998802</v>
      </c>
      <c r="AJ79">
        <v>0.68556869029998802</v>
      </c>
      <c r="AL79" s="18">
        <f t="shared" si="8"/>
        <v>0.68556869029998802</v>
      </c>
      <c r="AM79">
        <v>0.68556869029998802</v>
      </c>
      <c r="AN79">
        <v>348</v>
      </c>
      <c r="AO79" t="s">
        <v>460</v>
      </c>
      <c r="AP79" t="s">
        <v>70</v>
      </c>
      <c r="AQ79" t="s">
        <v>71</v>
      </c>
      <c r="AR79" t="s">
        <v>8</v>
      </c>
      <c r="AS79">
        <v>33.918963400000003</v>
      </c>
      <c r="AT79">
        <v>-118.381202</v>
      </c>
      <c r="AW79">
        <v>19.600000000000001</v>
      </c>
      <c r="AX79">
        <v>19.600000000000001</v>
      </c>
      <c r="BB79">
        <v>20.3</v>
      </c>
      <c r="BC79">
        <v>20.3</v>
      </c>
      <c r="BG79">
        <v>20</v>
      </c>
      <c r="BH79">
        <v>20</v>
      </c>
      <c r="BL79">
        <v>21.5</v>
      </c>
      <c r="BM79">
        <v>21.5</v>
      </c>
      <c r="BQ79">
        <v>22.3</v>
      </c>
      <c r="BR79">
        <v>22.3</v>
      </c>
      <c r="BW79">
        <v>24.3</v>
      </c>
      <c r="BX79">
        <v>24.3</v>
      </c>
      <c r="CB79">
        <v>27</v>
      </c>
      <c r="CC79">
        <v>27</v>
      </c>
      <c r="CG79">
        <v>27.5</v>
      </c>
      <c r="CH79">
        <v>27.5</v>
      </c>
      <c r="CL79">
        <v>26.9</v>
      </c>
      <c r="CM79">
        <v>26.9</v>
      </c>
      <c r="CQ79">
        <v>25.3</v>
      </c>
      <c r="CR79">
        <v>25.3</v>
      </c>
      <c r="CV79">
        <v>22.2</v>
      </c>
      <c r="CW79">
        <v>22.2</v>
      </c>
      <c r="DA79">
        <v>19.8</v>
      </c>
      <c r="DB79">
        <v>19.8</v>
      </c>
      <c r="DD79">
        <v>1</v>
      </c>
      <c r="DE79">
        <v>0</v>
      </c>
      <c r="DF79">
        <v>0</v>
      </c>
      <c r="DG79">
        <v>0</v>
      </c>
      <c r="DH79">
        <v>0</v>
      </c>
      <c r="DI79" t="str">
        <f t="shared" si="9"/>
        <v xml:space="preserve">Temp. suitable for vectors - surveillance may be needed. </v>
      </c>
      <c r="DJ79" t="str">
        <f t="shared" si="6"/>
        <v>When temp. suitable, model suggests vectors likely - may need control, education, and policies minimizing exposure.</v>
      </c>
      <c r="DK79" t="str">
        <f t="shared" si="10"/>
        <v xml:space="preserve">Temp. suitable for Zika - surveillance may be needed. </v>
      </c>
      <c r="DL79" t="str">
        <f t="shared" si="7"/>
        <v>When temp. suitable, model suggests Zika unlikely.</v>
      </c>
      <c r="DM79" t="str">
        <f t="shared" si="11"/>
        <v>Temp. suitable for vectors - surveillance may be needed. When temp. suitable, model suggests vectors likely - may need control, education, and policies minimizing exposure.</v>
      </c>
      <c r="DX79" s="59" t="s">
        <v>460</v>
      </c>
      <c r="DY79" s="59" t="s">
        <v>70</v>
      </c>
      <c r="DZ79" s="59" t="s">
        <v>71</v>
      </c>
      <c r="EA79" s="59" t="s">
        <v>8</v>
      </c>
      <c r="EB79" s="59">
        <v>942</v>
      </c>
      <c r="EC79" s="59">
        <v>123</v>
      </c>
      <c r="ED79" s="59">
        <v>0</v>
      </c>
      <c r="EE79" s="59">
        <v>10111</v>
      </c>
      <c r="EF79" s="59">
        <v>10111</v>
      </c>
      <c r="EG79" s="59">
        <v>2596.4715447154399</v>
      </c>
      <c r="EH79" s="59">
        <v>1805.8194064925401</v>
      </c>
      <c r="EI79" s="59">
        <v>319366</v>
      </c>
      <c r="EJ79" s="59">
        <v>123</v>
      </c>
      <c r="EK79" s="59">
        <v>0</v>
      </c>
      <c r="EL79" s="59">
        <v>0</v>
      </c>
      <c r="EM79" s="59">
        <v>2484</v>
      </c>
      <c r="EN79" s="59">
        <v>319366</v>
      </c>
    </row>
    <row r="80" spans="1:144" x14ac:dyDescent="0.25">
      <c r="A80" s="18">
        <v>34.233756</v>
      </c>
      <c r="B80" s="18">
        <v>-118.3690828</v>
      </c>
      <c r="C80" s="18">
        <f>IF(Sheet1!G179=1,Master!A80,Master!K80)</f>
        <v>34.233756</v>
      </c>
      <c r="D80" s="18">
        <f>IF(Sheet1!G179=1,Master!B80,Master!L80)</f>
        <v>-118.3690828</v>
      </c>
      <c r="E80" s="18">
        <f>IF(Sheet1!G179=0,Master!A80,Master!K80)</f>
        <v>100</v>
      </c>
      <c r="F80" s="18">
        <f>IF(Sheet1!G179=0,Master!B80,Master!L80)</f>
        <v>180</v>
      </c>
      <c r="G80" s="18">
        <f>IF(Sheet1!I179=1,Master!A80,Master!K80)</f>
        <v>34.233756</v>
      </c>
      <c r="H80" s="18">
        <f>IF(Sheet1!I179=1,Master!B80,Master!L80)</f>
        <v>-118.3690828</v>
      </c>
      <c r="I80" s="18">
        <f>IF(Sheet1!I179=0,Master!A80,Master!K80)</f>
        <v>100</v>
      </c>
      <c r="J80" s="18">
        <f>IF(Sheet1!I179=0,Master!B80,Master!L80)</f>
        <v>180</v>
      </c>
      <c r="K80" s="18">
        <v>100</v>
      </c>
      <c r="L80" s="18">
        <v>180</v>
      </c>
      <c r="M80">
        <v>349</v>
      </c>
      <c r="N80" t="s">
        <v>461</v>
      </c>
      <c r="O80">
        <v>5.7598046524899998E-3</v>
      </c>
      <c r="P80" s="18" t="s">
        <v>70</v>
      </c>
      <c r="Q80" t="s">
        <v>71</v>
      </c>
      <c r="R80" t="s">
        <v>8</v>
      </c>
      <c r="S80">
        <v>1</v>
      </c>
      <c r="T80">
        <v>1</v>
      </c>
      <c r="U80">
        <v>30.944881439208899</v>
      </c>
      <c r="V80">
        <v>30.944881439208899</v>
      </c>
      <c r="W80">
        <v>30.944881439208899</v>
      </c>
      <c r="X80" s="1">
        <v>30.944881439208899</v>
      </c>
      <c r="Z80" s="1">
        <v>1</v>
      </c>
      <c r="AA80" s="1">
        <v>0.80951321125030495</v>
      </c>
      <c r="AB80" s="1">
        <v>0.80951321125030495</v>
      </c>
      <c r="AC80" s="1">
        <v>0.80951321125030495</v>
      </c>
      <c r="AD80" s="1">
        <v>0.80951321125030495</v>
      </c>
      <c r="AF80" s="1">
        <v>1</v>
      </c>
      <c r="AG80">
        <v>0.89717274904251099</v>
      </c>
      <c r="AH80">
        <v>0.89717274904251099</v>
      </c>
      <c r="AI80">
        <v>0.89717274904251099</v>
      </c>
      <c r="AJ80">
        <v>0.89717274904251099</v>
      </c>
      <c r="AL80" s="18">
        <f t="shared" si="8"/>
        <v>0.89717274904251099</v>
      </c>
      <c r="AM80">
        <v>0.89717274904251099</v>
      </c>
      <c r="AN80">
        <v>349</v>
      </c>
      <c r="AO80" t="s">
        <v>461</v>
      </c>
      <c r="AP80" t="s">
        <v>70</v>
      </c>
      <c r="AQ80" t="s">
        <v>71</v>
      </c>
      <c r="AR80" t="s">
        <v>8</v>
      </c>
      <c r="AS80">
        <v>34.233756</v>
      </c>
      <c r="AT80">
        <v>-118.3690828</v>
      </c>
      <c r="AW80">
        <v>18.600000000000001</v>
      </c>
      <c r="AX80">
        <v>18.600000000000001</v>
      </c>
      <c r="BB80">
        <v>19.7</v>
      </c>
      <c r="BC80">
        <v>19.7</v>
      </c>
      <c r="BG80">
        <v>20.100000000000001</v>
      </c>
      <c r="BH80">
        <v>20.100000000000001</v>
      </c>
      <c r="BL80">
        <v>22.1</v>
      </c>
      <c r="BM80">
        <v>22.1</v>
      </c>
      <c r="BQ80">
        <v>23.6</v>
      </c>
      <c r="BR80">
        <v>23.6</v>
      </c>
      <c r="BW80">
        <v>26.5</v>
      </c>
      <c r="BX80">
        <v>26.5</v>
      </c>
      <c r="CB80">
        <v>30.5</v>
      </c>
      <c r="CC80">
        <v>30.5</v>
      </c>
      <c r="CG80">
        <v>30.6</v>
      </c>
      <c r="CH80">
        <v>30.6</v>
      </c>
      <c r="CL80">
        <v>29.5</v>
      </c>
      <c r="CM80">
        <v>29.5</v>
      </c>
      <c r="CQ80">
        <v>26.4</v>
      </c>
      <c r="CR80">
        <v>26.4</v>
      </c>
      <c r="CV80">
        <v>22.1</v>
      </c>
      <c r="CW80">
        <v>22.1</v>
      </c>
      <c r="DA80">
        <v>19.5</v>
      </c>
      <c r="DB80">
        <v>19.5</v>
      </c>
      <c r="DD80">
        <v>1</v>
      </c>
      <c r="DE80">
        <v>0.362435191869736</v>
      </c>
      <c r="DF80">
        <v>0.362435191869736</v>
      </c>
      <c r="DG80">
        <v>0.362435191869736</v>
      </c>
      <c r="DH80">
        <v>0.362435191869736</v>
      </c>
      <c r="DI80" t="str">
        <f t="shared" si="9"/>
        <v xml:space="preserve">Temp. suitable for vectors - surveillance may be needed. </v>
      </c>
      <c r="DJ80" t="str">
        <f t="shared" si="6"/>
        <v>When temp. suitable, model suggests vectors likely - may need control, education, and policies minimizing exposure.</v>
      </c>
      <c r="DK80" t="str">
        <f t="shared" si="10"/>
        <v xml:space="preserve">Temp. suitable for Zika - surveillance may be needed. </v>
      </c>
      <c r="DL80" t="str">
        <f t="shared" si="7"/>
        <v>When temp. suitable, model suggests Zika unlikely.</v>
      </c>
      <c r="DM80" t="str">
        <f t="shared" si="11"/>
        <v>Temp. suitable for vectors - surveillance may be needed. When temp. suitable, model suggests vectors likely - may need control, education, and policies minimizing exposure.</v>
      </c>
      <c r="DX80" s="59" t="s">
        <v>461</v>
      </c>
      <c r="DY80" s="59" t="s">
        <v>70</v>
      </c>
      <c r="DZ80" s="59" t="s">
        <v>71</v>
      </c>
      <c r="EA80" s="59" t="s">
        <v>8</v>
      </c>
      <c r="EB80" s="59">
        <v>1735</v>
      </c>
      <c r="EC80" s="59">
        <v>116</v>
      </c>
      <c r="ED80" s="59">
        <v>0</v>
      </c>
      <c r="EE80" s="59">
        <v>6787</v>
      </c>
      <c r="EF80" s="59">
        <v>6787</v>
      </c>
      <c r="EG80" s="59">
        <v>1296.6206896551701</v>
      </c>
      <c r="EH80" s="59">
        <v>1344.04711570209</v>
      </c>
      <c r="EI80" s="59">
        <v>150408</v>
      </c>
      <c r="EJ80" s="59">
        <v>107</v>
      </c>
      <c r="EK80" s="59">
        <v>0</v>
      </c>
      <c r="EL80" s="59">
        <v>2</v>
      </c>
      <c r="EM80" s="59">
        <v>675</v>
      </c>
      <c r="EN80" s="59">
        <v>150408</v>
      </c>
    </row>
    <row r="81" spans="1:144" x14ac:dyDescent="0.25">
      <c r="A81" s="18">
        <v>35.7811436</v>
      </c>
      <c r="B81" s="18">
        <v>-120.7800804</v>
      </c>
      <c r="C81" s="18">
        <f>IF(Sheet1!G180=1,Master!A81,Master!K81)</f>
        <v>35.7811436</v>
      </c>
      <c r="D81" s="18">
        <f>IF(Sheet1!G180=1,Master!B81,Master!L81)</f>
        <v>-120.7800804</v>
      </c>
      <c r="E81" s="18">
        <f>IF(Sheet1!G180=0,Master!A81,Master!K81)</f>
        <v>100</v>
      </c>
      <c r="F81" s="18">
        <f>IF(Sheet1!G180=0,Master!B81,Master!L81)</f>
        <v>180</v>
      </c>
      <c r="G81" s="18">
        <f>IF(Sheet1!I180=1,Master!A81,Master!K81)</f>
        <v>35.7811436</v>
      </c>
      <c r="H81" s="18">
        <f>IF(Sheet1!I180=1,Master!B81,Master!L81)</f>
        <v>-120.7800804</v>
      </c>
      <c r="I81" s="18">
        <f>IF(Sheet1!I180=0,Master!A81,Master!K81)</f>
        <v>100</v>
      </c>
      <c r="J81" s="18">
        <f>IF(Sheet1!I180=0,Master!B81,Master!L81)</f>
        <v>180</v>
      </c>
      <c r="K81" s="18">
        <v>100</v>
      </c>
      <c r="L81" s="18">
        <v>180</v>
      </c>
      <c r="M81">
        <v>364</v>
      </c>
      <c r="N81" t="s">
        <v>476</v>
      </c>
      <c r="O81">
        <v>0.69817858004</v>
      </c>
      <c r="P81" s="18" t="s">
        <v>70</v>
      </c>
      <c r="Q81" t="s">
        <v>71</v>
      </c>
      <c r="R81" t="s">
        <v>8</v>
      </c>
      <c r="S81">
        <v>1</v>
      </c>
      <c r="T81">
        <v>3</v>
      </c>
      <c r="U81">
        <v>17.1653537750244</v>
      </c>
      <c r="V81">
        <v>20.196849822998001</v>
      </c>
      <c r="W81">
        <v>19.186351140340101</v>
      </c>
      <c r="X81" s="1">
        <v>57.559053421020501</v>
      </c>
      <c r="Z81" s="1">
        <v>11</v>
      </c>
      <c r="AA81" s="1">
        <v>2.1156562327495E-2</v>
      </c>
      <c r="AB81" s="1">
        <v>0.267327120800607</v>
      </c>
      <c r="AC81" s="1">
        <v>8.889100922722E-2</v>
      </c>
      <c r="AD81" s="1">
        <v>0.97780110149942301</v>
      </c>
      <c r="AF81" s="1">
        <v>11</v>
      </c>
      <c r="AG81">
        <v>9.5267106286669994E-3</v>
      </c>
      <c r="AH81">
        <v>9.6842360145570003E-2</v>
      </c>
      <c r="AI81">
        <v>2.8566034883213E-2</v>
      </c>
      <c r="AJ81">
        <v>0.314226383715345</v>
      </c>
      <c r="AL81" s="18">
        <f t="shared" si="8"/>
        <v>0.267327120800607</v>
      </c>
      <c r="AM81">
        <v>0.267327120800607</v>
      </c>
      <c r="AN81">
        <v>364</v>
      </c>
      <c r="AO81" t="s">
        <v>476</v>
      </c>
      <c r="AP81" t="s">
        <v>70</v>
      </c>
      <c r="AQ81" t="s">
        <v>71</v>
      </c>
      <c r="AR81" t="s">
        <v>8</v>
      </c>
      <c r="AS81">
        <v>35.7811436</v>
      </c>
      <c r="AT81">
        <v>-120.7800804</v>
      </c>
      <c r="AW81">
        <v>15.8</v>
      </c>
      <c r="AX81">
        <v>15.8</v>
      </c>
      <c r="BB81">
        <v>17.7</v>
      </c>
      <c r="BC81">
        <v>17.7</v>
      </c>
      <c r="BG81">
        <v>19.100000000000001</v>
      </c>
      <c r="BH81">
        <v>19.100000000000001</v>
      </c>
      <c r="BL81">
        <v>22</v>
      </c>
      <c r="BM81">
        <v>22</v>
      </c>
      <c r="BQ81">
        <v>25.3</v>
      </c>
      <c r="BR81">
        <v>25.3</v>
      </c>
      <c r="BW81">
        <v>28.9</v>
      </c>
      <c r="BX81">
        <v>28.9</v>
      </c>
      <c r="CB81">
        <v>31.7</v>
      </c>
      <c r="CC81">
        <v>31.7</v>
      </c>
      <c r="CG81">
        <v>31.6</v>
      </c>
      <c r="CH81">
        <v>31.6</v>
      </c>
      <c r="CL81">
        <v>29.6</v>
      </c>
      <c r="CM81">
        <v>29.6</v>
      </c>
      <c r="CQ81">
        <v>26</v>
      </c>
      <c r="CR81">
        <v>26</v>
      </c>
      <c r="CV81">
        <v>19.600000000000001</v>
      </c>
      <c r="CW81">
        <v>19.600000000000001</v>
      </c>
      <c r="DA81">
        <v>16</v>
      </c>
      <c r="DB81">
        <v>16</v>
      </c>
      <c r="DD81">
        <v>11</v>
      </c>
      <c r="DE81">
        <v>0</v>
      </c>
      <c r="DF81">
        <v>0</v>
      </c>
      <c r="DG81">
        <v>0</v>
      </c>
      <c r="DH81">
        <v>0</v>
      </c>
      <c r="DI81" t="str">
        <f t="shared" si="9"/>
        <v xml:space="preserve">Temp. suitable for vectors - surveillance may be needed. </v>
      </c>
      <c r="DJ81" t="str">
        <f t="shared" si="6"/>
        <v>When temp. suitable, model suggests vectors unlikely or low numbers.</v>
      </c>
      <c r="DK81" t="str">
        <f t="shared" si="10"/>
        <v xml:space="preserve">Temp. suitable for Zika - surveillance may be needed. </v>
      </c>
      <c r="DL81" t="str">
        <f t="shared" si="7"/>
        <v>When temp. suitable, model suggests Zika unlikely.</v>
      </c>
      <c r="DM81" t="str">
        <f t="shared" si="11"/>
        <v>Temp. suitable for vectors - surveillance may be needed. When temp. suitable, model suggests vectors unlikely or low numbers.</v>
      </c>
      <c r="DX81" s="59" t="s">
        <v>476</v>
      </c>
      <c r="DY81" s="59" t="s">
        <v>70</v>
      </c>
      <c r="DZ81" s="59" t="s">
        <v>71</v>
      </c>
      <c r="EA81" s="59" t="s">
        <v>8</v>
      </c>
      <c r="EB81" s="59">
        <v>0</v>
      </c>
      <c r="EC81" s="59">
        <v>803</v>
      </c>
      <c r="ED81" s="59">
        <v>0</v>
      </c>
      <c r="EE81" s="59">
        <v>1041</v>
      </c>
      <c r="EF81" s="59">
        <v>1041</v>
      </c>
      <c r="EG81" s="59">
        <v>6.7596513075965099</v>
      </c>
      <c r="EH81" s="59">
        <v>46.782805602090001</v>
      </c>
      <c r="EI81" s="59">
        <v>5428</v>
      </c>
      <c r="EJ81" s="59">
        <v>53</v>
      </c>
      <c r="EK81" s="59">
        <v>0</v>
      </c>
      <c r="EL81" s="59">
        <v>13</v>
      </c>
      <c r="EM81" s="59">
        <v>0</v>
      </c>
      <c r="EN81" s="59">
        <v>5428</v>
      </c>
    </row>
    <row r="82" spans="1:144" x14ac:dyDescent="0.25">
      <c r="A82" s="18">
        <v>33.902668400000003</v>
      </c>
      <c r="B82" s="18">
        <v>-117.25084029999999</v>
      </c>
      <c r="C82" s="18">
        <f>IF(Sheet1!G181=1,Master!A82,Master!K82)</f>
        <v>33.902668400000003</v>
      </c>
      <c r="D82" s="18">
        <f>IF(Sheet1!G181=1,Master!B82,Master!L82)</f>
        <v>-117.25084029999999</v>
      </c>
      <c r="E82" s="18">
        <f>IF(Sheet1!G181=0,Master!A82,Master!K82)</f>
        <v>100</v>
      </c>
      <c r="F82" s="18">
        <f>IF(Sheet1!G181=0,Master!B82,Master!L82)</f>
        <v>180</v>
      </c>
      <c r="G82" s="18">
        <f>IF(Sheet1!I181=1,Master!A82,Master!K82)</f>
        <v>33.902668400000003</v>
      </c>
      <c r="H82" s="18">
        <f>IF(Sheet1!I181=1,Master!B82,Master!L82)</f>
        <v>-117.25084029999999</v>
      </c>
      <c r="I82" s="18">
        <f>IF(Sheet1!I181=0,Master!A82,Master!K82)</f>
        <v>100</v>
      </c>
      <c r="J82" s="18">
        <f>IF(Sheet1!I181=0,Master!B82,Master!L82)</f>
        <v>180</v>
      </c>
      <c r="K82" s="18">
        <v>100</v>
      </c>
      <c r="L82" s="18">
        <v>180</v>
      </c>
      <c r="M82">
        <v>366</v>
      </c>
      <c r="N82" t="s">
        <v>478</v>
      </c>
      <c r="O82">
        <v>0.42338541131500002</v>
      </c>
      <c r="P82" s="18" t="s">
        <v>70</v>
      </c>
      <c r="Q82" t="s">
        <v>71</v>
      </c>
      <c r="R82" t="s">
        <v>8</v>
      </c>
      <c r="S82">
        <v>1</v>
      </c>
      <c r="T82">
        <v>1</v>
      </c>
      <c r="U82">
        <v>28.4645671844482</v>
      </c>
      <c r="V82">
        <v>28.4645671844482</v>
      </c>
      <c r="W82">
        <v>28.4645671844482</v>
      </c>
      <c r="X82" s="1">
        <v>28.4645671844482</v>
      </c>
      <c r="Z82" s="1">
        <v>1</v>
      </c>
      <c r="AA82" s="1">
        <v>0.61061406135559104</v>
      </c>
      <c r="AB82" s="1">
        <v>0.61061406135559104</v>
      </c>
      <c r="AC82" s="1">
        <v>0.61061406135559104</v>
      </c>
      <c r="AD82" s="1">
        <v>0.61061406135559104</v>
      </c>
      <c r="AF82" s="1">
        <v>1</v>
      </c>
      <c r="AG82">
        <v>0.52372437715530396</v>
      </c>
      <c r="AH82">
        <v>0.52372437715530396</v>
      </c>
      <c r="AI82">
        <v>0.52372437715530396</v>
      </c>
      <c r="AJ82">
        <v>0.52372437715530396</v>
      </c>
      <c r="AL82" s="18">
        <f t="shared" si="8"/>
        <v>0.61061406135559104</v>
      </c>
      <c r="AM82">
        <v>0.61061406135559104</v>
      </c>
      <c r="AN82">
        <v>366</v>
      </c>
      <c r="AO82" t="s">
        <v>478</v>
      </c>
      <c r="AP82" t="s">
        <v>70</v>
      </c>
      <c r="AQ82" t="s">
        <v>71</v>
      </c>
      <c r="AR82" t="s">
        <v>8</v>
      </c>
      <c r="AS82">
        <v>33.902668400000003</v>
      </c>
      <c r="AT82">
        <v>-117.25084029999999</v>
      </c>
      <c r="AW82">
        <v>17.3</v>
      </c>
      <c r="AX82">
        <v>17.3</v>
      </c>
      <c r="BB82">
        <v>18.7</v>
      </c>
      <c r="BC82">
        <v>18.7</v>
      </c>
      <c r="BG82">
        <v>19.600000000000001</v>
      </c>
      <c r="BH82">
        <v>19.600000000000001</v>
      </c>
      <c r="BL82">
        <v>22.3</v>
      </c>
      <c r="BM82">
        <v>22.3</v>
      </c>
      <c r="BQ82">
        <v>25.1</v>
      </c>
      <c r="BR82">
        <v>25.1</v>
      </c>
      <c r="BW82">
        <v>29.1</v>
      </c>
      <c r="BX82">
        <v>29.1</v>
      </c>
      <c r="CB82">
        <v>33.9</v>
      </c>
      <c r="CC82">
        <v>33.9</v>
      </c>
      <c r="CG82">
        <v>33.700000000000003</v>
      </c>
      <c r="CH82">
        <v>33.700000000000003</v>
      </c>
      <c r="CL82">
        <v>31.4</v>
      </c>
      <c r="CM82">
        <v>31.4</v>
      </c>
      <c r="CQ82">
        <v>27</v>
      </c>
      <c r="CR82">
        <v>27</v>
      </c>
      <c r="CV82">
        <v>21.4</v>
      </c>
      <c r="CW82">
        <v>21.4</v>
      </c>
      <c r="DA82">
        <v>18.2</v>
      </c>
      <c r="DB82">
        <v>18.2</v>
      </c>
      <c r="DD82">
        <v>1</v>
      </c>
      <c r="DE82">
        <v>0</v>
      </c>
      <c r="DF82">
        <v>0</v>
      </c>
      <c r="DG82">
        <v>0</v>
      </c>
      <c r="DH82">
        <v>0</v>
      </c>
      <c r="DI82" t="str">
        <f t="shared" si="9"/>
        <v xml:space="preserve">Temp. suitable for vectors - surveillance may be needed. </v>
      </c>
      <c r="DJ82" t="str">
        <f t="shared" si="6"/>
        <v>When temp. suitable, model suggests vectors likely - may need control, education, and policies minimizing exposure.</v>
      </c>
      <c r="DK82" t="str">
        <f t="shared" si="10"/>
        <v xml:space="preserve">Temp. suitable for Zika - surveillance may be needed. </v>
      </c>
      <c r="DL82" t="str">
        <f t="shared" si="7"/>
        <v>When temp. suitable, model suggests Zika unlikely.</v>
      </c>
      <c r="DM82" t="str">
        <f t="shared" si="11"/>
        <v>Temp. suitable for vectors - surveillance may be needed. When temp. suitable, model suggests vectors likely - may need control, education, and policies minimizing exposure.</v>
      </c>
      <c r="DX82" s="59" t="s">
        <v>478</v>
      </c>
      <c r="DY82" s="59" t="s">
        <v>70</v>
      </c>
      <c r="DZ82" s="59" t="s">
        <v>71</v>
      </c>
      <c r="EA82" s="59" t="s">
        <v>8</v>
      </c>
      <c r="EB82" s="59">
        <v>171</v>
      </c>
      <c r="EC82" s="59">
        <v>317</v>
      </c>
      <c r="ED82" s="59">
        <v>0</v>
      </c>
      <c r="EE82" s="59">
        <v>3443</v>
      </c>
      <c r="EF82" s="59">
        <v>3443</v>
      </c>
      <c r="EG82" s="59">
        <v>647.67823343848499</v>
      </c>
      <c r="EH82" s="59">
        <v>769.46961367661697</v>
      </c>
      <c r="EI82" s="59">
        <v>205314</v>
      </c>
      <c r="EJ82" s="59">
        <v>260</v>
      </c>
      <c r="EK82" s="59">
        <v>0</v>
      </c>
      <c r="EL82" s="59">
        <v>2</v>
      </c>
      <c r="EM82" s="59">
        <v>293</v>
      </c>
      <c r="EN82" s="59">
        <v>205314</v>
      </c>
    </row>
    <row r="83" spans="1:144" x14ac:dyDescent="0.25">
      <c r="A83" s="18">
        <v>33.8873763</v>
      </c>
      <c r="B83" s="18">
        <v>-117.257938</v>
      </c>
      <c r="C83" s="18">
        <f>IF(Sheet1!G182=1,Master!A83,Master!K83)</f>
        <v>33.8873763</v>
      </c>
      <c r="D83" s="18">
        <f>IF(Sheet1!G182=1,Master!B83,Master!L83)</f>
        <v>-117.257938</v>
      </c>
      <c r="E83" s="18">
        <f>IF(Sheet1!G182=0,Master!A83,Master!K83)</f>
        <v>100</v>
      </c>
      <c r="F83" s="18">
        <f>IF(Sheet1!G182=0,Master!B83,Master!L83)</f>
        <v>180</v>
      </c>
      <c r="G83" s="18">
        <f>IF(Sheet1!I182=1,Master!A83,Master!K83)</f>
        <v>33.8873763</v>
      </c>
      <c r="H83" s="18">
        <f>IF(Sheet1!I182=1,Master!B83,Master!L83)</f>
        <v>-117.257938</v>
      </c>
      <c r="I83" s="18">
        <f>IF(Sheet1!I182=0,Master!A83,Master!K83)</f>
        <v>100</v>
      </c>
      <c r="J83" s="18">
        <f>IF(Sheet1!I182=0,Master!B83,Master!L83)</f>
        <v>180</v>
      </c>
      <c r="K83" s="18">
        <v>100</v>
      </c>
      <c r="L83" s="18">
        <v>180</v>
      </c>
      <c r="M83">
        <v>367</v>
      </c>
      <c r="N83" t="s">
        <v>479</v>
      </c>
      <c r="O83">
        <v>0.18452568371399999</v>
      </c>
      <c r="P83" s="18" t="s">
        <v>70</v>
      </c>
      <c r="Q83" t="s">
        <v>71</v>
      </c>
      <c r="R83" t="s">
        <v>8</v>
      </c>
      <c r="S83">
        <v>1</v>
      </c>
      <c r="T83">
        <v>1</v>
      </c>
      <c r="U83">
        <v>29.015748977661101</v>
      </c>
      <c r="V83">
        <v>29.015748977661101</v>
      </c>
      <c r="W83">
        <v>29.015748977661101</v>
      </c>
      <c r="X83" s="1">
        <v>29.015748977661101</v>
      </c>
      <c r="Z83" s="1">
        <v>1</v>
      </c>
      <c r="AA83" s="1">
        <v>0.57343423366546598</v>
      </c>
      <c r="AB83" s="1">
        <v>0.57343423366546598</v>
      </c>
      <c r="AC83" s="1">
        <v>0.57343423366546598</v>
      </c>
      <c r="AD83" s="1">
        <v>0.57343423366546598</v>
      </c>
      <c r="AF83" s="1">
        <v>1</v>
      </c>
      <c r="AG83">
        <v>0.59247988462448098</v>
      </c>
      <c r="AH83">
        <v>0.59247988462448098</v>
      </c>
      <c r="AI83">
        <v>0.59247988462448098</v>
      </c>
      <c r="AJ83">
        <v>0.59247988462448098</v>
      </c>
      <c r="AL83" s="18">
        <f t="shared" si="8"/>
        <v>0.59247988462448098</v>
      </c>
      <c r="AM83">
        <v>0.59247988462448098</v>
      </c>
      <c r="AN83">
        <v>367</v>
      </c>
      <c r="AO83" t="s">
        <v>479</v>
      </c>
      <c r="AP83" t="s">
        <v>70</v>
      </c>
      <c r="AQ83" t="s">
        <v>71</v>
      </c>
      <c r="AR83" t="s">
        <v>8</v>
      </c>
      <c r="AS83">
        <v>33.8873763</v>
      </c>
      <c r="AT83">
        <v>-117.257938</v>
      </c>
      <c r="AW83">
        <v>17.3</v>
      </c>
      <c r="AX83">
        <v>17.3</v>
      </c>
      <c r="BB83">
        <v>18.7</v>
      </c>
      <c r="BC83">
        <v>18.7</v>
      </c>
      <c r="BG83">
        <v>19.600000000000001</v>
      </c>
      <c r="BH83">
        <v>19.600000000000001</v>
      </c>
      <c r="BL83">
        <v>22.3</v>
      </c>
      <c r="BM83">
        <v>22.3</v>
      </c>
      <c r="BQ83">
        <v>25.1</v>
      </c>
      <c r="BR83">
        <v>25.1</v>
      </c>
      <c r="BW83">
        <v>29.1</v>
      </c>
      <c r="BX83">
        <v>29.1</v>
      </c>
      <c r="CB83">
        <v>33.9</v>
      </c>
      <c r="CC83">
        <v>33.9</v>
      </c>
      <c r="CG83">
        <v>33.700000000000003</v>
      </c>
      <c r="CH83">
        <v>33.700000000000003</v>
      </c>
      <c r="CL83">
        <v>31.4</v>
      </c>
      <c r="CM83">
        <v>31.4</v>
      </c>
      <c r="CQ83">
        <v>27</v>
      </c>
      <c r="CR83">
        <v>27</v>
      </c>
      <c r="CV83">
        <v>21.4</v>
      </c>
      <c r="CW83">
        <v>21.4</v>
      </c>
      <c r="DA83">
        <v>18.2</v>
      </c>
      <c r="DB83">
        <v>18.2</v>
      </c>
      <c r="DD83">
        <v>1</v>
      </c>
      <c r="DE83">
        <v>0</v>
      </c>
      <c r="DF83">
        <v>0</v>
      </c>
      <c r="DG83">
        <v>0</v>
      </c>
      <c r="DH83">
        <v>0</v>
      </c>
      <c r="DI83" t="str">
        <f t="shared" si="9"/>
        <v xml:space="preserve">Temp. suitable for vectors - surveillance may be needed. </v>
      </c>
      <c r="DJ83" t="str">
        <f t="shared" si="6"/>
        <v>When temp. suitable, model suggests vectors likely - may need control, education, and policies minimizing exposure.</v>
      </c>
      <c r="DK83" t="str">
        <f t="shared" si="10"/>
        <v xml:space="preserve">Temp. suitable for Zika - surveillance may be needed. </v>
      </c>
      <c r="DL83" t="str">
        <f t="shared" si="7"/>
        <v>When temp. suitable, model suggests Zika unlikely.</v>
      </c>
      <c r="DM83" t="str">
        <f t="shared" si="11"/>
        <v>Temp. suitable for vectors - surveillance may be needed. When temp. suitable, model suggests vectors likely - may need control, education, and policies minimizing exposure.</v>
      </c>
      <c r="DX83" s="59" t="s">
        <v>479</v>
      </c>
      <c r="DY83" s="59" t="s">
        <v>70</v>
      </c>
      <c r="DZ83" s="59" t="s">
        <v>71</v>
      </c>
      <c r="EA83" s="59" t="s">
        <v>8</v>
      </c>
      <c r="EB83" s="59">
        <v>2</v>
      </c>
      <c r="EC83" s="59">
        <v>26</v>
      </c>
      <c r="ED83" s="59">
        <v>0</v>
      </c>
      <c r="EE83" s="59">
        <v>2419</v>
      </c>
      <c r="EF83" s="59">
        <v>2419</v>
      </c>
      <c r="EG83" s="59">
        <v>670.423076923076</v>
      </c>
      <c r="EH83" s="59">
        <v>845.70667642178296</v>
      </c>
      <c r="EI83" s="59">
        <v>17431</v>
      </c>
      <c r="EJ83" s="59">
        <v>21</v>
      </c>
      <c r="EK83" s="59">
        <v>0</v>
      </c>
      <c r="EL83" s="59">
        <v>1</v>
      </c>
      <c r="EM83" s="59">
        <v>117</v>
      </c>
      <c r="EN83" s="59">
        <v>17431</v>
      </c>
    </row>
    <row r="84" spans="1:144" x14ac:dyDescent="0.25">
      <c r="A84" s="18">
        <v>34.459266900000003</v>
      </c>
      <c r="B84" s="18">
        <v>-116.1380791</v>
      </c>
      <c r="C84" s="18">
        <f>IF(Sheet1!G183=1,Master!A84,Master!K84)</f>
        <v>34.459266900000003</v>
      </c>
      <c r="D84" s="18">
        <f>IF(Sheet1!G183=1,Master!B84,Master!L84)</f>
        <v>-116.1380791</v>
      </c>
      <c r="E84" s="18">
        <f>IF(Sheet1!G183=0,Master!A84,Master!K84)</f>
        <v>100</v>
      </c>
      <c r="F84" s="18">
        <f>IF(Sheet1!G183=0,Master!B84,Master!L84)</f>
        <v>180</v>
      </c>
      <c r="G84" s="18">
        <f>IF(Sheet1!I183=1,Master!A84,Master!K84)</f>
        <v>34.459266900000003</v>
      </c>
      <c r="H84" s="18">
        <f>IF(Sheet1!I183=1,Master!B84,Master!L84)</f>
        <v>-116.1380791</v>
      </c>
      <c r="I84" s="18">
        <f>IF(Sheet1!I183=0,Master!A84,Master!K84)</f>
        <v>100</v>
      </c>
      <c r="J84" s="18">
        <f>IF(Sheet1!I183=0,Master!B84,Master!L84)</f>
        <v>180</v>
      </c>
      <c r="K84" s="18">
        <v>100</v>
      </c>
      <c r="L84" s="18">
        <v>180</v>
      </c>
      <c r="M84">
        <v>369</v>
      </c>
      <c r="N84" t="s">
        <v>481</v>
      </c>
      <c r="O84">
        <v>2.6870077342599998</v>
      </c>
      <c r="P84" s="18" t="s">
        <v>70</v>
      </c>
      <c r="Q84" t="s">
        <v>71</v>
      </c>
      <c r="R84" t="s">
        <v>8</v>
      </c>
      <c r="S84">
        <v>1</v>
      </c>
      <c r="T84">
        <v>24</v>
      </c>
      <c r="U84">
        <v>24.881889343261701</v>
      </c>
      <c r="V84">
        <v>30.944881439208899</v>
      </c>
      <c r="W84">
        <v>27.7526246706644</v>
      </c>
      <c r="X84" s="1">
        <v>666.06299209594704</v>
      </c>
      <c r="Z84" s="1">
        <v>137</v>
      </c>
      <c r="AA84" s="1">
        <v>5.117167087933E-3</v>
      </c>
      <c r="AB84" s="1">
        <v>0.51056357964855803</v>
      </c>
      <c r="AC84" s="1">
        <v>6.2987462413015005E-2</v>
      </c>
      <c r="AD84" s="1">
        <v>8.6292823505830007</v>
      </c>
      <c r="AF84" s="1">
        <v>137</v>
      </c>
      <c r="AG84">
        <v>2.739935359438E-3</v>
      </c>
      <c r="AH84">
        <v>3.4531669927803002E-2</v>
      </c>
      <c r="AI84">
        <v>6.6862247049119996E-3</v>
      </c>
      <c r="AJ84">
        <v>0.91601278457290403</v>
      </c>
      <c r="AL84" s="18">
        <f t="shared" si="8"/>
        <v>0.51056357964855803</v>
      </c>
      <c r="AM84">
        <v>0.51056357964855803</v>
      </c>
      <c r="AN84">
        <v>369</v>
      </c>
      <c r="AO84" t="s">
        <v>481</v>
      </c>
      <c r="AP84" t="s">
        <v>70</v>
      </c>
      <c r="AQ84" t="s">
        <v>71</v>
      </c>
      <c r="AR84" t="s">
        <v>8</v>
      </c>
      <c r="AS84">
        <v>34.459266900000003</v>
      </c>
      <c r="AT84">
        <v>-116.1380791</v>
      </c>
      <c r="AW84">
        <v>18.899999999999999</v>
      </c>
      <c r="AX84">
        <v>16.3</v>
      </c>
      <c r="BB84">
        <v>22.2</v>
      </c>
      <c r="BC84">
        <v>19</v>
      </c>
      <c r="BG84">
        <v>25.2</v>
      </c>
      <c r="BH84">
        <v>21.5</v>
      </c>
      <c r="BL84">
        <v>29.6</v>
      </c>
      <c r="BM84">
        <v>25.900000000000002</v>
      </c>
      <c r="BQ84">
        <v>34.6</v>
      </c>
      <c r="BR84">
        <v>31</v>
      </c>
      <c r="BW84">
        <v>39.799999999999997</v>
      </c>
      <c r="BX84">
        <v>36.5</v>
      </c>
      <c r="CB84">
        <v>42.6</v>
      </c>
      <c r="CC84">
        <v>39.6</v>
      </c>
      <c r="CG84">
        <v>41.5</v>
      </c>
      <c r="CH84">
        <v>38.300000000000004</v>
      </c>
      <c r="CL84">
        <v>37.9</v>
      </c>
      <c r="CM84">
        <v>34.6</v>
      </c>
      <c r="CQ84">
        <v>31.7</v>
      </c>
      <c r="CR84">
        <v>28.5</v>
      </c>
      <c r="CV84">
        <v>24</v>
      </c>
      <c r="CW84">
        <v>21</v>
      </c>
      <c r="DA84">
        <v>19</v>
      </c>
      <c r="DB84">
        <v>16.400000000000002</v>
      </c>
      <c r="DD84">
        <v>143</v>
      </c>
      <c r="DE84">
        <v>0</v>
      </c>
      <c r="DF84">
        <v>0</v>
      </c>
      <c r="DG84">
        <v>0</v>
      </c>
      <c r="DH84">
        <v>0</v>
      </c>
      <c r="DI84" t="str">
        <f t="shared" si="9"/>
        <v xml:space="preserve">Temp. suitable for vectors - surveillance may be needed. </v>
      </c>
      <c r="DJ84" t="str">
        <f t="shared" si="6"/>
        <v>When temp. suitable, model suggests vectors likely - may need control, education, and policies minimizing exposure.</v>
      </c>
      <c r="DK84" t="str">
        <f t="shared" si="10"/>
        <v xml:space="preserve">Temp. suitable for Zika - surveillance may be needed. </v>
      </c>
      <c r="DL84" t="str">
        <f t="shared" si="7"/>
        <v>When temp. suitable, model suggests Zika unlikely.</v>
      </c>
      <c r="DM84" t="str">
        <f t="shared" si="11"/>
        <v>Temp. suitable for vectors - surveillance may be needed. When temp. suitable, model suggests vectors likely - may need control, education, and policies minimizing exposure.</v>
      </c>
      <c r="DX84" s="59" t="s">
        <v>481</v>
      </c>
      <c r="DY84" s="59" t="s">
        <v>70</v>
      </c>
      <c r="DZ84" s="59" t="s">
        <v>71</v>
      </c>
      <c r="EA84" s="59" t="s">
        <v>8</v>
      </c>
      <c r="EB84" s="59">
        <v>0</v>
      </c>
      <c r="EC84" s="59">
        <v>5228</v>
      </c>
      <c r="ED84" s="59">
        <v>0</v>
      </c>
      <c r="EE84" s="59">
        <v>1278</v>
      </c>
      <c r="EF84" s="59">
        <v>1278</v>
      </c>
      <c r="EG84" s="59">
        <v>2.11840091813312</v>
      </c>
      <c r="EH84" s="59">
        <v>35.7789473545688</v>
      </c>
      <c r="EI84" s="59">
        <v>11075</v>
      </c>
      <c r="EJ84" s="59">
        <v>60</v>
      </c>
      <c r="EK84" s="59">
        <v>0</v>
      </c>
      <c r="EL84" s="59">
        <v>26</v>
      </c>
      <c r="EM84" s="59">
        <v>0</v>
      </c>
      <c r="EN84" s="59">
        <v>11075</v>
      </c>
    </row>
    <row r="85" spans="1:144" x14ac:dyDescent="0.25">
      <c r="A85" s="18">
        <v>33.301157000000003</v>
      </c>
      <c r="B85" s="18">
        <v>-117.3533462</v>
      </c>
      <c r="C85" s="18">
        <f>IF(Sheet1!G184=1,Master!A85,Master!K85)</f>
        <v>33.301157000000003</v>
      </c>
      <c r="D85" s="18">
        <f>IF(Sheet1!G184=1,Master!B85,Master!L85)</f>
        <v>-117.3533462</v>
      </c>
      <c r="E85" s="18">
        <f>IF(Sheet1!G184=0,Master!A85,Master!K85)</f>
        <v>100</v>
      </c>
      <c r="F85" s="18">
        <f>IF(Sheet1!G184=0,Master!B85,Master!L85)</f>
        <v>180</v>
      </c>
      <c r="G85" s="18">
        <f>IF(Sheet1!I184=1,Master!A85,Master!K85)</f>
        <v>33.301157000000003</v>
      </c>
      <c r="H85" s="18">
        <f>IF(Sheet1!I184=1,Master!B85,Master!L85)</f>
        <v>-117.3533462</v>
      </c>
      <c r="I85" s="18">
        <f>IF(Sheet1!I184=0,Master!A85,Master!K85)</f>
        <v>100</v>
      </c>
      <c r="J85" s="18">
        <f>IF(Sheet1!I184=0,Master!B85,Master!L85)</f>
        <v>180</v>
      </c>
      <c r="K85" s="18">
        <v>100</v>
      </c>
      <c r="L85" s="18">
        <v>180</v>
      </c>
      <c r="M85">
        <v>372</v>
      </c>
      <c r="N85" t="s">
        <v>484</v>
      </c>
      <c r="O85">
        <v>6.2110834634600001E-2</v>
      </c>
      <c r="P85" s="18" t="s">
        <v>70</v>
      </c>
      <c r="Q85" t="s">
        <v>71</v>
      </c>
      <c r="R85" t="s">
        <v>8</v>
      </c>
      <c r="S85">
        <v>1</v>
      </c>
      <c r="T85">
        <v>1</v>
      </c>
      <c r="U85">
        <v>29.015748977661101</v>
      </c>
      <c r="V85">
        <v>29.015748977661101</v>
      </c>
      <c r="W85">
        <v>29.015748977661101</v>
      </c>
      <c r="X85" s="1">
        <v>29.015748977661101</v>
      </c>
      <c r="Z85" s="1">
        <v>1</v>
      </c>
      <c r="AA85" s="1">
        <v>0.52625268697738603</v>
      </c>
      <c r="AB85" s="1">
        <v>0.52625268697738603</v>
      </c>
      <c r="AC85" s="1">
        <v>0.52625268697738603</v>
      </c>
      <c r="AD85" s="1">
        <v>0.52625268697738603</v>
      </c>
      <c r="AF85" s="1">
        <v>1</v>
      </c>
      <c r="AG85">
        <v>0.208731830120087</v>
      </c>
      <c r="AH85">
        <v>0.208731830120087</v>
      </c>
      <c r="AI85">
        <v>0.208731830120087</v>
      </c>
      <c r="AJ85">
        <v>0.208731830120087</v>
      </c>
      <c r="AL85" s="18">
        <f t="shared" si="8"/>
        <v>0.52625268697738603</v>
      </c>
      <c r="AM85">
        <v>0.52625268697738603</v>
      </c>
      <c r="AN85">
        <v>372</v>
      </c>
      <c r="AO85" t="s">
        <v>484</v>
      </c>
      <c r="AP85" t="s">
        <v>70</v>
      </c>
      <c r="AQ85" t="s">
        <v>71</v>
      </c>
      <c r="AR85" t="s">
        <v>8</v>
      </c>
      <c r="AS85">
        <v>33.301157000000003</v>
      </c>
      <c r="AT85">
        <v>-117.3533462</v>
      </c>
      <c r="AW85">
        <v>18.7</v>
      </c>
      <c r="AX85">
        <v>18.7</v>
      </c>
      <c r="BB85">
        <v>19.100000000000001</v>
      </c>
      <c r="BC85">
        <v>19.100000000000001</v>
      </c>
      <c r="BG85">
        <v>19.399999999999999</v>
      </c>
      <c r="BH85">
        <v>19.399999999999999</v>
      </c>
      <c r="BL85">
        <v>20.7</v>
      </c>
      <c r="BM85">
        <v>20.7</v>
      </c>
      <c r="BQ85">
        <v>21.6</v>
      </c>
      <c r="BR85">
        <v>21.6</v>
      </c>
      <c r="BW85">
        <v>23.4</v>
      </c>
      <c r="BX85">
        <v>23.4</v>
      </c>
      <c r="CB85">
        <v>25.9</v>
      </c>
      <c r="CC85">
        <v>25.9</v>
      </c>
      <c r="CG85">
        <v>26.8</v>
      </c>
      <c r="CH85">
        <v>26.8</v>
      </c>
      <c r="CL85">
        <v>26.3</v>
      </c>
      <c r="CM85">
        <v>26.3</v>
      </c>
      <c r="CQ85">
        <v>24.5</v>
      </c>
      <c r="CR85">
        <v>24.5</v>
      </c>
      <c r="CV85">
        <v>21.3</v>
      </c>
      <c r="CW85">
        <v>21.3</v>
      </c>
      <c r="DA85">
        <v>18.899999999999999</v>
      </c>
      <c r="DB85">
        <v>18.899999999999999</v>
      </c>
      <c r="DD85">
        <v>1</v>
      </c>
      <c r="DE85">
        <v>0</v>
      </c>
      <c r="DF85">
        <v>0</v>
      </c>
      <c r="DG85">
        <v>0</v>
      </c>
      <c r="DH85">
        <v>0</v>
      </c>
      <c r="DI85" t="str">
        <f t="shared" si="9"/>
        <v xml:space="preserve">Temp. suitable for vectors - surveillance may be needed. </v>
      </c>
      <c r="DJ85" t="str">
        <f t="shared" si="6"/>
        <v>When temp. suitable, model suggests vectors likely - may need control, education, and policies minimizing exposure.</v>
      </c>
      <c r="DK85" t="str">
        <f t="shared" si="10"/>
        <v xml:space="preserve">Temp. suitable for Zika - surveillance may be needed. </v>
      </c>
      <c r="DL85" t="str">
        <f t="shared" si="7"/>
        <v>When temp. suitable, model suggests Zika unlikely.</v>
      </c>
      <c r="DM85" t="str">
        <f t="shared" si="11"/>
        <v>Temp. suitable for vectors - surveillance may be needed. When temp. suitable, model suggests vectors likely - may need control, education, and policies minimizing exposure.</v>
      </c>
      <c r="DX85" s="59" t="s">
        <v>484</v>
      </c>
      <c r="DY85" s="59" t="s">
        <v>70</v>
      </c>
      <c r="DZ85" s="59" t="s">
        <v>71</v>
      </c>
      <c r="EA85" s="59" t="s">
        <v>8</v>
      </c>
      <c r="EB85" s="59">
        <v>0</v>
      </c>
      <c r="EC85" s="59">
        <v>156</v>
      </c>
      <c r="ED85" s="59">
        <v>0</v>
      </c>
      <c r="EE85" s="59">
        <v>684</v>
      </c>
      <c r="EF85" s="59">
        <v>684</v>
      </c>
      <c r="EG85" s="59">
        <v>48.352564102564102</v>
      </c>
      <c r="EH85" s="59">
        <v>132.55496220906201</v>
      </c>
      <c r="EI85" s="59">
        <v>7543</v>
      </c>
      <c r="EJ85" s="59">
        <v>39</v>
      </c>
      <c r="EK85" s="59">
        <v>0</v>
      </c>
      <c r="EL85" s="59">
        <v>14</v>
      </c>
      <c r="EM85" s="59">
        <v>0</v>
      </c>
      <c r="EN85" s="59">
        <v>7543</v>
      </c>
    </row>
    <row r="86" spans="1:144" x14ac:dyDescent="0.25">
      <c r="A86" s="18">
        <v>32.876718799999999</v>
      </c>
      <c r="B86" s="18">
        <v>-117.0862281</v>
      </c>
      <c r="C86" s="18">
        <f>IF(Sheet1!G185=1,Master!A86,Master!K86)</f>
        <v>32.876718799999999</v>
      </c>
      <c r="D86" s="18">
        <f>IF(Sheet1!G185=1,Master!B86,Master!L86)</f>
        <v>-117.0862281</v>
      </c>
      <c r="E86" s="18">
        <f>IF(Sheet1!G185=0,Master!A86,Master!K86)</f>
        <v>100</v>
      </c>
      <c r="F86" s="18">
        <f>IF(Sheet1!G185=0,Master!B86,Master!L86)</f>
        <v>180</v>
      </c>
      <c r="G86" s="18">
        <f>IF(Sheet1!I185=1,Master!A86,Master!K86)</f>
        <v>32.876718799999999</v>
      </c>
      <c r="H86" s="18">
        <f>IF(Sheet1!I185=1,Master!B86,Master!L86)</f>
        <v>-117.0862281</v>
      </c>
      <c r="I86" s="18">
        <f>IF(Sheet1!I185=0,Master!A86,Master!K86)</f>
        <v>100</v>
      </c>
      <c r="J86" s="18">
        <f>IF(Sheet1!I185=0,Master!B86,Master!L86)</f>
        <v>180</v>
      </c>
      <c r="K86" s="18">
        <v>100</v>
      </c>
      <c r="L86" s="18">
        <v>180</v>
      </c>
      <c r="M86">
        <v>379</v>
      </c>
      <c r="N86" t="s">
        <v>491</v>
      </c>
      <c r="O86">
        <v>0.62135509566799996</v>
      </c>
      <c r="P86" s="18" t="s">
        <v>70</v>
      </c>
      <c r="Q86" t="s">
        <v>71</v>
      </c>
      <c r="R86" t="s">
        <v>8</v>
      </c>
      <c r="S86">
        <v>1</v>
      </c>
      <c r="T86">
        <v>1</v>
      </c>
      <c r="U86">
        <v>30.1181106567382</v>
      </c>
      <c r="V86">
        <v>30.1181106567382</v>
      </c>
      <c r="W86">
        <v>30.1181106567382</v>
      </c>
      <c r="X86" s="1">
        <v>30.1181106567382</v>
      </c>
      <c r="Z86" s="1">
        <v>5</v>
      </c>
      <c r="AA86" s="1">
        <v>0.29314768407793701</v>
      </c>
      <c r="AB86" s="1">
        <v>0.62971947527790995</v>
      </c>
      <c r="AC86" s="1">
        <v>0.53731925084898002</v>
      </c>
      <c r="AD86" s="1">
        <v>2.6865962542448898</v>
      </c>
      <c r="AF86" s="1">
        <v>5</v>
      </c>
      <c r="AG86">
        <v>0.104344819717916</v>
      </c>
      <c r="AH86">
        <v>0.27757706659862502</v>
      </c>
      <c r="AI86">
        <v>0.22075365301177899</v>
      </c>
      <c r="AJ86">
        <v>1.10376826505889</v>
      </c>
      <c r="AL86" s="18">
        <f t="shared" si="8"/>
        <v>0.62971947527790995</v>
      </c>
      <c r="AM86">
        <v>0.62971947527790995</v>
      </c>
      <c r="AN86">
        <v>379</v>
      </c>
      <c r="AO86" t="s">
        <v>491</v>
      </c>
      <c r="AP86" t="s">
        <v>70</v>
      </c>
      <c r="AQ86" t="s">
        <v>71</v>
      </c>
      <c r="AR86" t="s">
        <v>8</v>
      </c>
      <c r="AS86">
        <v>32.876718799999999</v>
      </c>
      <c r="AT86">
        <v>-117.0862281</v>
      </c>
      <c r="AW86">
        <v>18.8</v>
      </c>
      <c r="AX86">
        <v>18.8</v>
      </c>
      <c r="BB86">
        <v>19.2</v>
      </c>
      <c r="BC86">
        <v>19.2</v>
      </c>
      <c r="BG86">
        <v>19.100000000000001</v>
      </c>
      <c r="BH86">
        <v>19.100000000000001</v>
      </c>
      <c r="BL86">
        <v>20.7</v>
      </c>
      <c r="BM86">
        <v>20.7</v>
      </c>
      <c r="BQ86">
        <v>21.7</v>
      </c>
      <c r="BR86">
        <v>21.7</v>
      </c>
      <c r="BW86">
        <v>23.9</v>
      </c>
      <c r="BX86">
        <v>23.9</v>
      </c>
      <c r="CB86">
        <v>26.9</v>
      </c>
      <c r="CC86">
        <v>26.9</v>
      </c>
      <c r="CG86">
        <v>27.6</v>
      </c>
      <c r="CH86">
        <v>27.6</v>
      </c>
      <c r="CL86">
        <v>26.9</v>
      </c>
      <c r="CM86">
        <v>26.9</v>
      </c>
      <c r="CQ86">
        <v>24.8</v>
      </c>
      <c r="CR86">
        <v>24.8</v>
      </c>
      <c r="CV86">
        <v>21.7</v>
      </c>
      <c r="CW86">
        <v>21.7</v>
      </c>
      <c r="DA86">
        <v>19.3</v>
      </c>
      <c r="DB86">
        <v>19.3</v>
      </c>
      <c r="DD86">
        <v>5</v>
      </c>
      <c r="DE86">
        <v>0</v>
      </c>
      <c r="DF86">
        <v>0</v>
      </c>
      <c r="DG86">
        <v>0</v>
      </c>
      <c r="DH86">
        <v>0</v>
      </c>
      <c r="DI86" t="str">
        <f t="shared" si="9"/>
        <v xml:space="preserve">Temp. suitable for vectors - surveillance may be needed. </v>
      </c>
      <c r="DJ86" t="str">
        <f t="shared" si="6"/>
        <v>When temp. suitable, model suggests vectors likely - may need control, education, and policies minimizing exposure.</v>
      </c>
      <c r="DK86" t="str">
        <f t="shared" si="10"/>
        <v xml:space="preserve">Temp. suitable for Zika - surveillance may be needed. </v>
      </c>
      <c r="DL86" t="str">
        <f t="shared" si="7"/>
        <v>When temp. suitable, model suggests Zika unlikely.</v>
      </c>
      <c r="DM86" t="str">
        <f t="shared" si="11"/>
        <v>Temp. suitable for vectors - surveillance may be needed. When temp. suitable, model suggests vectors likely - may need control, education, and policies minimizing exposure.</v>
      </c>
      <c r="DX86" s="59" t="s">
        <v>491</v>
      </c>
      <c r="DY86" s="59" t="s">
        <v>70</v>
      </c>
      <c r="DZ86" s="59" t="s">
        <v>71</v>
      </c>
      <c r="EA86" s="59" t="s">
        <v>8</v>
      </c>
      <c r="EB86" s="59">
        <v>0</v>
      </c>
      <c r="EC86" s="59">
        <v>573</v>
      </c>
      <c r="ED86" s="59">
        <v>0</v>
      </c>
      <c r="EE86" s="59">
        <v>12143</v>
      </c>
      <c r="EF86" s="59">
        <v>12143</v>
      </c>
      <c r="EG86" s="59">
        <v>824.30715532286195</v>
      </c>
      <c r="EH86" s="59">
        <v>1140.3231438924599</v>
      </c>
      <c r="EI86" s="59">
        <v>472328</v>
      </c>
      <c r="EJ86" s="59">
        <v>358</v>
      </c>
      <c r="EK86" s="59">
        <v>0</v>
      </c>
      <c r="EL86" s="59">
        <v>4</v>
      </c>
      <c r="EM86" s="59">
        <v>401</v>
      </c>
      <c r="EN86" s="59">
        <v>472328</v>
      </c>
    </row>
    <row r="87" spans="1:144" x14ac:dyDescent="0.25">
      <c r="A87" s="18">
        <v>33.362737799999998</v>
      </c>
      <c r="B87" s="18">
        <v>-117.423528</v>
      </c>
      <c r="C87" s="18">
        <f>IF(Sheet1!G186=1,Master!A87,Master!K87)</f>
        <v>33.362737799999998</v>
      </c>
      <c r="D87" s="18">
        <f>IF(Sheet1!G186=1,Master!B87,Master!L87)</f>
        <v>-117.423528</v>
      </c>
      <c r="E87" s="18">
        <f>IF(Sheet1!G186=0,Master!A87,Master!K87)</f>
        <v>100</v>
      </c>
      <c r="F87" s="18">
        <f>IF(Sheet1!G186=0,Master!B87,Master!L87)</f>
        <v>180</v>
      </c>
      <c r="G87" s="18">
        <f>IF(Sheet1!I186=1,Master!A87,Master!K87)</f>
        <v>33.362737799999998</v>
      </c>
      <c r="H87" s="18">
        <f>IF(Sheet1!I186=1,Master!B87,Master!L87)</f>
        <v>-117.423528</v>
      </c>
      <c r="I87" s="18">
        <f>IF(Sheet1!I186=0,Master!A87,Master!K87)</f>
        <v>100</v>
      </c>
      <c r="J87" s="18">
        <f>IF(Sheet1!I186=0,Master!B87,Master!L87)</f>
        <v>180</v>
      </c>
      <c r="K87" s="18">
        <v>100</v>
      </c>
      <c r="L87" s="18">
        <v>180</v>
      </c>
      <c r="M87">
        <v>383</v>
      </c>
      <c r="N87" t="s">
        <v>495</v>
      </c>
      <c r="O87">
        <v>1.3032860981500001</v>
      </c>
      <c r="P87" s="18" t="s">
        <v>70</v>
      </c>
      <c r="Q87" t="s">
        <v>71</v>
      </c>
      <c r="R87" t="s">
        <v>8</v>
      </c>
      <c r="S87">
        <v>1</v>
      </c>
      <c r="T87">
        <v>4</v>
      </c>
      <c r="U87">
        <v>28.740158081054599</v>
      </c>
      <c r="V87">
        <v>30.1181106567382</v>
      </c>
      <c r="W87">
        <v>29.429134368896399</v>
      </c>
      <c r="X87" s="1">
        <v>117.716537475585</v>
      </c>
      <c r="Z87" s="1">
        <v>28</v>
      </c>
      <c r="AA87" s="1">
        <v>8.2389964163670004E-2</v>
      </c>
      <c r="AB87" s="1">
        <v>0.55347479161583901</v>
      </c>
      <c r="AC87" s="1">
        <v>0.33269419041468601</v>
      </c>
      <c r="AD87" s="1">
        <v>9.3154373316112</v>
      </c>
      <c r="AF87" s="1">
        <v>28</v>
      </c>
      <c r="AG87">
        <v>5.9773822005579999E-2</v>
      </c>
      <c r="AH87">
        <v>0.767961106219608</v>
      </c>
      <c r="AI87">
        <v>0.33130671980690202</v>
      </c>
      <c r="AJ87">
        <v>9.2765881545932505</v>
      </c>
      <c r="AL87" s="18">
        <f t="shared" si="8"/>
        <v>0.767961106219608</v>
      </c>
      <c r="AM87">
        <v>0.767961106219608</v>
      </c>
      <c r="AN87">
        <v>383</v>
      </c>
      <c r="AO87" t="s">
        <v>495</v>
      </c>
      <c r="AP87" t="s">
        <v>70</v>
      </c>
      <c r="AQ87" t="s">
        <v>71</v>
      </c>
      <c r="AR87" t="s">
        <v>8</v>
      </c>
      <c r="AS87">
        <v>33.362737799999998</v>
      </c>
      <c r="AT87">
        <v>-117.423528</v>
      </c>
      <c r="AW87">
        <v>18.7</v>
      </c>
      <c r="AX87">
        <v>17.900000000000002</v>
      </c>
      <c r="BB87">
        <v>19.100000000000001</v>
      </c>
      <c r="BC87">
        <v>18.5</v>
      </c>
      <c r="BG87">
        <v>19.399999999999999</v>
      </c>
      <c r="BH87">
        <v>18.8</v>
      </c>
      <c r="BL87">
        <v>20.8</v>
      </c>
      <c r="BM87">
        <v>20.5</v>
      </c>
      <c r="BQ87">
        <v>22.2</v>
      </c>
      <c r="BR87">
        <v>21.9</v>
      </c>
      <c r="BW87">
        <v>25.6</v>
      </c>
      <c r="BX87">
        <v>24.5</v>
      </c>
      <c r="CB87">
        <v>29.9</v>
      </c>
      <c r="CC87">
        <v>27.700000000000003</v>
      </c>
      <c r="CG87">
        <v>30</v>
      </c>
      <c r="CH87">
        <v>28.3</v>
      </c>
      <c r="CL87">
        <v>28</v>
      </c>
      <c r="CM87">
        <v>27.200000000000003</v>
      </c>
      <c r="CQ87">
        <v>24.9</v>
      </c>
      <c r="CR87">
        <v>24.700000000000003</v>
      </c>
      <c r="CV87">
        <v>21.3</v>
      </c>
      <c r="CW87">
        <v>20.8</v>
      </c>
      <c r="DA87">
        <v>18.899999999999999</v>
      </c>
      <c r="DB87">
        <v>18.200000000000003</v>
      </c>
      <c r="DD87">
        <v>30</v>
      </c>
      <c r="DE87">
        <v>0</v>
      </c>
      <c r="DF87">
        <v>0</v>
      </c>
      <c r="DG87">
        <v>0</v>
      </c>
      <c r="DH87">
        <v>0</v>
      </c>
      <c r="DI87" t="str">
        <f t="shared" si="9"/>
        <v xml:space="preserve">Temp. suitable for vectors - surveillance may be needed. </v>
      </c>
      <c r="DJ87" t="str">
        <f t="shared" si="6"/>
        <v>When temp. suitable, model suggests vectors likely - may need control, education, and policies minimizing exposure.</v>
      </c>
      <c r="DK87" t="str">
        <f t="shared" si="10"/>
        <v xml:space="preserve">Temp. suitable for Zika - surveillance may be needed. </v>
      </c>
      <c r="DL87" t="str">
        <f t="shared" si="7"/>
        <v>When temp. suitable, model suggests Zika unlikely.</v>
      </c>
      <c r="DM87" t="str">
        <f t="shared" si="11"/>
        <v>Temp. suitable for vectors - surveillance may be needed. When temp. suitable, model suggests vectors likely - may need control, education, and policies minimizing exposure.</v>
      </c>
      <c r="DX87" s="59" t="s">
        <v>495</v>
      </c>
      <c r="DY87" s="59" t="s">
        <v>70</v>
      </c>
      <c r="DZ87" s="59" t="s">
        <v>71</v>
      </c>
      <c r="EA87" s="59" t="s">
        <v>8</v>
      </c>
      <c r="EB87" s="59">
        <v>0</v>
      </c>
      <c r="EC87" s="59">
        <v>1178</v>
      </c>
      <c r="ED87" s="59">
        <v>0</v>
      </c>
      <c r="EE87" s="59">
        <v>4623</v>
      </c>
      <c r="EF87" s="59">
        <v>4623</v>
      </c>
      <c r="EG87" s="59">
        <v>176.470288624787</v>
      </c>
      <c r="EH87" s="59">
        <v>465.95228398501303</v>
      </c>
      <c r="EI87" s="59">
        <v>207882</v>
      </c>
      <c r="EJ87" s="59">
        <v>302</v>
      </c>
      <c r="EK87" s="59">
        <v>0</v>
      </c>
      <c r="EL87" s="59">
        <v>14</v>
      </c>
      <c r="EM87" s="59">
        <v>0</v>
      </c>
      <c r="EN87" s="59">
        <v>207882</v>
      </c>
    </row>
    <row r="88" spans="1:144" x14ac:dyDescent="0.25">
      <c r="A88" s="18">
        <v>38.587846499999998</v>
      </c>
      <c r="B88" s="18">
        <v>-119.51820499999999</v>
      </c>
      <c r="C88" s="18">
        <f>IF(Sheet1!G187=1,Master!A88,Master!K88)</f>
        <v>38.587846499999998</v>
      </c>
      <c r="D88" s="18">
        <f>IF(Sheet1!G187=1,Master!B88,Master!L88)</f>
        <v>-119.51820499999999</v>
      </c>
      <c r="E88" s="18">
        <f>IF(Sheet1!G187=0,Master!A88,Master!K88)</f>
        <v>100</v>
      </c>
      <c r="F88" s="18">
        <f>IF(Sheet1!G187=0,Master!B88,Master!L88)</f>
        <v>180</v>
      </c>
      <c r="G88" s="18">
        <f>IF(Sheet1!I187=1,Master!A88,Master!K88)</f>
        <v>38.587846499999998</v>
      </c>
      <c r="H88" s="18">
        <f>IF(Sheet1!I187=1,Master!B88,Master!L88)</f>
        <v>-119.51820499999999</v>
      </c>
      <c r="I88" s="18">
        <f>IF(Sheet1!I187=0,Master!A88,Master!K88)</f>
        <v>100</v>
      </c>
      <c r="J88" s="18">
        <f>IF(Sheet1!I187=0,Master!B88,Master!L88)</f>
        <v>180</v>
      </c>
      <c r="K88" s="18">
        <v>100</v>
      </c>
      <c r="L88" s="18">
        <v>180</v>
      </c>
      <c r="M88">
        <v>387</v>
      </c>
      <c r="N88" t="s">
        <v>499</v>
      </c>
      <c r="O88">
        <v>2.03259204657E-2</v>
      </c>
      <c r="P88" s="18" t="s">
        <v>70</v>
      </c>
      <c r="Q88" t="s">
        <v>71</v>
      </c>
      <c r="R88" t="s">
        <v>8</v>
      </c>
      <c r="S88">
        <v>1</v>
      </c>
      <c r="T88">
        <v>1</v>
      </c>
      <c r="U88">
        <v>9.4488191604614205</v>
      </c>
      <c r="V88">
        <v>9.4488191604614205</v>
      </c>
      <c r="W88">
        <v>9.4488191604614205</v>
      </c>
      <c r="X88" s="1">
        <v>9.4488191604614205</v>
      </c>
      <c r="Z88" s="1">
        <v>1</v>
      </c>
      <c r="AA88" s="1">
        <v>8.1049501895899996E-3</v>
      </c>
      <c r="AB88" s="1">
        <v>8.1049501895899996E-3</v>
      </c>
      <c r="AC88" s="1">
        <v>8.1049501895899996E-3</v>
      </c>
      <c r="AD88" s="1">
        <v>8.1049501895899996E-3</v>
      </c>
      <c r="AF88" s="1">
        <v>1</v>
      </c>
      <c r="AG88">
        <v>9.9406931549310008E-3</v>
      </c>
      <c r="AH88">
        <v>9.9406931549310008E-3</v>
      </c>
      <c r="AI88">
        <v>9.9406931549310008E-3</v>
      </c>
      <c r="AJ88">
        <v>9.9406931549310008E-3</v>
      </c>
      <c r="AL88" s="18">
        <f t="shared" si="8"/>
        <v>9.9406931549310008E-3</v>
      </c>
      <c r="AM88">
        <v>9.9406931549310008E-3</v>
      </c>
      <c r="AN88">
        <v>387</v>
      </c>
      <c r="AO88" t="s">
        <v>499</v>
      </c>
      <c r="AP88" t="s">
        <v>70</v>
      </c>
      <c r="AQ88" t="s">
        <v>71</v>
      </c>
      <c r="AR88" t="s">
        <v>8</v>
      </c>
      <c r="AS88">
        <v>38.587846499999998</v>
      </c>
      <c r="AT88">
        <v>-119.51820499999999</v>
      </c>
      <c r="AW88">
        <v>6.2</v>
      </c>
      <c r="AX88">
        <v>6.2</v>
      </c>
      <c r="BB88">
        <v>8.5</v>
      </c>
      <c r="BC88">
        <v>8.5</v>
      </c>
      <c r="BG88">
        <v>10.7</v>
      </c>
      <c r="BH88">
        <v>10.7</v>
      </c>
      <c r="BL88">
        <v>14.5</v>
      </c>
      <c r="BM88">
        <v>14.5</v>
      </c>
      <c r="BQ88">
        <v>19.5</v>
      </c>
      <c r="BR88">
        <v>19.5</v>
      </c>
      <c r="BW88">
        <v>24.7</v>
      </c>
      <c r="BX88">
        <v>24.7</v>
      </c>
      <c r="CB88">
        <v>29.1</v>
      </c>
      <c r="CC88">
        <v>29.1</v>
      </c>
      <c r="CG88">
        <v>28.3</v>
      </c>
      <c r="CH88">
        <v>28.3</v>
      </c>
      <c r="CL88">
        <v>24.1</v>
      </c>
      <c r="CM88">
        <v>24.1</v>
      </c>
      <c r="CQ88">
        <v>18.5</v>
      </c>
      <c r="CR88">
        <v>18.5</v>
      </c>
      <c r="CV88">
        <v>11.1</v>
      </c>
      <c r="CW88">
        <v>11.1</v>
      </c>
      <c r="DA88">
        <v>6.9</v>
      </c>
      <c r="DB88">
        <v>6.9</v>
      </c>
      <c r="DD88">
        <v>1</v>
      </c>
      <c r="DE88">
        <v>0</v>
      </c>
      <c r="DF88">
        <v>0</v>
      </c>
      <c r="DG88">
        <v>0</v>
      </c>
      <c r="DH88">
        <v>0</v>
      </c>
      <c r="DI88" t="str">
        <f t="shared" si="9"/>
        <v xml:space="preserve">Temp. suitable for vectors - surveillance may be needed. </v>
      </c>
      <c r="DJ88" t="str">
        <f t="shared" si="6"/>
        <v>When temp. suitable, model suggests vectors unlikely or low numbers.</v>
      </c>
      <c r="DK88" t="str">
        <f t="shared" si="10"/>
        <v xml:space="preserve">Temp. suitable for Zika - surveillance may be needed. </v>
      </c>
      <c r="DL88" t="str">
        <f t="shared" si="7"/>
        <v>When temp. suitable, model suggests Zika unlikely.</v>
      </c>
      <c r="DM88" t="str">
        <f t="shared" si="11"/>
        <v>Temp. suitable for vectors - surveillance may be needed. When temp. suitable, model suggests vectors unlikely or low numbers.</v>
      </c>
      <c r="DX88" s="59" t="s">
        <v>499</v>
      </c>
      <c r="DY88" s="59" t="s">
        <v>70</v>
      </c>
      <c r="DZ88" s="59" t="s">
        <v>71</v>
      </c>
      <c r="EA88" s="59" t="s">
        <v>8</v>
      </c>
      <c r="EB88" s="59">
        <v>6</v>
      </c>
      <c r="EC88" s="59">
        <v>132</v>
      </c>
      <c r="ED88" s="59">
        <v>0</v>
      </c>
      <c r="EE88" s="59">
        <v>97</v>
      </c>
      <c r="EF88" s="59">
        <v>97</v>
      </c>
      <c r="EG88" s="59">
        <v>2.3712121212121202</v>
      </c>
      <c r="EH88" s="59">
        <v>11.338727751190101</v>
      </c>
      <c r="EI88" s="59">
        <v>313</v>
      </c>
      <c r="EJ88" s="59">
        <v>14</v>
      </c>
      <c r="EK88" s="59">
        <v>0</v>
      </c>
      <c r="EL88" s="59">
        <v>2</v>
      </c>
      <c r="EM88" s="59">
        <v>0</v>
      </c>
      <c r="EN88" s="59">
        <v>313</v>
      </c>
    </row>
    <row r="89" spans="1:144" x14ac:dyDescent="0.25">
      <c r="A89" s="18">
        <v>34.859578399999997</v>
      </c>
      <c r="B89" s="18">
        <v>-116.9446745</v>
      </c>
      <c r="C89" s="18">
        <f>IF(Sheet1!G188=1,Master!A89,Master!K89)</f>
        <v>34.859578399999997</v>
      </c>
      <c r="D89" s="18">
        <f>IF(Sheet1!G188=1,Master!B89,Master!L89)</f>
        <v>-116.9446745</v>
      </c>
      <c r="E89" s="18">
        <f>IF(Sheet1!G188=0,Master!A89,Master!K89)</f>
        <v>100</v>
      </c>
      <c r="F89" s="18">
        <f>IF(Sheet1!G188=0,Master!B89,Master!L89)</f>
        <v>180</v>
      </c>
      <c r="G89" s="18">
        <f>IF(Sheet1!I188=1,Master!A89,Master!K89)</f>
        <v>34.859578399999997</v>
      </c>
      <c r="H89" s="18">
        <f>IF(Sheet1!I188=1,Master!B89,Master!L89)</f>
        <v>-116.9446745</v>
      </c>
      <c r="I89" s="18">
        <f>IF(Sheet1!I188=0,Master!A89,Master!K89)</f>
        <v>100</v>
      </c>
      <c r="J89" s="18">
        <f>IF(Sheet1!I188=0,Master!B89,Master!L89)</f>
        <v>180</v>
      </c>
      <c r="K89" s="18">
        <v>100</v>
      </c>
      <c r="L89" s="18">
        <v>180</v>
      </c>
      <c r="M89">
        <v>390</v>
      </c>
      <c r="N89" t="s">
        <v>502</v>
      </c>
      <c r="O89">
        <v>0.218608572631</v>
      </c>
      <c r="P89" s="18" t="s">
        <v>70</v>
      </c>
      <c r="Q89" t="s">
        <v>71</v>
      </c>
      <c r="R89" t="s">
        <v>8</v>
      </c>
      <c r="S89">
        <v>1</v>
      </c>
      <c r="T89">
        <v>1</v>
      </c>
      <c r="U89">
        <v>26.8110237121582</v>
      </c>
      <c r="V89">
        <v>26.8110237121582</v>
      </c>
      <c r="W89">
        <v>26.8110237121582</v>
      </c>
      <c r="X89" s="1">
        <v>26.8110237121582</v>
      </c>
      <c r="Z89" s="1">
        <v>1</v>
      </c>
      <c r="AA89" s="1">
        <v>0.31976526975631703</v>
      </c>
      <c r="AB89" s="1">
        <v>0.31976526975631703</v>
      </c>
      <c r="AC89" s="1">
        <v>0.31976526975631703</v>
      </c>
      <c r="AD89" s="1">
        <v>0.31976526975631703</v>
      </c>
      <c r="AF89" s="1">
        <v>1</v>
      </c>
      <c r="AG89">
        <v>1.8820069730282E-2</v>
      </c>
      <c r="AH89">
        <v>1.8820069730282E-2</v>
      </c>
      <c r="AI89">
        <v>1.8820069730282E-2</v>
      </c>
      <c r="AJ89">
        <v>1.8820069730282E-2</v>
      </c>
      <c r="AL89" s="18">
        <f t="shared" si="8"/>
        <v>0.31976526975631703</v>
      </c>
      <c r="AM89">
        <v>0.31976526975631703</v>
      </c>
      <c r="AN89">
        <v>390</v>
      </c>
      <c r="AO89" t="s">
        <v>502</v>
      </c>
      <c r="AP89" t="s">
        <v>70</v>
      </c>
      <c r="AQ89" t="s">
        <v>71</v>
      </c>
      <c r="AR89" t="s">
        <v>8</v>
      </c>
      <c r="AS89">
        <v>34.859578399999997</v>
      </c>
      <c r="AT89">
        <v>-116.9446745</v>
      </c>
      <c r="AW89">
        <v>15.4</v>
      </c>
      <c r="AX89">
        <v>15.4</v>
      </c>
      <c r="BB89">
        <v>18.100000000000001</v>
      </c>
      <c r="BC89">
        <v>18.100000000000001</v>
      </c>
      <c r="BG89">
        <v>20.6</v>
      </c>
      <c r="BH89">
        <v>20.6</v>
      </c>
      <c r="BL89">
        <v>24.9</v>
      </c>
      <c r="BM89">
        <v>24.9</v>
      </c>
      <c r="BQ89">
        <v>29.8</v>
      </c>
      <c r="BR89">
        <v>29.8</v>
      </c>
      <c r="BW89">
        <v>35.299999999999997</v>
      </c>
      <c r="BX89">
        <v>35.299999999999997</v>
      </c>
      <c r="CB89">
        <v>39</v>
      </c>
      <c r="CC89">
        <v>39</v>
      </c>
      <c r="CG89">
        <v>37.9</v>
      </c>
      <c r="CH89">
        <v>37.9</v>
      </c>
      <c r="CL89">
        <v>34.1</v>
      </c>
      <c r="CM89">
        <v>34.1</v>
      </c>
      <c r="CQ89">
        <v>27.9</v>
      </c>
      <c r="CR89">
        <v>27.9</v>
      </c>
      <c r="CV89">
        <v>20.3</v>
      </c>
      <c r="CW89">
        <v>20.3</v>
      </c>
      <c r="DA89">
        <v>15.5</v>
      </c>
      <c r="DB89">
        <v>15.5</v>
      </c>
      <c r="DD89">
        <v>1</v>
      </c>
      <c r="DE89">
        <v>0</v>
      </c>
      <c r="DF89">
        <v>0</v>
      </c>
      <c r="DG89">
        <v>0</v>
      </c>
      <c r="DH89">
        <v>0</v>
      </c>
      <c r="DI89" t="str">
        <f t="shared" si="9"/>
        <v xml:space="preserve">Temp. suitable for vectors - surveillance may be needed. </v>
      </c>
      <c r="DJ89" t="str">
        <f t="shared" si="6"/>
        <v>When temp. suitable, model suggests vectors unlikely or low numbers.</v>
      </c>
      <c r="DK89" t="str">
        <f t="shared" si="10"/>
        <v xml:space="preserve">Temp. suitable for Zika - surveillance may be needed. </v>
      </c>
      <c r="DL89" t="str">
        <f t="shared" si="7"/>
        <v>When temp. suitable, model suggests Zika unlikely.</v>
      </c>
      <c r="DM89" t="str">
        <f t="shared" si="11"/>
        <v>Temp. suitable for vectors - surveillance may be needed. When temp. suitable, model suggests vectors unlikely or low numbers.</v>
      </c>
      <c r="DX89" s="59" t="s">
        <v>502</v>
      </c>
      <c r="DY89" s="59" t="s">
        <v>70</v>
      </c>
      <c r="DZ89" s="59" t="s">
        <v>71</v>
      </c>
      <c r="EA89" s="59" t="s">
        <v>8</v>
      </c>
      <c r="EB89" s="59">
        <v>0</v>
      </c>
      <c r="EC89" s="59">
        <v>267</v>
      </c>
      <c r="ED89" s="59">
        <v>0</v>
      </c>
      <c r="EE89" s="59">
        <v>1890</v>
      </c>
      <c r="EF89" s="59">
        <v>1890</v>
      </c>
      <c r="EG89" s="59">
        <v>52.883895131086099</v>
      </c>
      <c r="EH89" s="59">
        <v>228.93308477844801</v>
      </c>
      <c r="EI89" s="59">
        <v>14120</v>
      </c>
      <c r="EJ89" s="59">
        <v>46</v>
      </c>
      <c r="EK89" s="59">
        <v>0</v>
      </c>
      <c r="EL89" s="59">
        <v>7</v>
      </c>
      <c r="EM89" s="59">
        <v>0</v>
      </c>
      <c r="EN89" s="59">
        <v>14120</v>
      </c>
    </row>
    <row r="90" spans="1:144" x14ac:dyDescent="0.25">
      <c r="A90" s="18">
        <v>34.890476200000002</v>
      </c>
      <c r="B90" s="18">
        <v>-116.8693713</v>
      </c>
      <c r="C90" s="18">
        <f>IF(Sheet1!G189=1,Master!A90,Master!K90)</f>
        <v>34.890476200000002</v>
      </c>
      <c r="D90" s="18">
        <f>IF(Sheet1!G189=1,Master!B90,Master!L90)</f>
        <v>-116.8693713</v>
      </c>
      <c r="E90" s="18">
        <f>IF(Sheet1!G189=0,Master!A90,Master!K90)</f>
        <v>100</v>
      </c>
      <c r="F90" s="18">
        <f>IF(Sheet1!G189=0,Master!B90,Master!L90)</f>
        <v>180</v>
      </c>
      <c r="G90" s="18">
        <f>IF(Sheet1!I189=1,Master!A90,Master!K90)</f>
        <v>34.890476200000002</v>
      </c>
      <c r="H90" s="18">
        <f>IF(Sheet1!I189=1,Master!B90,Master!L90)</f>
        <v>-116.8693713</v>
      </c>
      <c r="I90" s="18">
        <f>IF(Sheet1!I189=0,Master!A90,Master!K90)</f>
        <v>100</v>
      </c>
      <c r="J90" s="18">
        <f>IF(Sheet1!I189=0,Master!B90,Master!L90)</f>
        <v>180</v>
      </c>
      <c r="K90" s="18">
        <v>100</v>
      </c>
      <c r="L90" s="18">
        <v>180</v>
      </c>
      <c r="M90">
        <v>391</v>
      </c>
      <c r="N90" t="s">
        <v>503</v>
      </c>
      <c r="O90">
        <v>0.13296113166500001</v>
      </c>
      <c r="P90" s="18" t="s">
        <v>70</v>
      </c>
      <c r="Q90" t="s">
        <v>71</v>
      </c>
      <c r="R90" t="s">
        <v>8</v>
      </c>
      <c r="S90">
        <v>1</v>
      </c>
      <c r="T90">
        <v>1</v>
      </c>
      <c r="U90">
        <v>27.913385391235298</v>
      </c>
      <c r="V90">
        <v>27.913385391235298</v>
      </c>
      <c r="W90">
        <v>27.913385391235298</v>
      </c>
      <c r="X90" s="1">
        <v>27.913385391235298</v>
      </c>
      <c r="Z90" s="1">
        <v>1</v>
      </c>
      <c r="AA90" s="1">
        <v>0.48677837848663302</v>
      </c>
      <c r="AB90" s="1">
        <v>0.48677837848663302</v>
      </c>
      <c r="AC90" s="1">
        <v>0.48677837848663302</v>
      </c>
      <c r="AD90" s="1">
        <v>0.48677837848663302</v>
      </c>
      <c r="AF90" s="1">
        <v>1</v>
      </c>
      <c r="AG90">
        <v>1.9127666950226E-2</v>
      </c>
      <c r="AH90">
        <v>1.9127666950226E-2</v>
      </c>
      <c r="AI90">
        <v>1.9127666950226E-2</v>
      </c>
      <c r="AJ90">
        <v>1.9127666950226E-2</v>
      </c>
      <c r="AL90" s="18">
        <f t="shared" si="8"/>
        <v>0.48677837848663302</v>
      </c>
      <c r="AM90">
        <v>0.48677837848663302</v>
      </c>
      <c r="AN90">
        <v>391</v>
      </c>
      <c r="AO90" t="s">
        <v>503</v>
      </c>
      <c r="AP90" t="s">
        <v>70</v>
      </c>
      <c r="AQ90" t="s">
        <v>71</v>
      </c>
      <c r="AR90" t="s">
        <v>8</v>
      </c>
      <c r="AS90">
        <v>34.890476200000002</v>
      </c>
      <c r="AT90">
        <v>-116.8693713</v>
      </c>
      <c r="AW90">
        <v>15.8</v>
      </c>
      <c r="AX90">
        <v>15.8</v>
      </c>
      <c r="BB90">
        <v>18.600000000000001</v>
      </c>
      <c r="BC90">
        <v>18.600000000000001</v>
      </c>
      <c r="BG90">
        <v>21.2</v>
      </c>
      <c r="BH90">
        <v>21.2</v>
      </c>
      <c r="BL90">
        <v>25.4</v>
      </c>
      <c r="BM90">
        <v>25.4</v>
      </c>
      <c r="BQ90">
        <v>30.3</v>
      </c>
      <c r="BR90">
        <v>30.3</v>
      </c>
      <c r="BW90">
        <v>35.799999999999997</v>
      </c>
      <c r="BX90">
        <v>35.799999999999997</v>
      </c>
      <c r="CB90">
        <v>39.5</v>
      </c>
      <c r="CC90">
        <v>39.5</v>
      </c>
      <c r="CG90">
        <v>38.4</v>
      </c>
      <c r="CH90">
        <v>38.4</v>
      </c>
      <c r="CL90">
        <v>34.5</v>
      </c>
      <c r="CM90">
        <v>34.5</v>
      </c>
      <c r="CQ90">
        <v>28.3</v>
      </c>
      <c r="CR90">
        <v>28.3</v>
      </c>
      <c r="CV90">
        <v>20.7</v>
      </c>
      <c r="CW90">
        <v>20.7</v>
      </c>
      <c r="DA90">
        <v>16</v>
      </c>
      <c r="DB90">
        <v>16</v>
      </c>
      <c r="DD90">
        <v>1</v>
      </c>
      <c r="DE90">
        <v>0</v>
      </c>
      <c r="DF90">
        <v>0</v>
      </c>
      <c r="DG90">
        <v>0</v>
      </c>
      <c r="DH90">
        <v>0</v>
      </c>
      <c r="DI90" t="str">
        <f t="shared" si="9"/>
        <v xml:space="preserve">Temp. suitable for vectors - surveillance may be needed. </v>
      </c>
      <c r="DJ90" t="str">
        <f t="shared" si="6"/>
        <v>When temp. suitable, model suggests vectors unlikely or low numbers.</v>
      </c>
      <c r="DK90" t="str">
        <f t="shared" si="10"/>
        <v xml:space="preserve">Temp. suitable for Zika - surveillance may be needed. </v>
      </c>
      <c r="DL90" t="str">
        <f t="shared" si="7"/>
        <v>When temp. suitable, model suggests Zika unlikely.</v>
      </c>
      <c r="DM90" t="str">
        <f t="shared" si="11"/>
        <v>Temp. suitable for vectors - surveillance may be needed. When temp. suitable, model suggests vectors unlikely or low numbers.</v>
      </c>
      <c r="DX90" s="59" t="s">
        <v>503</v>
      </c>
      <c r="DY90" s="59" t="s">
        <v>70</v>
      </c>
      <c r="DZ90" s="59" t="s">
        <v>71</v>
      </c>
      <c r="EA90" s="59" t="s">
        <v>8</v>
      </c>
      <c r="EB90" s="59">
        <v>35</v>
      </c>
      <c r="EC90" s="59">
        <v>120</v>
      </c>
      <c r="ED90" s="59">
        <v>0</v>
      </c>
      <c r="EE90" s="59">
        <v>392</v>
      </c>
      <c r="EF90" s="59">
        <v>392</v>
      </c>
      <c r="EG90" s="59">
        <v>10.4583333333333</v>
      </c>
      <c r="EH90" s="59">
        <v>39.276773423431202</v>
      </c>
      <c r="EI90" s="59">
        <v>1255</v>
      </c>
      <c r="EJ90" s="59">
        <v>27</v>
      </c>
      <c r="EK90" s="59">
        <v>0</v>
      </c>
      <c r="EL90" s="59">
        <v>5</v>
      </c>
      <c r="EM90" s="59">
        <v>0</v>
      </c>
      <c r="EN90" s="59">
        <v>1255</v>
      </c>
    </row>
    <row r="91" spans="1:144" x14ac:dyDescent="0.25">
      <c r="A91" s="18">
        <v>38.383684700000003</v>
      </c>
      <c r="B91" s="18">
        <v>-119.5485802</v>
      </c>
      <c r="C91" s="18">
        <f>IF(Sheet1!G190=1,Master!A91,Master!K91)</f>
        <v>38.383684700000003</v>
      </c>
      <c r="D91" s="18">
        <f>IF(Sheet1!G190=1,Master!B91,Master!L91)</f>
        <v>-119.5485802</v>
      </c>
      <c r="E91" s="18">
        <f>IF(Sheet1!G190=0,Master!A91,Master!K91)</f>
        <v>100</v>
      </c>
      <c r="F91" s="18">
        <f>IF(Sheet1!G190=0,Master!B91,Master!L91)</f>
        <v>180</v>
      </c>
      <c r="G91" s="18">
        <f>IF(Sheet1!I190=1,Master!A91,Master!K91)</f>
        <v>100</v>
      </c>
      <c r="H91" s="18">
        <f>IF(Sheet1!I190=1,Master!B91,Master!L91)</f>
        <v>180</v>
      </c>
      <c r="I91" s="18">
        <f>IF(Sheet1!I190=0,Master!A91,Master!K91)</f>
        <v>38.383684700000003</v>
      </c>
      <c r="J91" s="18">
        <f>IF(Sheet1!I190=0,Master!B91,Master!L91)</f>
        <v>-119.5485802</v>
      </c>
      <c r="K91" s="18">
        <v>100</v>
      </c>
      <c r="L91" s="18">
        <v>180</v>
      </c>
      <c r="M91">
        <v>392</v>
      </c>
      <c r="N91" t="s">
        <v>504</v>
      </c>
      <c r="O91">
        <v>0.80835320321799997</v>
      </c>
      <c r="P91" s="18" t="s">
        <v>70</v>
      </c>
      <c r="Q91" t="s">
        <v>71</v>
      </c>
      <c r="R91" t="s">
        <v>8</v>
      </c>
      <c r="S91">
        <v>1</v>
      </c>
      <c r="T91">
        <v>2</v>
      </c>
      <c r="U91">
        <v>0.62992125749588002</v>
      </c>
      <c r="V91">
        <v>2.0078740119934002</v>
      </c>
      <c r="W91">
        <v>1.3188976347446399</v>
      </c>
      <c r="X91" s="1">
        <v>2.6377952694892799</v>
      </c>
      <c r="Z91" s="1">
        <v>11</v>
      </c>
      <c r="AA91" s="1">
        <v>8.7147850898210005E-3</v>
      </c>
      <c r="AB91" s="1">
        <v>2.8976928155367999E-2</v>
      </c>
      <c r="AC91" s="1">
        <v>1.9965106376075001E-2</v>
      </c>
      <c r="AD91" s="1">
        <v>0.21961617013682799</v>
      </c>
      <c r="AF91" s="1">
        <v>11</v>
      </c>
      <c r="AG91">
        <v>5.8666133587540002E-3</v>
      </c>
      <c r="AH91">
        <v>4.4938234584812997E-2</v>
      </c>
      <c r="AI91">
        <v>2.3774279549387999E-2</v>
      </c>
      <c r="AJ91">
        <v>0.26151707504327298</v>
      </c>
      <c r="AL91" s="18">
        <f t="shared" si="8"/>
        <v>4.4938234584812997E-2</v>
      </c>
      <c r="AM91">
        <v>4.4938234584812997E-2</v>
      </c>
      <c r="AN91">
        <v>392</v>
      </c>
      <c r="AO91" t="s">
        <v>504</v>
      </c>
      <c r="AP91" t="s">
        <v>70</v>
      </c>
      <c r="AQ91" t="s">
        <v>71</v>
      </c>
      <c r="AR91" t="s">
        <v>8</v>
      </c>
      <c r="AS91">
        <v>38.383684700000003</v>
      </c>
      <c r="AT91">
        <v>-119.5485802</v>
      </c>
      <c r="AW91">
        <v>2.5</v>
      </c>
      <c r="AX91">
        <v>2</v>
      </c>
      <c r="BB91">
        <v>2.8</v>
      </c>
      <c r="BC91">
        <v>1.8</v>
      </c>
      <c r="BG91">
        <v>3.8</v>
      </c>
      <c r="BH91">
        <v>2.4</v>
      </c>
      <c r="BL91">
        <v>7</v>
      </c>
      <c r="BM91">
        <v>5.3999999999999995</v>
      </c>
      <c r="BQ91">
        <v>11.6</v>
      </c>
      <c r="BR91">
        <v>9.9</v>
      </c>
      <c r="BW91">
        <v>16.899999999999999</v>
      </c>
      <c r="BX91">
        <v>15.299999999999999</v>
      </c>
      <c r="CB91">
        <v>21.1</v>
      </c>
      <c r="CC91">
        <v>19.700000000000003</v>
      </c>
      <c r="CG91">
        <v>20.5</v>
      </c>
      <c r="CH91">
        <v>19.100000000000001</v>
      </c>
      <c r="CL91">
        <v>16.899999999999999</v>
      </c>
      <c r="CM91">
        <v>15.5</v>
      </c>
      <c r="CQ91">
        <v>12.3</v>
      </c>
      <c r="CR91">
        <v>11</v>
      </c>
      <c r="CV91">
        <v>6.1</v>
      </c>
      <c r="CW91">
        <v>5.0999999999999996</v>
      </c>
      <c r="DA91">
        <v>3</v>
      </c>
      <c r="DB91">
        <v>2.4</v>
      </c>
      <c r="DD91">
        <v>14</v>
      </c>
      <c r="DE91">
        <v>0</v>
      </c>
      <c r="DF91">
        <v>0</v>
      </c>
      <c r="DG91">
        <v>0</v>
      </c>
      <c r="DH91">
        <v>0</v>
      </c>
      <c r="DI91" t="str">
        <f t="shared" si="9"/>
        <v xml:space="preserve">Temp. suitable for vectors - surveillance may be needed. </v>
      </c>
      <c r="DJ91" t="str">
        <f t="shared" si="6"/>
        <v>When temp. suitable, model suggests vectors unlikely or low numbers.</v>
      </c>
      <c r="DK91" t="str">
        <f t="shared" si="10"/>
        <v xml:space="preserve">Too cold or becomes too hot for Zika - surveillance may not be necessary. </v>
      </c>
      <c r="DL91" t="str">
        <f t="shared" si="7"/>
        <v>When temp. suitable, model suggests Zika unlikely.</v>
      </c>
      <c r="DM91" t="str">
        <f t="shared" si="11"/>
        <v>Temp. suitable for vectors - surveillance may be needed. When temp. suitable, model suggests vectors unlikely or low numbers.</v>
      </c>
      <c r="DX91" s="59" t="s">
        <v>504</v>
      </c>
      <c r="DY91" s="59" t="s">
        <v>70</v>
      </c>
      <c r="DZ91" s="59" t="s">
        <v>71</v>
      </c>
      <c r="EA91" s="59" t="s">
        <v>8</v>
      </c>
      <c r="EB91" s="59">
        <v>0</v>
      </c>
      <c r="EC91" s="59">
        <v>967</v>
      </c>
      <c r="ED91" s="59">
        <v>0</v>
      </c>
      <c r="EE91" s="59">
        <v>71</v>
      </c>
      <c r="EF91" s="59">
        <v>71</v>
      </c>
      <c r="EG91" s="59">
        <v>0.440537745604964</v>
      </c>
      <c r="EH91" s="59">
        <v>4.7113507813003501</v>
      </c>
      <c r="EI91" s="59">
        <v>426</v>
      </c>
      <c r="EJ91" s="59">
        <v>13</v>
      </c>
      <c r="EK91" s="59">
        <v>0</v>
      </c>
      <c r="EL91" s="59">
        <v>3</v>
      </c>
      <c r="EM91" s="59">
        <v>0</v>
      </c>
      <c r="EN91" s="59">
        <v>426</v>
      </c>
    </row>
    <row r="92" spans="1:144" x14ac:dyDescent="0.25">
      <c r="A92" s="18">
        <v>32.738556799999998</v>
      </c>
      <c r="B92" s="18">
        <v>-117.2011531</v>
      </c>
      <c r="C92" s="18">
        <f>IF(Sheet1!G191=1,Master!A92,Master!K92)</f>
        <v>32.738556799999998</v>
      </c>
      <c r="D92" s="18">
        <f>IF(Sheet1!G191=1,Master!B92,Master!L92)</f>
        <v>-117.2011531</v>
      </c>
      <c r="E92" s="18">
        <f>IF(Sheet1!G191=0,Master!A92,Master!K92)</f>
        <v>100</v>
      </c>
      <c r="F92" s="18">
        <f>IF(Sheet1!G191=0,Master!B92,Master!L92)</f>
        <v>180</v>
      </c>
      <c r="G92" s="18">
        <f>IF(Sheet1!I191=1,Master!A92,Master!K92)</f>
        <v>32.738556799999998</v>
      </c>
      <c r="H92" s="18">
        <f>IF(Sheet1!I191=1,Master!B92,Master!L92)</f>
        <v>-117.2011531</v>
      </c>
      <c r="I92" s="18">
        <f>IF(Sheet1!I191=0,Master!A92,Master!K92)</f>
        <v>100</v>
      </c>
      <c r="J92" s="18">
        <f>IF(Sheet1!I191=0,Master!B92,Master!L92)</f>
        <v>180</v>
      </c>
      <c r="K92" s="18">
        <v>100</v>
      </c>
      <c r="L92" s="18">
        <v>180</v>
      </c>
      <c r="M92">
        <v>394</v>
      </c>
      <c r="N92" t="s">
        <v>506</v>
      </c>
      <c r="O92">
        <v>0.104392566063</v>
      </c>
      <c r="P92" s="18" t="s">
        <v>70</v>
      </c>
      <c r="Q92" t="s">
        <v>71</v>
      </c>
      <c r="R92" t="s">
        <v>8</v>
      </c>
      <c r="S92">
        <v>1</v>
      </c>
      <c r="T92">
        <v>1</v>
      </c>
      <c r="U92">
        <v>29.291337966918899</v>
      </c>
      <c r="V92">
        <v>29.291337966918899</v>
      </c>
      <c r="W92">
        <v>29.291337966918899</v>
      </c>
      <c r="X92" s="1">
        <v>29.291337966918899</v>
      </c>
      <c r="Z92" s="1">
        <v>1</v>
      </c>
      <c r="AA92" s="1">
        <v>0.30828416347503701</v>
      </c>
      <c r="AB92" s="1">
        <v>0.30828416347503701</v>
      </c>
      <c r="AC92" s="1">
        <v>0.30828416347503701</v>
      </c>
      <c r="AD92" s="1">
        <v>0.30828416347503701</v>
      </c>
      <c r="AF92" s="1">
        <v>1</v>
      </c>
      <c r="AG92">
        <v>0.23113076388835899</v>
      </c>
      <c r="AH92">
        <v>0.23113076388835899</v>
      </c>
      <c r="AI92">
        <v>0.23113076388835899</v>
      </c>
      <c r="AJ92">
        <v>0.23113076388835899</v>
      </c>
      <c r="AL92" s="18">
        <f t="shared" si="8"/>
        <v>0.30828416347503701</v>
      </c>
      <c r="AM92">
        <v>0.30828416347503701</v>
      </c>
      <c r="AN92">
        <v>394</v>
      </c>
      <c r="AO92" t="s">
        <v>506</v>
      </c>
      <c r="AP92" t="s">
        <v>70</v>
      </c>
      <c r="AQ92" t="s">
        <v>71</v>
      </c>
      <c r="AR92" t="s">
        <v>8</v>
      </c>
      <c r="AS92">
        <v>32.738556799999998</v>
      </c>
      <c r="AT92">
        <v>-117.2011531</v>
      </c>
      <c r="AW92">
        <v>18.3</v>
      </c>
      <c r="AX92">
        <v>18.3</v>
      </c>
      <c r="BB92">
        <v>18.7</v>
      </c>
      <c r="BC92">
        <v>18.7</v>
      </c>
      <c r="BG92">
        <v>18.7</v>
      </c>
      <c r="BH92">
        <v>18.7</v>
      </c>
      <c r="BL92">
        <v>19.7</v>
      </c>
      <c r="BM92">
        <v>19.7</v>
      </c>
      <c r="BQ92">
        <v>20.2</v>
      </c>
      <c r="BR92">
        <v>20.2</v>
      </c>
      <c r="BW92">
        <v>21.5</v>
      </c>
      <c r="BX92">
        <v>21.5</v>
      </c>
      <c r="CB92">
        <v>23.7</v>
      </c>
      <c r="CC92">
        <v>23.7</v>
      </c>
      <c r="CG92">
        <v>24.8</v>
      </c>
      <c r="CH92">
        <v>24.8</v>
      </c>
      <c r="CL92">
        <v>24.6</v>
      </c>
      <c r="CM92">
        <v>24.6</v>
      </c>
      <c r="CQ92">
        <v>23.2</v>
      </c>
      <c r="CR92">
        <v>23.2</v>
      </c>
      <c r="CV92">
        <v>21</v>
      </c>
      <c r="CW92">
        <v>21</v>
      </c>
      <c r="DA92">
        <v>18.7</v>
      </c>
      <c r="DB92">
        <v>18.7</v>
      </c>
      <c r="DD92">
        <v>1</v>
      </c>
      <c r="DE92">
        <v>0</v>
      </c>
      <c r="DF92">
        <v>0</v>
      </c>
      <c r="DG92">
        <v>0</v>
      </c>
      <c r="DH92">
        <v>0</v>
      </c>
      <c r="DI92" t="str">
        <f t="shared" si="9"/>
        <v xml:space="preserve">Temp. suitable for vectors - surveillance may be needed. </v>
      </c>
      <c r="DJ92" t="str">
        <f t="shared" si="6"/>
        <v>When temp. suitable, model suggests vectors unlikely or low numbers.</v>
      </c>
      <c r="DK92" t="str">
        <f t="shared" si="10"/>
        <v xml:space="preserve">Temp. suitable for Zika - surveillance may be needed. </v>
      </c>
      <c r="DL92" t="str">
        <f t="shared" si="7"/>
        <v>When temp. suitable, model suggests Zika unlikely.</v>
      </c>
      <c r="DM92" t="str">
        <f t="shared" si="11"/>
        <v>Temp. suitable for vectors - surveillance may be needed. When temp. suitable, model suggests vectors unlikely or low numbers.</v>
      </c>
      <c r="DX92" s="59" t="s">
        <v>506</v>
      </c>
      <c r="DY92" s="59" t="s">
        <v>70</v>
      </c>
      <c r="DZ92" s="59" t="s">
        <v>71</v>
      </c>
      <c r="EA92" s="59" t="s">
        <v>8</v>
      </c>
      <c r="EB92" s="59">
        <v>2196</v>
      </c>
      <c r="EC92" s="59">
        <v>160</v>
      </c>
      <c r="ED92" s="59">
        <v>0</v>
      </c>
      <c r="EE92" s="59">
        <v>13798</v>
      </c>
      <c r="EF92" s="59">
        <v>13798</v>
      </c>
      <c r="EG92" s="59">
        <v>1854.4375</v>
      </c>
      <c r="EH92" s="59">
        <v>2142.5401941606001</v>
      </c>
      <c r="EI92" s="59">
        <v>296710</v>
      </c>
      <c r="EJ92" s="59">
        <v>149</v>
      </c>
      <c r="EK92" s="59">
        <v>0</v>
      </c>
      <c r="EL92" s="59">
        <v>3</v>
      </c>
      <c r="EM92" s="59">
        <v>1242</v>
      </c>
      <c r="EN92" s="59">
        <v>296710</v>
      </c>
    </row>
    <row r="93" spans="1:144" x14ac:dyDescent="0.25">
      <c r="A93" s="18">
        <v>38.662930699999997</v>
      </c>
      <c r="B93" s="18">
        <v>-121.40292100000001</v>
      </c>
      <c r="C93" s="18">
        <f>IF(Sheet1!G192=1,Master!A93,Master!K93)</f>
        <v>38.662930699999997</v>
      </c>
      <c r="D93" s="18">
        <f>IF(Sheet1!G192=1,Master!B93,Master!L93)</f>
        <v>-121.40292100000001</v>
      </c>
      <c r="E93" s="18">
        <f>IF(Sheet1!G192=0,Master!A93,Master!K93)</f>
        <v>100</v>
      </c>
      <c r="F93" s="18">
        <f>IF(Sheet1!G192=0,Master!B93,Master!L93)</f>
        <v>180</v>
      </c>
      <c r="G93" s="18">
        <f>IF(Sheet1!I192=1,Master!A93,Master!K93)</f>
        <v>38.662930699999997</v>
      </c>
      <c r="H93" s="18">
        <f>IF(Sheet1!I192=1,Master!B93,Master!L93)</f>
        <v>-121.40292100000001</v>
      </c>
      <c r="I93" s="18">
        <f>IF(Sheet1!I192=0,Master!A93,Master!K93)</f>
        <v>100</v>
      </c>
      <c r="J93" s="18">
        <f>IF(Sheet1!I192=0,Master!B93,Master!L93)</f>
        <v>180</v>
      </c>
      <c r="K93" s="18">
        <v>100</v>
      </c>
      <c r="L93" s="18">
        <v>180</v>
      </c>
      <c r="M93">
        <v>402</v>
      </c>
      <c r="N93" t="s">
        <v>514</v>
      </c>
      <c r="O93">
        <v>0.19014765909600001</v>
      </c>
      <c r="P93" s="18" t="s">
        <v>70</v>
      </c>
      <c r="Q93" t="s">
        <v>71</v>
      </c>
      <c r="R93" t="s">
        <v>8</v>
      </c>
      <c r="S93">
        <v>1</v>
      </c>
      <c r="T93">
        <v>1</v>
      </c>
      <c r="U93">
        <v>21.2992134094238</v>
      </c>
      <c r="V93">
        <v>21.2992134094238</v>
      </c>
      <c r="W93">
        <v>21.2992134094238</v>
      </c>
      <c r="X93" s="1">
        <v>21.2992134094238</v>
      </c>
      <c r="Z93" s="1">
        <v>1</v>
      </c>
      <c r="AA93" s="1">
        <v>0.86540072673231805</v>
      </c>
      <c r="AB93" s="1">
        <v>0.86540072673231805</v>
      </c>
      <c r="AC93" s="1">
        <v>0.86540072673231805</v>
      </c>
      <c r="AD93" s="1">
        <v>0.86540072673231805</v>
      </c>
      <c r="AF93" s="1">
        <v>1</v>
      </c>
      <c r="AG93">
        <v>0.93350990911959797</v>
      </c>
      <c r="AH93">
        <v>0.93350990911959797</v>
      </c>
      <c r="AI93">
        <v>0.93350990911959797</v>
      </c>
      <c r="AJ93">
        <v>0.93350990911959797</v>
      </c>
      <c r="AL93" s="18">
        <f t="shared" si="8"/>
        <v>0.93350990911959797</v>
      </c>
      <c r="AM93">
        <v>0.93350990911959797</v>
      </c>
      <c r="AN93">
        <v>402</v>
      </c>
      <c r="AO93" t="s">
        <v>514</v>
      </c>
      <c r="AP93" t="s">
        <v>70</v>
      </c>
      <c r="AQ93" t="s">
        <v>71</v>
      </c>
      <c r="AR93" t="s">
        <v>8</v>
      </c>
      <c r="AS93">
        <v>38.662930699999997</v>
      </c>
      <c r="AT93">
        <v>-121.40292100000001</v>
      </c>
      <c r="AW93">
        <v>11.6</v>
      </c>
      <c r="AX93">
        <v>11.6</v>
      </c>
      <c r="BB93">
        <v>15.3</v>
      </c>
      <c r="BC93">
        <v>15.3</v>
      </c>
      <c r="BG93">
        <v>17.8</v>
      </c>
      <c r="BH93">
        <v>17.8</v>
      </c>
      <c r="BL93">
        <v>21.7</v>
      </c>
      <c r="BM93">
        <v>21.7</v>
      </c>
      <c r="BQ93">
        <v>26.2</v>
      </c>
      <c r="BR93">
        <v>26.2</v>
      </c>
      <c r="BW93">
        <v>30.5</v>
      </c>
      <c r="BX93">
        <v>30.5</v>
      </c>
      <c r="CB93">
        <v>34.200000000000003</v>
      </c>
      <c r="CC93">
        <v>34.200000000000003</v>
      </c>
      <c r="CG93">
        <v>33.299999999999997</v>
      </c>
      <c r="CH93">
        <v>33.299999999999997</v>
      </c>
      <c r="CL93">
        <v>30.7</v>
      </c>
      <c r="CM93">
        <v>30.7</v>
      </c>
      <c r="CQ93">
        <v>25.2</v>
      </c>
      <c r="CR93">
        <v>25.2</v>
      </c>
      <c r="CV93">
        <v>17.5</v>
      </c>
      <c r="CW93">
        <v>17.5</v>
      </c>
      <c r="DA93">
        <v>11.8</v>
      </c>
      <c r="DB93">
        <v>11.8</v>
      </c>
      <c r="DD93">
        <v>2</v>
      </c>
      <c r="DE93">
        <v>0.29115820229889799</v>
      </c>
      <c r="DF93">
        <v>0.31088610030553498</v>
      </c>
      <c r="DG93">
        <v>0.30102215130221699</v>
      </c>
      <c r="DH93">
        <v>0.60204430260443298</v>
      </c>
      <c r="DI93" t="str">
        <f t="shared" si="9"/>
        <v xml:space="preserve">Temp. suitable for vectors - surveillance may be needed. </v>
      </c>
      <c r="DJ93" t="str">
        <f t="shared" si="6"/>
        <v>When temp. suitable, model suggests vectors likely - may need control, education, and policies minimizing exposure.</v>
      </c>
      <c r="DK93" t="str">
        <f t="shared" si="10"/>
        <v xml:space="preserve">Temp. suitable for Zika - surveillance may be needed. </v>
      </c>
      <c r="DL93" t="str">
        <f t="shared" si="7"/>
        <v>When temp. suitable, model suggests Zika unlikely.</v>
      </c>
      <c r="DM93" t="str">
        <f t="shared" si="11"/>
        <v>Temp. suitable for vectors - surveillance may be needed. When temp. suitable, model suggests vectors likely - may need control, education, and policies minimizing exposure.</v>
      </c>
      <c r="DX93" s="59" t="s">
        <v>514</v>
      </c>
      <c r="DY93" s="59" t="s">
        <v>70</v>
      </c>
      <c r="DZ93" s="59" t="s">
        <v>71</v>
      </c>
      <c r="EA93" s="59" t="s">
        <v>8</v>
      </c>
      <c r="EB93" s="59">
        <v>57</v>
      </c>
      <c r="EC93" s="59">
        <v>249</v>
      </c>
      <c r="ED93" s="59">
        <v>0</v>
      </c>
      <c r="EE93" s="59">
        <v>5928</v>
      </c>
      <c r="EF93" s="59">
        <v>5928</v>
      </c>
      <c r="EG93" s="59">
        <v>1037.35742971887</v>
      </c>
      <c r="EH93" s="59">
        <v>812.91001687589505</v>
      </c>
      <c r="EI93" s="59">
        <v>258302</v>
      </c>
      <c r="EJ93" s="59">
        <v>234</v>
      </c>
      <c r="EK93" s="59">
        <v>0</v>
      </c>
      <c r="EL93" s="59">
        <v>10</v>
      </c>
      <c r="EM93" s="59">
        <v>1033</v>
      </c>
      <c r="EN93" s="59">
        <v>258302</v>
      </c>
    </row>
    <row r="94" spans="1:144" x14ac:dyDescent="0.25">
      <c r="A94" s="18">
        <v>32.8778516</v>
      </c>
      <c r="B94" s="18">
        <v>-116.4160983</v>
      </c>
      <c r="C94" s="18">
        <f>IF(Sheet1!G193=1,Master!A94,Master!K94)</f>
        <v>32.8778516</v>
      </c>
      <c r="D94" s="18">
        <f>IF(Sheet1!G193=1,Master!B94,Master!L94)</f>
        <v>-116.4160983</v>
      </c>
      <c r="E94" s="18">
        <f>IF(Sheet1!G193=0,Master!A94,Master!K94)</f>
        <v>100</v>
      </c>
      <c r="F94" s="18">
        <f>IF(Sheet1!G193=0,Master!B94,Master!L94)</f>
        <v>180</v>
      </c>
      <c r="G94" s="18">
        <f>IF(Sheet1!I193=1,Master!A94,Master!K94)</f>
        <v>32.8778516</v>
      </c>
      <c r="H94" s="18">
        <f>IF(Sheet1!I193=1,Master!B94,Master!L94)</f>
        <v>-116.4160983</v>
      </c>
      <c r="I94" s="18">
        <f>IF(Sheet1!I193=0,Master!A94,Master!K94)</f>
        <v>100</v>
      </c>
      <c r="J94" s="18">
        <f>IF(Sheet1!I193=0,Master!B94,Master!L94)</f>
        <v>180</v>
      </c>
      <c r="K94" s="18">
        <v>100</v>
      </c>
      <c r="L94" s="18">
        <v>180</v>
      </c>
      <c r="M94">
        <v>414</v>
      </c>
      <c r="N94" t="s">
        <v>526</v>
      </c>
      <c r="O94">
        <v>3.4676516513900003E-2</v>
      </c>
      <c r="P94" s="18" t="s">
        <v>70</v>
      </c>
      <c r="Q94" t="s">
        <v>71</v>
      </c>
      <c r="R94" t="s">
        <v>8</v>
      </c>
      <c r="S94">
        <v>1</v>
      </c>
      <c r="T94">
        <v>1</v>
      </c>
      <c r="U94">
        <v>22.401575088500898</v>
      </c>
      <c r="V94">
        <v>22.401575088500898</v>
      </c>
      <c r="W94">
        <v>22.401575088500898</v>
      </c>
      <c r="X94" s="1">
        <v>22.401575088500898</v>
      </c>
      <c r="Z94" s="1">
        <v>1</v>
      </c>
      <c r="AA94" s="1">
        <v>0.10449556261301</v>
      </c>
      <c r="AB94" s="1">
        <v>0.10449556261301</v>
      </c>
      <c r="AC94" s="1">
        <v>0.10449556261301</v>
      </c>
      <c r="AD94" s="1">
        <v>0.10449556261301</v>
      </c>
      <c r="AF94" s="1">
        <v>1</v>
      </c>
      <c r="AG94">
        <v>0.23907423019409199</v>
      </c>
      <c r="AH94">
        <v>0.23907423019409199</v>
      </c>
      <c r="AI94">
        <v>0.23907423019409199</v>
      </c>
      <c r="AJ94">
        <v>0.23907423019409199</v>
      </c>
      <c r="AL94" s="18">
        <f t="shared" si="8"/>
        <v>0.23907423019409199</v>
      </c>
      <c r="AM94">
        <v>0.23907423019409199</v>
      </c>
      <c r="AN94">
        <v>414</v>
      </c>
      <c r="AO94" t="s">
        <v>526</v>
      </c>
      <c r="AP94" t="s">
        <v>70</v>
      </c>
      <c r="AQ94" t="s">
        <v>71</v>
      </c>
      <c r="AR94" t="s">
        <v>8</v>
      </c>
      <c r="AS94">
        <v>32.8778516</v>
      </c>
      <c r="AT94">
        <v>-116.4160983</v>
      </c>
      <c r="AW94">
        <v>12.9</v>
      </c>
      <c r="AX94">
        <v>12.9</v>
      </c>
      <c r="BB94">
        <v>14.3</v>
      </c>
      <c r="BC94">
        <v>14.3</v>
      </c>
      <c r="BG94">
        <v>15.4</v>
      </c>
      <c r="BH94">
        <v>15.4</v>
      </c>
      <c r="BL94">
        <v>18.899999999999999</v>
      </c>
      <c r="BM94">
        <v>18.899999999999999</v>
      </c>
      <c r="BQ94">
        <v>22.7</v>
      </c>
      <c r="BR94">
        <v>22.7</v>
      </c>
      <c r="BW94">
        <v>28</v>
      </c>
      <c r="BX94">
        <v>28</v>
      </c>
      <c r="CB94">
        <v>32</v>
      </c>
      <c r="CC94">
        <v>32</v>
      </c>
      <c r="CG94">
        <v>31.6</v>
      </c>
      <c r="CH94">
        <v>31.6</v>
      </c>
      <c r="CL94">
        <v>28.8</v>
      </c>
      <c r="CM94">
        <v>28.8</v>
      </c>
      <c r="CQ94">
        <v>23.4</v>
      </c>
      <c r="CR94">
        <v>23.4</v>
      </c>
      <c r="CV94">
        <v>17</v>
      </c>
      <c r="CW94">
        <v>17</v>
      </c>
      <c r="DA94">
        <v>13.6</v>
      </c>
      <c r="DB94">
        <v>13.6</v>
      </c>
      <c r="DD94">
        <v>1</v>
      </c>
      <c r="DE94">
        <v>0</v>
      </c>
      <c r="DF94">
        <v>0</v>
      </c>
      <c r="DG94">
        <v>0</v>
      </c>
      <c r="DH94">
        <v>0</v>
      </c>
      <c r="DI94" t="str">
        <f t="shared" si="9"/>
        <v xml:space="preserve">Temp. suitable for vectors - surveillance may be needed. </v>
      </c>
      <c r="DJ94" t="str">
        <f t="shared" si="6"/>
        <v>When temp. suitable, model suggests vectors unlikely or low numbers.</v>
      </c>
      <c r="DK94" t="str">
        <f t="shared" si="10"/>
        <v xml:space="preserve">Temp. suitable for Zika - surveillance may be needed. </v>
      </c>
      <c r="DL94" t="str">
        <f t="shared" si="7"/>
        <v>When temp. suitable, model suggests Zika unlikely.</v>
      </c>
      <c r="DM94" t="str">
        <f t="shared" si="11"/>
        <v>Temp. suitable for vectors - surveillance may be needed. When temp. suitable, model suggests vectors unlikely or low numbers.</v>
      </c>
      <c r="DX94" s="59" t="s">
        <v>526</v>
      </c>
      <c r="DY94" s="59" t="s">
        <v>70</v>
      </c>
      <c r="DZ94" s="59" t="s">
        <v>71</v>
      </c>
      <c r="EA94" s="59" t="s">
        <v>8</v>
      </c>
      <c r="EB94" s="59">
        <v>19</v>
      </c>
      <c r="EC94" s="59">
        <v>132</v>
      </c>
      <c r="ED94" s="59">
        <v>0</v>
      </c>
      <c r="EE94" s="59">
        <v>19</v>
      </c>
      <c r="EF94" s="59">
        <v>19</v>
      </c>
      <c r="EG94" s="59">
        <v>0.51515151515151503</v>
      </c>
      <c r="EH94" s="59">
        <v>2.4509888186534701</v>
      </c>
      <c r="EI94" s="59">
        <v>68</v>
      </c>
      <c r="EJ94" s="59">
        <v>7</v>
      </c>
      <c r="EK94" s="59">
        <v>0</v>
      </c>
      <c r="EL94" s="59">
        <v>2</v>
      </c>
      <c r="EM94" s="59">
        <v>0</v>
      </c>
      <c r="EN94" s="59">
        <v>68</v>
      </c>
    </row>
    <row r="95" spans="1:144" x14ac:dyDescent="0.25">
      <c r="A95" s="18">
        <v>32.825129099999998</v>
      </c>
      <c r="B95" s="18">
        <v>-115.6681067</v>
      </c>
      <c r="C95" s="18">
        <f>IF(Sheet1!G194=1,Master!A95,Master!K95)</f>
        <v>100</v>
      </c>
      <c r="D95" s="18">
        <f>IF(Sheet1!G194=1,Master!B95,Master!L95)</f>
        <v>180</v>
      </c>
      <c r="E95" s="18">
        <f>IF(Sheet1!G194=0,Master!A95,Master!K95)</f>
        <v>32.825129099999998</v>
      </c>
      <c r="F95" s="18">
        <f>IF(Sheet1!G194=0,Master!B95,Master!L95)</f>
        <v>-115.6681067</v>
      </c>
      <c r="G95" s="18">
        <f>IF(Sheet1!I194=1,Master!A95,Master!K95)</f>
        <v>32.825129099999998</v>
      </c>
      <c r="H95" s="18">
        <f>IF(Sheet1!I194=1,Master!B95,Master!L95)</f>
        <v>-115.6681067</v>
      </c>
      <c r="I95" s="18">
        <f>IF(Sheet1!I194=0,Master!A95,Master!K95)</f>
        <v>100</v>
      </c>
      <c r="J95" s="18">
        <f>IF(Sheet1!I194=0,Master!B95,Master!L95)</f>
        <v>180</v>
      </c>
      <c r="K95" s="18">
        <v>100</v>
      </c>
      <c r="L95" s="18">
        <v>180</v>
      </c>
      <c r="M95">
        <v>421</v>
      </c>
      <c r="N95" t="s">
        <v>533</v>
      </c>
      <c r="O95">
        <v>0.19119953631</v>
      </c>
      <c r="P95" s="18" t="s">
        <v>70</v>
      </c>
      <c r="Q95" t="s">
        <v>71</v>
      </c>
      <c r="R95" t="s">
        <v>8</v>
      </c>
      <c r="S95">
        <v>1</v>
      </c>
      <c r="T95">
        <v>1</v>
      </c>
      <c r="U95">
        <v>32.874015808105398</v>
      </c>
      <c r="V95">
        <v>32.874015808105398</v>
      </c>
      <c r="W95">
        <v>32.874015808105398</v>
      </c>
      <c r="X95" s="1">
        <v>32.874015808105398</v>
      </c>
      <c r="Z95" s="1">
        <v>1</v>
      </c>
      <c r="AA95" s="1">
        <v>0.4956915974617</v>
      </c>
      <c r="AB95" s="1">
        <v>0.4956915974617</v>
      </c>
      <c r="AC95" s="1">
        <v>0.4956915974617</v>
      </c>
      <c r="AD95" s="1">
        <v>0.4956915974617</v>
      </c>
      <c r="AF95" s="1">
        <v>1</v>
      </c>
      <c r="AG95">
        <v>2.9552383348345999E-2</v>
      </c>
      <c r="AH95">
        <v>2.9552383348345999E-2</v>
      </c>
      <c r="AI95">
        <v>2.9552383348345999E-2</v>
      </c>
      <c r="AJ95">
        <v>2.9552383348345999E-2</v>
      </c>
      <c r="AL95" s="18">
        <f t="shared" si="8"/>
        <v>0.4956915974617</v>
      </c>
      <c r="AM95">
        <v>0.4956915974617</v>
      </c>
      <c r="AN95">
        <v>421</v>
      </c>
      <c r="AO95" t="s">
        <v>533</v>
      </c>
      <c r="AP95" t="s">
        <v>70</v>
      </c>
      <c r="AQ95" t="s">
        <v>71</v>
      </c>
      <c r="AR95" t="s">
        <v>8</v>
      </c>
      <c r="AS95">
        <v>32.825129099999998</v>
      </c>
      <c r="AT95">
        <v>-115.6681067</v>
      </c>
      <c r="AW95">
        <v>20.6</v>
      </c>
      <c r="AX95">
        <v>20.6</v>
      </c>
      <c r="BB95">
        <v>23.3</v>
      </c>
      <c r="BC95">
        <v>23.3</v>
      </c>
      <c r="BG95">
        <v>25.3</v>
      </c>
      <c r="BH95">
        <v>25.3</v>
      </c>
      <c r="BL95">
        <v>29.1</v>
      </c>
      <c r="BM95">
        <v>29.1</v>
      </c>
      <c r="BQ95">
        <v>33.700000000000003</v>
      </c>
      <c r="BR95">
        <v>33.700000000000003</v>
      </c>
      <c r="BW95">
        <v>38.4</v>
      </c>
      <c r="BX95">
        <v>38.4</v>
      </c>
      <c r="CB95">
        <v>41.2</v>
      </c>
      <c r="CC95">
        <v>41.2</v>
      </c>
      <c r="CG95">
        <v>40.6</v>
      </c>
      <c r="CH95">
        <v>40.6</v>
      </c>
      <c r="CL95">
        <v>38.799999999999997</v>
      </c>
      <c r="CM95">
        <v>38.799999999999997</v>
      </c>
      <c r="CQ95">
        <v>32.9</v>
      </c>
      <c r="CR95">
        <v>32.9</v>
      </c>
      <c r="CV95">
        <v>25.6</v>
      </c>
      <c r="CW95">
        <v>25.6</v>
      </c>
      <c r="DA95">
        <v>21.6</v>
      </c>
      <c r="DB95">
        <v>21.6</v>
      </c>
      <c r="DD95">
        <v>1</v>
      </c>
      <c r="DE95">
        <v>0</v>
      </c>
      <c r="DF95">
        <v>0</v>
      </c>
      <c r="DG95">
        <v>0</v>
      </c>
      <c r="DH95">
        <v>0</v>
      </c>
      <c r="DI95" t="str">
        <f t="shared" si="9"/>
        <v xml:space="preserve">Too cold or becomes too hot for vectors - surveillance may not be necessary. </v>
      </c>
      <c r="DJ95" t="str">
        <f t="shared" si="6"/>
        <v>When temp. suitable, model suggests vectors unlikely or low numbers.</v>
      </c>
      <c r="DK95" t="str">
        <f t="shared" si="10"/>
        <v xml:space="preserve">Temp. suitable for Zika - surveillance may be needed. </v>
      </c>
      <c r="DL95" t="str">
        <f t="shared" si="7"/>
        <v>When temp. suitable, model suggests Zika unlikely.</v>
      </c>
      <c r="DM95" t="str">
        <f t="shared" si="11"/>
        <v>Too cold or becomes too hot for vectors - surveillance may not be necessary. When temp. suitable, model suggests vectors unlikely or low numbers.</v>
      </c>
      <c r="DX95" s="59" t="s">
        <v>533</v>
      </c>
      <c r="DY95" s="59" t="s">
        <v>70</v>
      </c>
      <c r="DZ95" s="59" t="s">
        <v>71</v>
      </c>
      <c r="EA95" s="59" t="s">
        <v>8</v>
      </c>
      <c r="EB95" s="59">
        <v>103</v>
      </c>
      <c r="EC95" s="59">
        <v>230</v>
      </c>
      <c r="ED95" s="59">
        <v>0</v>
      </c>
      <c r="EE95" s="59">
        <v>1027</v>
      </c>
      <c r="EF95" s="59">
        <v>1027</v>
      </c>
      <c r="EG95" s="59">
        <v>17.808695652173899</v>
      </c>
      <c r="EH95" s="59">
        <v>85.348940611562696</v>
      </c>
      <c r="EI95" s="59">
        <v>4096</v>
      </c>
      <c r="EJ95" s="59">
        <v>38</v>
      </c>
      <c r="EK95" s="59">
        <v>0</v>
      </c>
      <c r="EL95" s="59">
        <v>7</v>
      </c>
      <c r="EM95" s="59">
        <v>0</v>
      </c>
      <c r="EN95" s="59">
        <v>4096</v>
      </c>
    </row>
    <row r="96" spans="1:144" x14ac:dyDescent="0.25">
      <c r="A96" s="18">
        <v>36.317304399999998</v>
      </c>
      <c r="B96" s="18">
        <v>-119.93290519999999</v>
      </c>
      <c r="C96" s="18">
        <f>IF(Sheet1!G195=1,Master!A96,Master!K96)</f>
        <v>36.317304399999998</v>
      </c>
      <c r="D96" s="18">
        <f>IF(Sheet1!G195=1,Master!B96,Master!L96)</f>
        <v>-119.93290519999999</v>
      </c>
      <c r="E96" s="18">
        <f>IF(Sheet1!G195=0,Master!A96,Master!K96)</f>
        <v>100</v>
      </c>
      <c r="F96" s="18">
        <f>IF(Sheet1!G195=0,Master!B96,Master!L96)</f>
        <v>180</v>
      </c>
      <c r="G96" s="18">
        <f>IF(Sheet1!I195=1,Master!A96,Master!K96)</f>
        <v>36.317304399999998</v>
      </c>
      <c r="H96" s="18">
        <f>IF(Sheet1!I195=1,Master!B96,Master!L96)</f>
        <v>-119.93290519999999</v>
      </c>
      <c r="I96" s="18">
        <f>IF(Sheet1!I195=0,Master!A96,Master!K96)</f>
        <v>100</v>
      </c>
      <c r="J96" s="18">
        <f>IF(Sheet1!I195=0,Master!B96,Master!L96)</f>
        <v>180</v>
      </c>
      <c r="K96" s="18">
        <v>100</v>
      </c>
      <c r="L96" s="18">
        <v>180</v>
      </c>
      <c r="M96">
        <v>447</v>
      </c>
      <c r="N96" t="s">
        <v>559</v>
      </c>
      <c r="O96">
        <v>0.53883852475000005</v>
      </c>
      <c r="P96" s="18" t="s">
        <v>70</v>
      </c>
      <c r="Q96" t="s">
        <v>71</v>
      </c>
      <c r="R96" t="s">
        <v>8</v>
      </c>
      <c r="S96">
        <v>1</v>
      </c>
      <c r="T96">
        <v>1</v>
      </c>
      <c r="U96">
        <v>21.850393295288001</v>
      </c>
      <c r="V96">
        <v>21.850393295288001</v>
      </c>
      <c r="W96">
        <v>21.850393295288001</v>
      </c>
      <c r="X96" s="1">
        <v>21.850393295288001</v>
      </c>
      <c r="Z96" s="1">
        <v>3</v>
      </c>
      <c r="AA96" s="1">
        <v>0.21347493778579199</v>
      </c>
      <c r="AB96" s="1">
        <v>0.26537319636974899</v>
      </c>
      <c r="AC96" s="1">
        <v>0.243186273726787</v>
      </c>
      <c r="AD96" s="1">
        <v>0.72955882118036097</v>
      </c>
      <c r="AF96" s="1">
        <v>3</v>
      </c>
      <c r="AG96">
        <v>4.3427790912327E-2</v>
      </c>
      <c r="AH96">
        <v>6.8541967133648005E-2</v>
      </c>
      <c r="AI96">
        <v>5.2818370459927003E-2</v>
      </c>
      <c r="AJ96">
        <v>0.15845511137978199</v>
      </c>
      <c r="AL96" s="18">
        <f t="shared" si="8"/>
        <v>0.26537319636974899</v>
      </c>
      <c r="AM96">
        <v>0.26537319636974899</v>
      </c>
      <c r="AN96">
        <v>447</v>
      </c>
      <c r="AO96" t="s">
        <v>559</v>
      </c>
      <c r="AP96" t="s">
        <v>70</v>
      </c>
      <c r="AQ96" t="s">
        <v>71</v>
      </c>
      <c r="AR96" t="s">
        <v>8</v>
      </c>
      <c r="AS96">
        <v>36.317304399999998</v>
      </c>
      <c r="AT96">
        <v>-119.93290519999999</v>
      </c>
      <c r="AW96">
        <v>12.7</v>
      </c>
      <c r="AX96">
        <v>12.7</v>
      </c>
      <c r="BB96">
        <v>17</v>
      </c>
      <c r="BC96">
        <v>17</v>
      </c>
      <c r="BG96">
        <v>20.2</v>
      </c>
      <c r="BH96">
        <v>20.2</v>
      </c>
      <c r="BL96">
        <v>24.5</v>
      </c>
      <c r="BM96">
        <v>24.5</v>
      </c>
      <c r="BQ96">
        <v>29.4</v>
      </c>
      <c r="BR96">
        <v>29.4</v>
      </c>
      <c r="BW96">
        <v>33.6</v>
      </c>
      <c r="BX96">
        <v>33.6</v>
      </c>
      <c r="CB96">
        <v>36.700000000000003</v>
      </c>
      <c r="CC96">
        <v>36.700000000000003</v>
      </c>
      <c r="CG96">
        <v>35.700000000000003</v>
      </c>
      <c r="CH96">
        <v>35.700000000000003</v>
      </c>
      <c r="CL96">
        <v>32.5</v>
      </c>
      <c r="CM96">
        <v>32.5</v>
      </c>
      <c r="CQ96">
        <v>27.2</v>
      </c>
      <c r="CR96">
        <v>27.2</v>
      </c>
      <c r="CV96">
        <v>18.8</v>
      </c>
      <c r="CW96">
        <v>18.8</v>
      </c>
      <c r="DA96">
        <v>12.6</v>
      </c>
      <c r="DB96">
        <v>12.6</v>
      </c>
      <c r="DD96">
        <v>3</v>
      </c>
      <c r="DE96">
        <v>0</v>
      </c>
      <c r="DF96">
        <v>0</v>
      </c>
      <c r="DG96">
        <v>0</v>
      </c>
      <c r="DH96">
        <v>0</v>
      </c>
      <c r="DI96" t="str">
        <f t="shared" si="9"/>
        <v xml:space="preserve">Temp. suitable for vectors - surveillance may be needed. </v>
      </c>
      <c r="DJ96" t="str">
        <f t="shared" si="6"/>
        <v>When temp. suitable, model suggests vectors unlikely or low numbers.</v>
      </c>
      <c r="DK96" t="str">
        <f t="shared" si="10"/>
        <v xml:space="preserve">Temp. suitable for Zika - surveillance may be needed. </v>
      </c>
      <c r="DL96" t="str">
        <f t="shared" si="7"/>
        <v>When temp. suitable, model suggests Zika unlikely.</v>
      </c>
      <c r="DM96" t="str">
        <f t="shared" si="11"/>
        <v>Temp. suitable for vectors - surveillance may be needed. When temp. suitable, model suggests vectors unlikely or low numbers.</v>
      </c>
      <c r="DX96" s="59" t="s">
        <v>559</v>
      </c>
      <c r="DY96" s="59" t="s">
        <v>70</v>
      </c>
      <c r="DZ96" s="59" t="s">
        <v>71</v>
      </c>
      <c r="EA96" s="59" t="s">
        <v>8</v>
      </c>
      <c r="EB96" s="59">
        <v>0</v>
      </c>
      <c r="EC96" s="59">
        <v>557</v>
      </c>
      <c r="ED96" s="59">
        <v>0</v>
      </c>
      <c r="EE96" s="59">
        <v>1973</v>
      </c>
      <c r="EF96" s="59">
        <v>1973</v>
      </c>
      <c r="EG96" s="59">
        <v>21.836624775583399</v>
      </c>
      <c r="EH96" s="59">
        <v>157.942971623294</v>
      </c>
      <c r="EI96" s="59">
        <v>12163</v>
      </c>
      <c r="EJ96" s="59">
        <v>43</v>
      </c>
      <c r="EK96" s="59">
        <v>0</v>
      </c>
      <c r="EL96" s="59">
        <v>11</v>
      </c>
      <c r="EM96" s="59">
        <v>0</v>
      </c>
      <c r="EN96" s="59">
        <v>12163</v>
      </c>
    </row>
    <row r="97" spans="1:144" x14ac:dyDescent="0.25">
      <c r="A97" s="18">
        <v>32.700270199999999</v>
      </c>
      <c r="B97" s="18">
        <v>-117.2063381</v>
      </c>
      <c r="C97" s="18">
        <f>IF(Sheet1!G196=1,Master!A97,Master!K97)</f>
        <v>32.700270199999999</v>
      </c>
      <c r="D97" s="18">
        <f>IF(Sheet1!G196=1,Master!B97,Master!L97)</f>
        <v>-117.2063381</v>
      </c>
      <c r="E97" s="18">
        <f>IF(Sheet1!G196=0,Master!A97,Master!K97)</f>
        <v>100</v>
      </c>
      <c r="F97" s="18">
        <f>IF(Sheet1!G196=0,Master!B97,Master!L97)</f>
        <v>180</v>
      </c>
      <c r="G97" s="18">
        <f>IF(Sheet1!I196=1,Master!A97,Master!K97)</f>
        <v>32.700270199999999</v>
      </c>
      <c r="H97" s="18">
        <f>IF(Sheet1!I196=1,Master!B97,Master!L97)</f>
        <v>-117.2063381</v>
      </c>
      <c r="I97" s="18">
        <f>IF(Sheet1!I196=0,Master!A97,Master!K97)</f>
        <v>100</v>
      </c>
      <c r="J97" s="18">
        <f>IF(Sheet1!I196=0,Master!B97,Master!L97)</f>
        <v>180</v>
      </c>
      <c r="K97" s="18">
        <v>100</v>
      </c>
      <c r="L97" s="18">
        <v>180</v>
      </c>
      <c r="M97">
        <v>449</v>
      </c>
      <c r="N97" t="s">
        <v>561</v>
      </c>
      <c r="O97">
        <v>0.141518876485</v>
      </c>
      <c r="P97" s="18" t="s">
        <v>70</v>
      </c>
      <c r="Q97" t="s">
        <v>71</v>
      </c>
      <c r="R97" t="s">
        <v>8</v>
      </c>
      <c r="S97">
        <v>1</v>
      </c>
      <c r="T97">
        <v>1</v>
      </c>
      <c r="U97">
        <v>25.433071136474599</v>
      </c>
      <c r="V97">
        <v>25.433071136474599</v>
      </c>
      <c r="W97">
        <v>25.433071136474599</v>
      </c>
      <c r="X97" s="1">
        <v>25.433071136474599</v>
      </c>
      <c r="Z97" s="1">
        <v>1</v>
      </c>
      <c r="AA97" s="1">
        <v>0.308284161477276</v>
      </c>
      <c r="AB97" s="1">
        <v>0.308284161477276</v>
      </c>
      <c r="AC97" s="1">
        <v>0.308284161477276</v>
      </c>
      <c r="AD97" s="1">
        <v>0.308284161477276</v>
      </c>
      <c r="AF97" s="1">
        <v>1</v>
      </c>
      <c r="AG97">
        <v>0.23113076728371201</v>
      </c>
      <c r="AH97">
        <v>0.23113076728371201</v>
      </c>
      <c r="AI97">
        <v>0.23113076728371201</v>
      </c>
      <c r="AJ97">
        <v>0.23113076728371201</v>
      </c>
      <c r="AL97" s="18">
        <f t="shared" si="8"/>
        <v>0.308284161477276</v>
      </c>
      <c r="AM97">
        <v>0.308284161477276</v>
      </c>
      <c r="AN97">
        <v>449</v>
      </c>
      <c r="AO97" t="s">
        <v>561</v>
      </c>
      <c r="AP97" t="s">
        <v>70</v>
      </c>
      <c r="AQ97" t="s">
        <v>71</v>
      </c>
      <c r="AR97" t="s">
        <v>8</v>
      </c>
      <c r="AS97">
        <v>32.700270199999999</v>
      </c>
      <c r="AT97">
        <v>-117.2063381</v>
      </c>
      <c r="AW97">
        <v>18.3</v>
      </c>
      <c r="AX97">
        <v>18.3</v>
      </c>
      <c r="BB97">
        <v>18.7</v>
      </c>
      <c r="BC97">
        <v>18.7</v>
      </c>
      <c r="BG97">
        <v>18.7</v>
      </c>
      <c r="BH97">
        <v>18.7</v>
      </c>
      <c r="BL97">
        <v>19.7</v>
      </c>
      <c r="BM97">
        <v>19.7</v>
      </c>
      <c r="BQ97">
        <v>20.2</v>
      </c>
      <c r="BR97">
        <v>20.2</v>
      </c>
      <c r="BW97">
        <v>21.5</v>
      </c>
      <c r="BX97">
        <v>21.5</v>
      </c>
      <c r="CB97">
        <v>23.7</v>
      </c>
      <c r="CC97">
        <v>23.7</v>
      </c>
      <c r="CG97">
        <v>24.8</v>
      </c>
      <c r="CH97">
        <v>24.8</v>
      </c>
      <c r="CL97">
        <v>24.6</v>
      </c>
      <c r="CM97">
        <v>24.6</v>
      </c>
      <c r="CQ97">
        <v>23.2</v>
      </c>
      <c r="CR97">
        <v>23.2</v>
      </c>
      <c r="CV97">
        <v>21</v>
      </c>
      <c r="CW97">
        <v>21</v>
      </c>
      <c r="DA97">
        <v>18.7</v>
      </c>
      <c r="DB97">
        <v>18.7</v>
      </c>
      <c r="DD97">
        <v>1</v>
      </c>
      <c r="DE97">
        <v>0</v>
      </c>
      <c r="DF97">
        <v>0</v>
      </c>
      <c r="DG97">
        <v>0</v>
      </c>
      <c r="DH97">
        <v>0</v>
      </c>
      <c r="DI97" t="str">
        <f t="shared" si="9"/>
        <v xml:space="preserve">Temp. suitable for vectors - surveillance may be needed. </v>
      </c>
      <c r="DJ97" t="str">
        <f t="shared" si="6"/>
        <v>When temp. suitable, model suggests vectors unlikely or low numbers.</v>
      </c>
      <c r="DK97" t="str">
        <f t="shared" si="10"/>
        <v xml:space="preserve">Temp. suitable for Zika - surveillance may be needed. </v>
      </c>
      <c r="DL97" t="str">
        <f t="shared" si="7"/>
        <v>When temp. suitable, model suggests Zika unlikely.</v>
      </c>
      <c r="DM97" t="str">
        <f t="shared" si="11"/>
        <v>Temp. suitable for vectors - surveillance may be needed. When temp. suitable, model suggests vectors unlikely or low numbers.</v>
      </c>
      <c r="DX97" s="59" t="s">
        <v>561</v>
      </c>
      <c r="DY97" s="59" t="s">
        <v>70</v>
      </c>
      <c r="DZ97" s="59" t="s">
        <v>71</v>
      </c>
      <c r="EA97" s="59" t="s">
        <v>8</v>
      </c>
      <c r="EB97" s="59">
        <v>3767</v>
      </c>
      <c r="EC97" s="59">
        <v>29</v>
      </c>
      <c r="ED97" s="59">
        <v>0</v>
      </c>
      <c r="EE97" s="59">
        <v>13465</v>
      </c>
      <c r="EF97" s="59">
        <v>13465</v>
      </c>
      <c r="EG97" s="59">
        <v>1414.2413793103401</v>
      </c>
      <c r="EH97" s="59">
        <v>2768.0947842946898</v>
      </c>
      <c r="EI97" s="59">
        <v>41013</v>
      </c>
      <c r="EJ97" s="59">
        <v>25</v>
      </c>
      <c r="EK97" s="59">
        <v>0</v>
      </c>
      <c r="EL97" s="59">
        <v>1</v>
      </c>
      <c r="EM97" s="59">
        <v>116</v>
      </c>
      <c r="EN97" s="59">
        <v>41013</v>
      </c>
    </row>
    <row r="98" spans="1:144" x14ac:dyDescent="0.25">
      <c r="A98" s="18">
        <v>33.340209600000001</v>
      </c>
      <c r="B98" s="18">
        <v>-116.68135169999999</v>
      </c>
      <c r="C98" s="18">
        <f>IF(Sheet1!G197=1,Master!A98,Master!K98)</f>
        <v>33.340209600000001</v>
      </c>
      <c r="D98" s="18">
        <f>IF(Sheet1!G197=1,Master!B98,Master!L98)</f>
        <v>-116.68135169999999</v>
      </c>
      <c r="E98" s="18">
        <f>IF(Sheet1!G197=0,Master!A98,Master!K98)</f>
        <v>100</v>
      </c>
      <c r="F98" s="18">
        <f>IF(Sheet1!G197=0,Master!B98,Master!L98)</f>
        <v>180</v>
      </c>
      <c r="G98" s="18">
        <f>IF(Sheet1!I197=1,Master!A98,Master!K98)</f>
        <v>33.340209600000001</v>
      </c>
      <c r="H98" s="18">
        <f>IF(Sheet1!I197=1,Master!B98,Master!L98)</f>
        <v>-116.68135169999999</v>
      </c>
      <c r="I98" s="18">
        <f>IF(Sheet1!I197=0,Master!A98,Master!K98)</f>
        <v>100</v>
      </c>
      <c r="J98" s="18">
        <f>IF(Sheet1!I197=0,Master!B98,Master!L98)</f>
        <v>180</v>
      </c>
      <c r="K98" s="18">
        <v>100</v>
      </c>
      <c r="L98" s="18">
        <v>180</v>
      </c>
      <c r="M98">
        <v>450</v>
      </c>
      <c r="N98" t="s">
        <v>562</v>
      </c>
      <c r="O98">
        <v>0.38486088382400002</v>
      </c>
      <c r="P98" s="18" t="s">
        <v>70</v>
      </c>
      <c r="Q98" t="s">
        <v>71</v>
      </c>
      <c r="R98" t="s">
        <v>8</v>
      </c>
      <c r="S98">
        <v>1</v>
      </c>
      <c r="T98">
        <v>1</v>
      </c>
      <c r="U98">
        <v>25.9842510223388</v>
      </c>
      <c r="V98">
        <v>25.9842510223388</v>
      </c>
      <c r="W98">
        <v>25.9842510223388</v>
      </c>
      <c r="X98" s="1">
        <v>25.9842510223388</v>
      </c>
      <c r="Z98" s="1">
        <v>2</v>
      </c>
      <c r="AA98" s="1">
        <v>2.9256520044364999E-2</v>
      </c>
      <c r="AB98" s="1">
        <v>0.101138025644107</v>
      </c>
      <c r="AC98" s="1">
        <v>6.5197272844236001E-2</v>
      </c>
      <c r="AD98" s="1">
        <v>0.130394545688472</v>
      </c>
      <c r="AF98" s="1">
        <v>2</v>
      </c>
      <c r="AG98">
        <v>0.39199662059637602</v>
      </c>
      <c r="AH98">
        <v>0.57752802906313205</v>
      </c>
      <c r="AI98">
        <v>0.48476232482975401</v>
      </c>
      <c r="AJ98">
        <v>0.96952464965950802</v>
      </c>
      <c r="AL98" s="18">
        <f t="shared" si="8"/>
        <v>0.57752802906313205</v>
      </c>
      <c r="AM98">
        <v>0.57752802906313205</v>
      </c>
      <c r="AN98">
        <v>450</v>
      </c>
      <c r="AO98" t="s">
        <v>562</v>
      </c>
      <c r="AP98" t="s">
        <v>70</v>
      </c>
      <c r="AQ98" t="s">
        <v>71</v>
      </c>
      <c r="AR98" t="s">
        <v>8</v>
      </c>
      <c r="AS98">
        <v>33.340209600000001</v>
      </c>
      <c r="AT98">
        <v>-116.68135169999999</v>
      </c>
      <c r="AW98">
        <v>12.9</v>
      </c>
      <c r="AX98">
        <v>12.9</v>
      </c>
      <c r="BB98">
        <v>14.3</v>
      </c>
      <c r="BC98">
        <v>14.3</v>
      </c>
      <c r="BG98">
        <v>15.5</v>
      </c>
      <c r="BH98">
        <v>15.5</v>
      </c>
      <c r="BL98">
        <v>18.7</v>
      </c>
      <c r="BM98">
        <v>18.7</v>
      </c>
      <c r="BQ98">
        <v>22.4</v>
      </c>
      <c r="BR98">
        <v>22.4</v>
      </c>
      <c r="BW98">
        <v>27.6</v>
      </c>
      <c r="BX98">
        <v>27.6</v>
      </c>
      <c r="CB98">
        <v>31.7</v>
      </c>
      <c r="CC98">
        <v>31.7</v>
      </c>
      <c r="CG98">
        <v>31.4</v>
      </c>
      <c r="CH98">
        <v>31.4</v>
      </c>
      <c r="CL98">
        <v>28.4</v>
      </c>
      <c r="CM98">
        <v>28.4</v>
      </c>
      <c r="CQ98">
        <v>23.3</v>
      </c>
      <c r="CR98">
        <v>23.3</v>
      </c>
      <c r="CV98">
        <v>17</v>
      </c>
      <c r="CW98">
        <v>17</v>
      </c>
      <c r="DA98">
        <v>13.2</v>
      </c>
      <c r="DB98">
        <v>13.2</v>
      </c>
      <c r="DD98">
        <v>1</v>
      </c>
      <c r="DE98">
        <v>0</v>
      </c>
      <c r="DF98">
        <v>0</v>
      </c>
      <c r="DG98">
        <v>0</v>
      </c>
      <c r="DH98">
        <v>0</v>
      </c>
      <c r="DI98" t="str">
        <f t="shared" si="9"/>
        <v xml:space="preserve">Temp. suitable for vectors - surveillance may be needed. </v>
      </c>
      <c r="DJ98" t="str">
        <f t="shared" si="6"/>
        <v>When temp. suitable, model suggests vectors likely - may need control, education, and policies minimizing exposure.</v>
      </c>
      <c r="DK98" t="str">
        <f t="shared" si="10"/>
        <v xml:space="preserve">Temp. suitable for Zika - surveillance may be needed. </v>
      </c>
      <c r="DL98" t="str">
        <f t="shared" si="7"/>
        <v>When temp. suitable, model suggests Zika unlikely.</v>
      </c>
      <c r="DM98" t="str">
        <f t="shared" si="11"/>
        <v>Temp. suitable for vectors - surveillance may be needed. When temp. suitable, model suggests vectors likely - may need control, education, and policies minimizing exposure.</v>
      </c>
      <c r="DX98" s="59" t="s">
        <v>562</v>
      </c>
      <c r="DY98" s="59" t="s">
        <v>70</v>
      </c>
      <c r="DZ98" s="59" t="s">
        <v>71</v>
      </c>
      <c r="EA98" s="59" t="s">
        <v>8</v>
      </c>
      <c r="EB98" s="59">
        <v>0</v>
      </c>
      <c r="EC98" s="59">
        <v>317</v>
      </c>
      <c r="ED98" s="59">
        <v>0</v>
      </c>
      <c r="EE98" s="59">
        <v>195</v>
      </c>
      <c r="EF98" s="59">
        <v>195</v>
      </c>
      <c r="EG98" s="59">
        <v>3.3375394321766501</v>
      </c>
      <c r="EH98" s="59">
        <v>14.5529473074569</v>
      </c>
      <c r="EI98" s="59">
        <v>1058</v>
      </c>
      <c r="EJ98" s="59">
        <v>27</v>
      </c>
      <c r="EK98" s="59">
        <v>0</v>
      </c>
      <c r="EL98" s="59">
        <v>10</v>
      </c>
      <c r="EM98" s="59">
        <v>0</v>
      </c>
      <c r="EN98" s="59">
        <v>1058</v>
      </c>
    </row>
    <row r="99" spans="1:144" x14ac:dyDescent="0.25">
      <c r="A99" s="18">
        <v>32.640929700000001</v>
      </c>
      <c r="B99" s="18">
        <v>-116.98839719999999</v>
      </c>
      <c r="C99" s="18">
        <f>IF(Sheet1!G198=1,Master!A99,Master!K99)</f>
        <v>32.640929700000001</v>
      </c>
      <c r="D99" s="18">
        <f>IF(Sheet1!G198=1,Master!B99,Master!L99)</f>
        <v>-116.98839719999999</v>
      </c>
      <c r="E99" s="18">
        <f>IF(Sheet1!G198=0,Master!A99,Master!K99)</f>
        <v>100</v>
      </c>
      <c r="F99" s="18">
        <f>IF(Sheet1!G198=0,Master!B99,Master!L99)</f>
        <v>180</v>
      </c>
      <c r="G99" s="18">
        <f>IF(Sheet1!I198=1,Master!A99,Master!K99)</f>
        <v>32.640929700000001</v>
      </c>
      <c r="H99" s="18">
        <f>IF(Sheet1!I198=1,Master!B99,Master!L99)</f>
        <v>-116.98839719999999</v>
      </c>
      <c r="I99" s="18">
        <f>IF(Sheet1!I198=0,Master!A99,Master!K99)</f>
        <v>100</v>
      </c>
      <c r="J99" s="18">
        <f>IF(Sheet1!I198=0,Master!B99,Master!L99)</f>
        <v>180</v>
      </c>
      <c r="K99" s="18">
        <v>100</v>
      </c>
      <c r="L99" s="18">
        <v>180</v>
      </c>
      <c r="M99">
        <v>451</v>
      </c>
      <c r="N99" t="s">
        <v>563</v>
      </c>
      <c r="O99">
        <v>1.93210666845E-2</v>
      </c>
      <c r="P99" s="18" t="s">
        <v>70</v>
      </c>
      <c r="Q99" t="s">
        <v>71</v>
      </c>
      <c r="R99" t="s">
        <v>8</v>
      </c>
      <c r="S99">
        <v>1</v>
      </c>
      <c r="T99">
        <v>1</v>
      </c>
      <c r="U99">
        <v>30.6692905426025</v>
      </c>
      <c r="V99">
        <v>30.6692905426025</v>
      </c>
      <c r="W99">
        <v>30.6692905426025</v>
      </c>
      <c r="X99" s="1">
        <v>30.6692905426025</v>
      </c>
      <c r="Z99" s="1">
        <v>1</v>
      </c>
      <c r="AA99" s="1">
        <v>0.43795603513717701</v>
      </c>
      <c r="AB99" s="1">
        <v>0.43795603513717701</v>
      </c>
      <c r="AC99" s="1">
        <v>0.43795603513717701</v>
      </c>
      <c r="AD99" s="1">
        <v>0.43795603513717701</v>
      </c>
      <c r="AF99" s="1">
        <v>1</v>
      </c>
      <c r="AG99">
        <v>5.2607417106628002E-2</v>
      </c>
      <c r="AH99">
        <v>5.2607417106628002E-2</v>
      </c>
      <c r="AI99">
        <v>5.2607417106628002E-2</v>
      </c>
      <c r="AJ99">
        <v>5.2607417106628002E-2</v>
      </c>
      <c r="AL99" s="18">
        <f t="shared" si="8"/>
        <v>0.43795603513717701</v>
      </c>
      <c r="AM99">
        <v>0.43795603513717701</v>
      </c>
      <c r="AN99">
        <v>451</v>
      </c>
      <c r="AO99" t="s">
        <v>563</v>
      </c>
      <c r="AP99" t="s">
        <v>70</v>
      </c>
      <c r="AQ99" t="s">
        <v>71</v>
      </c>
      <c r="AR99" t="s">
        <v>8</v>
      </c>
      <c r="AS99">
        <v>32.640929700000001</v>
      </c>
      <c r="AT99">
        <v>-116.98839719999999</v>
      </c>
      <c r="AW99">
        <v>19.3</v>
      </c>
      <c r="AX99">
        <v>19.3</v>
      </c>
      <c r="BB99">
        <v>19.8</v>
      </c>
      <c r="BC99">
        <v>19.8</v>
      </c>
      <c r="BG99">
        <v>19.8</v>
      </c>
      <c r="BH99">
        <v>19.8</v>
      </c>
      <c r="BL99">
        <v>21.6</v>
      </c>
      <c r="BM99">
        <v>21.6</v>
      </c>
      <c r="BQ99">
        <v>23</v>
      </c>
      <c r="BR99">
        <v>23</v>
      </c>
      <c r="BW99">
        <v>25.2</v>
      </c>
      <c r="BX99">
        <v>25.2</v>
      </c>
      <c r="CB99">
        <v>28.4</v>
      </c>
      <c r="CC99">
        <v>28.4</v>
      </c>
      <c r="CG99">
        <v>28.9</v>
      </c>
      <c r="CH99">
        <v>28.9</v>
      </c>
      <c r="CL99">
        <v>27.8</v>
      </c>
      <c r="CM99">
        <v>27.8</v>
      </c>
      <c r="CQ99">
        <v>25.5</v>
      </c>
      <c r="CR99">
        <v>25.5</v>
      </c>
      <c r="CV99">
        <v>22.5</v>
      </c>
      <c r="CW99">
        <v>22.5</v>
      </c>
      <c r="DA99">
        <v>19.899999999999999</v>
      </c>
      <c r="DB99">
        <v>19.899999999999999</v>
      </c>
      <c r="DD99">
        <v>1</v>
      </c>
      <c r="DE99">
        <v>0</v>
      </c>
      <c r="DF99">
        <v>0</v>
      </c>
      <c r="DG99">
        <v>0</v>
      </c>
      <c r="DH99">
        <v>0</v>
      </c>
      <c r="DI99" t="str">
        <f t="shared" si="9"/>
        <v xml:space="preserve">Temp. suitable for vectors - surveillance may be needed. </v>
      </c>
      <c r="DJ99" t="str">
        <f t="shared" si="6"/>
        <v>When temp. suitable, model suggests vectors unlikely or low numbers.</v>
      </c>
      <c r="DK99" t="str">
        <f t="shared" si="10"/>
        <v xml:space="preserve">Temp. suitable for Zika - surveillance may be needed. </v>
      </c>
      <c r="DL99" t="str">
        <f t="shared" si="7"/>
        <v>When temp. suitable, model suggests Zika unlikely.</v>
      </c>
      <c r="DM99" t="str">
        <f t="shared" si="11"/>
        <v>Temp. suitable for vectors - surveillance may be needed. When temp. suitable, model suggests vectors unlikely or low numbers.</v>
      </c>
      <c r="DX99" s="59" t="s">
        <v>563</v>
      </c>
      <c r="DY99" s="59" t="s">
        <v>70</v>
      </c>
      <c r="DZ99" s="59" t="s">
        <v>71</v>
      </c>
      <c r="EA99" s="59" t="s">
        <v>8</v>
      </c>
      <c r="EB99" s="59">
        <v>1929</v>
      </c>
      <c r="EC99" s="59">
        <v>121</v>
      </c>
      <c r="ED99" s="59">
        <v>0</v>
      </c>
      <c r="EE99" s="59">
        <v>5086</v>
      </c>
      <c r="EF99" s="59">
        <v>5086</v>
      </c>
      <c r="EG99" s="59">
        <v>911.68595041322305</v>
      </c>
      <c r="EH99" s="59">
        <v>870.96966038246205</v>
      </c>
      <c r="EI99" s="59">
        <v>110314</v>
      </c>
      <c r="EJ99" s="59">
        <v>102</v>
      </c>
      <c r="EK99" s="59">
        <v>0</v>
      </c>
      <c r="EL99" s="59">
        <v>3</v>
      </c>
      <c r="EM99" s="59">
        <v>657</v>
      </c>
      <c r="EN99" s="59">
        <v>110314</v>
      </c>
    </row>
    <row r="100" spans="1:144" x14ac:dyDescent="0.25">
      <c r="A100" s="18">
        <v>35.992123300000003</v>
      </c>
      <c r="B100" s="18">
        <v>-117.6481278</v>
      </c>
      <c r="C100" s="18">
        <f>IF(Sheet1!G199=1,Master!A100,Master!K100)</f>
        <v>35.992123300000003</v>
      </c>
      <c r="D100" s="18">
        <f>IF(Sheet1!G199=1,Master!B100,Master!L100)</f>
        <v>-117.6481278</v>
      </c>
      <c r="E100" s="18">
        <f>IF(Sheet1!G199=0,Master!A100,Master!K100)</f>
        <v>100</v>
      </c>
      <c r="F100" s="18">
        <f>IF(Sheet1!G199=0,Master!B100,Master!L100)</f>
        <v>180</v>
      </c>
      <c r="G100" s="18">
        <f>IF(Sheet1!I199=1,Master!A100,Master!K100)</f>
        <v>35.992123300000003</v>
      </c>
      <c r="H100" s="18">
        <f>IF(Sheet1!I199=1,Master!B100,Master!L100)</f>
        <v>-117.6481278</v>
      </c>
      <c r="I100" s="18">
        <f>IF(Sheet1!I199=0,Master!A100,Master!K100)</f>
        <v>100</v>
      </c>
      <c r="J100" s="18">
        <f>IF(Sheet1!I199=0,Master!B100,Master!L100)</f>
        <v>180</v>
      </c>
      <c r="K100" s="18">
        <v>100</v>
      </c>
      <c r="L100" s="18">
        <v>180</v>
      </c>
      <c r="M100">
        <v>466</v>
      </c>
      <c r="N100" t="s">
        <v>578</v>
      </c>
      <c r="O100">
        <v>5.0147256764100003</v>
      </c>
      <c r="P100" s="18" t="s">
        <v>70</v>
      </c>
      <c r="Q100" t="s">
        <v>71</v>
      </c>
      <c r="R100" t="s">
        <v>8</v>
      </c>
      <c r="S100">
        <v>1</v>
      </c>
      <c r="T100">
        <v>45</v>
      </c>
      <c r="U100">
        <v>15.2362203598022</v>
      </c>
      <c r="V100">
        <v>29.291337966918899</v>
      </c>
      <c r="W100">
        <v>24.1653542836507</v>
      </c>
      <c r="X100" s="1">
        <v>1087.44094276428</v>
      </c>
      <c r="Z100" s="1">
        <v>266</v>
      </c>
      <c r="AA100" s="1">
        <v>8.2395422139460005E-3</v>
      </c>
      <c r="AB100" s="1">
        <v>0.48771784991997502</v>
      </c>
      <c r="AC100" s="1">
        <v>5.8804136603814998E-2</v>
      </c>
      <c r="AD100" s="1">
        <v>15.6419003366148</v>
      </c>
      <c r="AF100" s="1">
        <v>266</v>
      </c>
      <c r="AG100">
        <v>6.6713220515800004E-4</v>
      </c>
      <c r="AH100">
        <v>0.121459055238181</v>
      </c>
      <c r="AI100">
        <v>8.4860999892659994E-3</v>
      </c>
      <c r="AJ100">
        <v>2.2573025971448701</v>
      </c>
      <c r="AL100" s="18">
        <f t="shared" si="8"/>
        <v>0.48771784991997502</v>
      </c>
      <c r="AM100">
        <v>0.48771784991997502</v>
      </c>
      <c r="AN100">
        <v>466</v>
      </c>
      <c r="AO100" t="s">
        <v>578</v>
      </c>
      <c r="AP100" t="s">
        <v>70</v>
      </c>
      <c r="AQ100" t="s">
        <v>71</v>
      </c>
      <c r="AR100" t="s">
        <v>8</v>
      </c>
      <c r="AS100">
        <v>35.992123300000003</v>
      </c>
      <c r="AT100">
        <v>-117.6481278</v>
      </c>
      <c r="AW100">
        <v>14.9</v>
      </c>
      <c r="AX100">
        <v>12.2</v>
      </c>
      <c r="BB100">
        <v>18.2</v>
      </c>
      <c r="BC100">
        <v>15.1</v>
      </c>
      <c r="BG100">
        <v>21.3</v>
      </c>
      <c r="BH100">
        <v>17.700000000000003</v>
      </c>
      <c r="BL100">
        <v>25.9</v>
      </c>
      <c r="BM100">
        <v>22.1</v>
      </c>
      <c r="BQ100">
        <v>31</v>
      </c>
      <c r="BR100">
        <v>27.200000000000003</v>
      </c>
      <c r="BW100">
        <v>36.799999999999997</v>
      </c>
      <c r="BX100">
        <v>33</v>
      </c>
      <c r="CB100">
        <v>40.299999999999997</v>
      </c>
      <c r="CC100">
        <v>36.5</v>
      </c>
      <c r="CG100">
        <v>39</v>
      </c>
      <c r="CH100">
        <v>35.300000000000004</v>
      </c>
      <c r="CL100">
        <v>34.799999999999997</v>
      </c>
      <c r="CM100">
        <v>31.200000000000003</v>
      </c>
      <c r="CQ100">
        <v>28.3</v>
      </c>
      <c r="CR100">
        <v>25.1</v>
      </c>
      <c r="CV100">
        <v>20.2</v>
      </c>
      <c r="CW100">
        <v>17.3</v>
      </c>
      <c r="DA100">
        <v>15.1</v>
      </c>
      <c r="DB100">
        <v>12.4</v>
      </c>
      <c r="DD100">
        <v>258</v>
      </c>
      <c r="DE100">
        <v>0</v>
      </c>
      <c r="DF100">
        <v>0</v>
      </c>
      <c r="DG100">
        <v>0</v>
      </c>
      <c r="DH100">
        <v>0</v>
      </c>
      <c r="DI100" t="str">
        <f t="shared" si="9"/>
        <v xml:space="preserve">Temp. suitable for vectors - surveillance may be needed. </v>
      </c>
      <c r="DJ100" t="str">
        <f t="shared" si="6"/>
        <v>When temp. suitable, model suggests vectors unlikely or low numbers.</v>
      </c>
      <c r="DK100" t="str">
        <f t="shared" si="10"/>
        <v xml:space="preserve">Temp. suitable for Zika - surveillance may be needed. </v>
      </c>
      <c r="DL100" t="str">
        <f t="shared" si="7"/>
        <v>When temp. suitable, model suggests Zika unlikely.</v>
      </c>
      <c r="DM100" t="str">
        <f t="shared" si="11"/>
        <v>Temp. suitable for vectors - surveillance may be needed. When temp. suitable, model suggests vectors unlikely or low numbers.</v>
      </c>
      <c r="DX100" s="59" t="s">
        <v>578</v>
      </c>
      <c r="DY100" s="59" t="s">
        <v>70</v>
      </c>
      <c r="DZ100" s="59" t="s">
        <v>71</v>
      </c>
      <c r="EA100" s="59" t="s">
        <v>8</v>
      </c>
      <c r="EB100" s="59">
        <v>0</v>
      </c>
      <c r="EC100" s="59">
        <v>8740</v>
      </c>
      <c r="ED100" s="59">
        <v>0</v>
      </c>
      <c r="EE100" s="59">
        <v>1605</v>
      </c>
      <c r="EF100" s="59">
        <v>1605</v>
      </c>
      <c r="EG100" s="59">
        <v>4.8360411899313496</v>
      </c>
      <c r="EH100" s="59">
        <v>57.326401007912899</v>
      </c>
      <c r="EI100" s="59">
        <v>42267</v>
      </c>
      <c r="EJ100" s="59">
        <v>131</v>
      </c>
      <c r="EK100" s="59">
        <v>0</v>
      </c>
      <c r="EL100" s="59">
        <v>29</v>
      </c>
      <c r="EM100" s="59">
        <v>0</v>
      </c>
      <c r="EN100" s="59">
        <v>42267</v>
      </c>
    </row>
    <row r="101" spans="1:144" x14ac:dyDescent="0.25">
      <c r="A101" s="18">
        <v>32.660740199999999</v>
      </c>
      <c r="B101" s="18">
        <v>-117.1545491</v>
      </c>
      <c r="C101" s="18">
        <f>IF(Sheet1!G200=1,Master!A101,Master!K101)</f>
        <v>32.660740199999999</v>
      </c>
      <c r="D101" s="18">
        <f>IF(Sheet1!G200=1,Master!B101,Master!L101)</f>
        <v>-117.1545491</v>
      </c>
      <c r="E101" s="18">
        <f>IF(Sheet1!G200=0,Master!A101,Master!K101)</f>
        <v>100</v>
      </c>
      <c r="F101" s="18">
        <f>IF(Sheet1!G200=0,Master!B101,Master!L101)</f>
        <v>180</v>
      </c>
      <c r="G101" s="18">
        <f>IF(Sheet1!I200=1,Master!A101,Master!K101)</f>
        <v>32.660740199999999</v>
      </c>
      <c r="H101" s="18">
        <f>IF(Sheet1!I200=1,Master!B101,Master!L101)</f>
        <v>-117.1545491</v>
      </c>
      <c r="I101" s="18">
        <f>IF(Sheet1!I200=0,Master!A101,Master!K101)</f>
        <v>100</v>
      </c>
      <c r="J101" s="18">
        <f>IF(Sheet1!I200=0,Master!B101,Master!L101)</f>
        <v>180</v>
      </c>
      <c r="K101" s="18">
        <v>100</v>
      </c>
      <c r="L101" s="18">
        <v>180</v>
      </c>
      <c r="M101">
        <v>467</v>
      </c>
      <c r="N101" t="s">
        <v>579</v>
      </c>
      <c r="O101">
        <v>0.12715408517400001</v>
      </c>
      <c r="P101" s="18" t="s">
        <v>70</v>
      </c>
      <c r="Q101" t="s">
        <v>71</v>
      </c>
      <c r="R101" t="s">
        <v>8</v>
      </c>
      <c r="S101">
        <v>1</v>
      </c>
      <c r="T101">
        <v>1</v>
      </c>
      <c r="U101">
        <v>24.606298446655199</v>
      </c>
      <c r="V101">
        <v>24.606298446655199</v>
      </c>
      <c r="W101">
        <v>24.606298446655199</v>
      </c>
      <c r="X101" s="1">
        <v>24.606298446655199</v>
      </c>
      <c r="Z101" s="1">
        <v>1</v>
      </c>
      <c r="AA101" s="1">
        <v>0.27521929144859297</v>
      </c>
      <c r="AB101" s="1">
        <v>0.27521929144859297</v>
      </c>
      <c r="AC101" s="1">
        <v>0.27521929144859297</v>
      </c>
      <c r="AD101" s="1">
        <v>0.27521929144859297</v>
      </c>
      <c r="AF101" s="1">
        <v>1</v>
      </c>
      <c r="AG101">
        <v>2.2525668144226001E-2</v>
      </c>
      <c r="AH101">
        <v>2.2525668144226001E-2</v>
      </c>
      <c r="AI101">
        <v>2.2525668144226001E-2</v>
      </c>
      <c r="AJ101">
        <v>2.2525668144226001E-2</v>
      </c>
      <c r="AL101" s="18">
        <f t="shared" si="8"/>
        <v>0.27521929144859297</v>
      </c>
      <c r="AM101">
        <v>0.27521929144859297</v>
      </c>
      <c r="AN101">
        <v>467</v>
      </c>
      <c r="AO101" t="s">
        <v>579</v>
      </c>
      <c r="AP101" t="s">
        <v>70</v>
      </c>
      <c r="AQ101" t="s">
        <v>71</v>
      </c>
      <c r="AR101" t="s">
        <v>8</v>
      </c>
      <c r="AS101">
        <v>32.660740199999999</v>
      </c>
      <c r="AT101">
        <v>-117.1545491</v>
      </c>
      <c r="AW101">
        <v>18.7</v>
      </c>
      <c r="AX101">
        <v>18.7</v>
      </c>
      <c r="BB101">
        <v>19.100000000000001</v>
      </c>
      <c r="BC101">
        <v>19.100000000000001</v>
      </c>
      <c r="BG101">
        <v>19.2</v>
      </c>
      <c r="BH101">
        <v>19.2</v>
      </c>
      <c r="BL101">
        <v>20.3</v>
      </c>
      <c r="BM101">
        <v>20.3</v>
      </c>
      <c r="BQ101">
        <v>20.9</v>
      </c>
      <c r="BR101">
        <v>20.9</v>
      </c>
      <c r="BW101">
        <v>22.3</v>
      </c>
      <c r="BX101">
        <v>22.3</v>
      </c>
      <c r="CB101">
        <v>24.5</v>
      </c>
      <c r="CC101">
        <v>24.5</v>
      </c>
      <c r="CG101">
        <v>25.6</v>
      </c>
      <c r="CH101">
        <v>25.6</v>
      </c>
      <c r="CL101">
        <v>25.3</v>
      </c>
      <c r="CM101">
        <v>25.3</v>
      </c>
      <c r="CQ101">
        <v>23.8</v>
      </c>
      <c r="CR101">
        <v>23.8</v>
      </c>
      <c r="CV101">
        <v>21.5</v>
      </c>
      <c r="CW101">
        <v>21.5</v>
      </c>
      <c r="DA101">
        <v>19.3</v>
      </c>
      <c r="DB101">
        <v>19.3</v>
      </c>
      <c r="DD101">
        <v>1</v>
      </c>
      <c r="DE101">
        <v>0</v>
      </c>
      <c r="DF101">
        <v>0</v>
      </c>
      <c r="DG101">
        <v>0</v>
      </c>
      <c r="DH101">
        <v>0</v>
      </c>
      <c r="DI101" t="str">
        <f t="shared" si="9"/>
        <v xml:space="preserve">Temp. suitable for vectors - surveillance may be needed. </v>
      </c>
      <c r="DJ101" t="str">
        <f t="shared" si="6"/>
        <v>When temp. suitable, model suggests vectors unlikely or low numbers.</v>
      </c>
      <c r="DK101" t="str">
        <f t="shared" si="10"/>
        <v xml:space="preserve">Temp. suitable for Zika - surveillance may be needed. </v>
      </c>
      <c r="DL101" t="str">
        <f t="shared" si="7"/>
        <v>When temp. suitable, model suggests Zika unlikely.</v>
      </c>
      <c r="DM101" t="str">
        <f t="shared" si="11"/>
        <v>Temp. suitable for vectors - surveillance may be needed. When temp. suitable, model suggests vectors unlikely or low numbers.</v>
      </c>
      <c r="DX101" s="59" t="s">
        <v>579</v>
      </c>
      <c r="DY101" s="59" t="s">
        <v>70</v>
      </c>
      <c r="DZ101" s="59" t="s">
        <v>71</v>
      </c>
      <c r="EA101" s="59" t="s">
        <v>8</v>
      </c>
      <c r="EB101" s="59">
        <v>0</v>
      </c>
      <c r="EC101" s="59">
        <v>62</v>
      </c>
      <c r="ED101" s="59">
        <v>0</v>
      </c>
      <c r="EE101" s="59">
        <v>8638</v>
      </c>
      <c r="EF101" s="59">
        <v>8638</v>
      </c>
      <c r="EG101" s="59">
        <v>1436.2580645161199</v>
      </c>
      <c r="EH101" s="59">
        <v>1888.67298468531</v>
      </c>
      <c r="EI101" s="59">
        <v>89048</v>
      </c>
      <c r="EJ101" s="59">
        <v>51</v>
      </c>
      <c r="EK101" s="59">
        <v>0</v>
      </c>
      <c r="EL101" s="59">
        <v>4</v>
      </c>
      <c r="EM101" s="59">
        <v>480</v>
      </c>
      <c r="EN101" s="59">
        <v>89048</v>
      </c>
    </row>
    <row r="102" spans="1:144" x14ac:dyDescent="0.25">
      <c r="A102" s="18">
        <v>32.696163400000003</v>
      </c>
      <c r="B102" s="18">
        <v>-117.2453964</v>
      </c>
      <c r="C102" s="18">
        <f>IF(Sheet1!G201=1,Master!A102,Master!K102)</f>
        <v>32.696163400000003</v>
      </c>
      <c r="D102" s="18">
        <f>IF(Sheet1!G201=1,Master!B102,Master!L102)</f>
        <v>-117.2453964</v>
      </c>
      <c r="E102" s="18">
        <f>IF(Sheet1!G201=0,Master!A102,Master!K102)</f>
        <v>100</v>
      </c>
      <c r="F102" s="18">
        <f>IF(Sheet1!G201=0,Master!B102,Master!L102)</f>
        <v>180</v>
      </c>
      <c r="G102" s="18">
        <f>IF(Sheet1!I201=1,Master!A102,Master!K102)</f>
        <v>32.696163400000003</v>
      </c>
      <c r="H102" s="18">
        <f>IF(Sheet1!I201=1,Master!B102,Master!L102)</f>
        <v>-117.2453964</v>
      </c>
      <c r="I102" s="18">
        <f>IF(Sheet1!I201=0,Master!A102,Master!K102)</f>
        <v>100</v>
      </c>
      <c r="J102" s="18">
        <f>IF(Sheet1!I201=0,Master!B102,Master!L102)</f>
        <v>180</v>
      </c>
      <c r="K102" s="18">
        <v>100</v>
      </c>
      <c r="L102" s="18">
        <v>180</v>
      </c>
      <c r="M102">
        <v>472</v>
      </c>
      <c r="N102" t="s">
        <v>584</v>
      </c>
      <c r="O102">
        <v>0.18522593418399999</v>
      </c>
      <c r="P102" s="18" t="s">
        <v>70</v>
      </c>
      <c r="Q102" t="s">
        <v>71</v>
      </c>
      <c r="R102" t="s">
        <v>8</v>
      </c>
      <c r="S102">
        <v>1</v>
      </c>
      <c r="T102">
        <v>1</v>
      </c>
      <c r="U102">
        <v>25.433071136474599</v>
      </c>
      <c r="V102">
        <v>25.433071136474599</v>
      </c>
      <c r="W102">
        <v>25.433071136474599</v>
      </c>
      <c r="X102" s="1">
        <v>25.433071136474599</v>
      </c>
      <c r="Z102" s="1">
        <v>1</v>
      </c>
      <c r="AA102" s="1">
        <v>0</v>
      </c>
      <c r="AB102" s="1">
        <v>0</v>
      </c>
      <c r="AC102" s="1">
        <v>0</v>
      </c>
      <c r="AD102" s="1">
        <v>0</v>
      </c>
      <c r="AF102" s="1">
        <v>1</v>
      </c>
      <c r="AG102">
        <v>0</v>
      </c>
      <c r="AH102">
        <v>0</v>
      </c>
      <c r="AI102">
        <v>0</v>
      </c>
      <c r="AJ102">
        <v>0</v>
      </c>
      <c r="AL102" s="18">
        <f t="shared" si="8"/>
        <v>0</v>
      </c>
      <c r="AM102">
        <v>9999</v>
      </c>
      <c r="AN102">
        <v>472</v>
      </c>
      <c r="AO102" t="s">
        <v>584</v>
      </c>
      <c r="AP102" t="s">
        <v>70</v>
      </c>
      <c r="AQ102" t="s">
        <v>71</v>
      </c>
      <c r="AR102" t="s">
        <v>8</v>
      </c>
      <c r="AS102">
        <v>32.696163400000003</v>
      </c>
      <c r="AT102">
        <v>-117.2453964</v>
      </c>
      <c r="AW102">
        <v>18.100000000000001</v>
      </c>
      <c r="AX102">
        <v>18.100000000000001</v>
      </c>
      <c r="BB102">
        <v>18.5</v>
      </c>
      <c r="BC102">
        <v>18.5</v>
      </c>
      <c r="BG102">
        <v>18.5</v>
      </c>
      <c r="BH102">
        <v>18.5</v>
      </c>
      <c r="BL102">
        <v>19.5</v>
      </c>
      <c r="BM102">
        <v>19.5</v>
      </c>
      <c r="BQ102">
        <v>19.899999999999999</v>
      </c>
      <c r="BR102">
        <v>19.899999999999999</v>
      </c>
      <c r="BW102">
        <v>21.1</v>
      </c>
      <c r="BX102">
        <v>21.1</v>
      </c>
      <c r="CB102">
        <v>23.3</v>
      </c>
      <c r="CC102">
        <v>23.3</v>
      </c>
      <c r="CG102">
        <v>24.4</v>
      </c>
      <c r="CH102">
        <v>24.4</v>
      </c>
      <c r="CL102">
        <v>24.2</v>
      </c>
      <c r="CM102">
        <v>24.2</v>
      </c>
      <c r="CQ102">
        <v>22.9</v>
      </c>
      <c r="CR102">
        <v>22.9</v>
      </c>
      <c r="CV102">
        <v>20.8</v>
      </c>
      <c r="CW102">
        <v>20.8</v>
      </c>
      <c r="DA102">
        <v>18.5</v>
      </c>
      <c r="DB102">
        <v>18.5</v>
      </c>
      <c r="DD102">
        <v>1</v>
      </c>
      <c r="DE102">
        <v>0</v>
      </c>
      <c r="DF102">
        <v>0</v>
      </c>
      <c r="DG102">
        <v>0</v>
      </c>
      <c r="DH102">
        <v>0</v>
      </c>
      <c r="DI102" t="str">
        <f t="shared" si="9"/>
        <v xml:space="preserve">Temp. suitable for vectors - surveillance may be needed. </v>
      </c>
      <c r="DJ102" t="str">
        <f t="shared" si="6"/>
        <v>When temp. suitable, model suggests vectors unlikely or low numbers.</v>
      </c>
      <c r="DK102" t="str">
        <f t="shared" si="10"/>
        <v xml:space="preserve">Temp. suitable for Zika - surveillance may be needed. </v>
      </c>
      <c r="DL102" t="str">
        <f t="shared" si="7"/>
        <v>When temp. suitable, model suggests Zika unlikely.</v>
      </c>
      <c r="DM102" t="str">
        <f t="shared" si="11"/>
        <v>Temp. suitable for vectors - surveillance may be needed. When temp. suitable, model suggests vectors unlikely or low numbers.</v>
      </c>
      <c r="DX102" s="59" t="s">
        <v>584</v>
      </c>
      <c r="DY102" s="59" t="s">
        <v>70</v>
      </c>
      <c r="DZ102" s="59" t="s">
        <v>71</v>
      </c>
      <c r="EA102" s="59" t="s">
        <v>8</v>
      </c>
      <c r="EB102" s="59">
        <v>4</v>
      </c>
      <c r="EN102" s="59">
        <v>4</v>
      </c>
    </row>
    <row r="103" spans="1:144" x14ac:dyDescent="0.25">
      <c r="A103" s="18">
        <v>32.748490099999998</v>
      </c>
      <c r="B103" s="18">
        <v>-117.1984435</v>
      </c>
      <c r="C103" s="18">
        <f>IF(Sheet1!G202=1,Master!A103,Master!K103)</f>
        <v>32.748490099999998</v>
      </c>
      <c r="D103" s="18">
        <f>IF(Sheet1!G202=1,Master!B103,Master!L103)</f>
        <v>-117.1984435</v>
      </c>
      <c r="E103" s="18">
        <f>IF(Sheet1!G202=0,Master!A103,Master!K103)</f>
        <v>100</v>
      </c>
      <c r="F103" s="18">
        <f>IF(Sheet1!G202=0,Master!B103,Master!L103)</f>
        <v>180</v>
      </c>
      <c r="G103" s="18">
        <f>IF(Sheet1!I202=1,Master!A103,Master!K103)</f>
        <v>32.748490099999998</v>
      </c>
      <c r="H103" s="18">
        <f>IF(Sheet1!I202=1,Master!B103,Master!L103)</f>
        <v>-117.1984435</v>
      </c>
      <c r="I103" s="18">
        <f>IF(Sheet1!I202=0,Master!A103,Master!K103)</f>
        <v>100</v>
      </c>
      <c r="J103" s="18">
        <f>IF(Sheet1!I202=0,Master!B103,Master!L103)</f>
        <v>180</v>
      </c>
      <c r="K103" s="18">
        <v>100</v>
      </c>
      <c r="L103" s="18">
        <v>180</v>
      </c>
      <c r="M103">
        <v>473</v>
      </c>
      <c r="N103" t="s">
        <v>585</v>
      </c>
      <c r="O103">
        <v>4.1850038707399999E-2</v>
      </c>
      <c r="P103" s="18" t="s">
        <v>70</v>
      </c>
      <c r="Q103" t="s">
        <v>71</v>
      </c>
      <c r="R103" t="s">
        <v>8</v>
      </c>
      <c r="S103">
        <v>1</v>
      </c>
      <c r="T103">
        <v>1</v>
      </c>
      <c r="U103">
        <v>29.291337966918899</v>
      </c>
      <c r="V103">
        <v>29.291337966918899</v>
      </c>
      <c r="W103">
        <v>29.291337966918899</v>
      </c>
      <c r="X103" s="1">
        <v>29.291337966918899</v>
      </c>
      <c r="Z103" s="1">
        <v>1</v>
      </c>
      <c r="AA103" s="1">
        <v>0.30828416347503701</v>
      </c>
      <c r="AB103" s="1">
        <v>0.30828416347503701</v>
      </c>
      <c r="AC103" s="1">
        <v>0.30828416347503701</v>
      </c>
      <c r="AD103" s="1">
        <v>0.30828416347503701</v>
      </c>
      <c r="AF103" s="1">
        <v>1</v>
      </c>
      <c r="AG103">
        <v>0.23113076388835899</v>
      </c>
      <c r="AH103">
        <v>0.23113076388835899</v>
      </c>
      <c r="AI103">
        <v>0.23113076388835899</v>
      </c>
      <c r="AJ103">
        <v>0.23113076388835899</v>
      </c>
      <c r="AL103" s="18">
        <f t="shared" si="8"/>
        <v>0.30828416347503701</v>
      </c>
      <c r="AM103">
        <v>0.30828416347503701</v>
      </c>
      <c r="AN103">
        <v>473</v>
      </c>
      <c r="AO103" t="s">
        <v>585</v>
      </c>
      <c r="AP103" t="s">
        <v>70</v>
      </c>
      <c r="AQ103" t="s">
        <v>71</v>
      </c>
      <c r="AR103" t="s">
        <v>8</v>
      </c>
      <c r="AS103">
        <v>32.748490099999998</v>
      </c>
      <c r="AT103">
        <v>-117.1984435</v>
      </c>
      <c r="AW103">
        <v>18.3</v>
      </c>
      <c r="AX103">
        <v>18.3</v>
      </c>
      <c r="BB103">
        <v>18.7</v>
      </c>
      <c r="BC103">
        <v>18.7</v>
      </c>
      <c r="BG103">
        <v>18.7</v>
      </c>
      <c r="BH103">
        <v>18.7</v>
      </c>
      <c r="BL103">
        <v>19.7</v>
      </c>
      <c r="BM103">
        <v>19.7</v>
      </c>
      <c r="BQ103">
        <v>20.2</v>
      </c>
      <c r="BR103">
        <v>20.2</v>
      </c>
      <c r="BW103">
        <v>21.5</v>
      </c>
      <c r="BX103">
        <v>21.5</v>
      </c>
      <c r="CB103">
        <v>23.7</v>
      </c>
      <c r="CC103">
        <v>23.7</v>
      </c>
      <c r="CG103">
        <v>24.8</v>
      </c>
      <c r="CH103">
        <v>24.8</v>
      </c>
      <c r="CL103">
        <v>24.6</v>
      </c>
      <c r="CM103">
        <v>24.6</v>
      </c>
      <c r="CQ103">
        <v>23.2</v>
      </c>
      <c r="CR103">
        <v>23.2</v>
      </c>
      <c r="CV103">
        <v>21</v>
      </c>
      <c r="CW103">
        <v>21</v>
      </c>
      <c r="DA103">
        <v>18.7</v>
      </c>
      <c r="DB103">
        <v>18.7</v>
      </c>
      <c r="DD103">
        <v>1</v>
      </c>
      <c r="DE103">
        <v>0</v>
      </c>
      <c r="DF103">
        <v>0</v>
      </c>
      <c r="DG103">
        <v>0</v>
      </c>
      <c r="DH103">
        <v>0</v>
      </c>
      <c r="DI103" t="str">
        <f t="shared" si="9"/>
        <v xml:space="preserve">Temp. suitable for vectors - surveillance may be needed. </v>
      </c>
      <c r="DJ103" t="str">
        <f t="shared" si="6"/>
        <v>When temp. suitable, model suggests vectors unlikely or low numbers.</v>
      </c>
      <c r="DK103" t="str">
        <f t="shared" si="10"/>
        <v xml:space="preserve">Temp. suitable for Zika - surveillance may be needed. </v>
      </c>
      <c r="DL103" t="str">
        <f t="shared" si="7"/>
        <v>When temp. suitable, model suggests Zika unlikely.</v>
      </c>
      <c r="DM103" t="str">
        <f t="shared" si="11"/>
        <v>Temp. suitable for vectors - surveillance may be needed. When temp. suitable, model suggests vectors unlikely or low numbers.</v>
      </c>
      <c r="DX103" s="59" t="s">
        <v>585</v>
      </c>
      <c r="DY103" s="59" t="s">
        <v>70</v>
      </c>
      <c r="DZ103" s="59" t="s">
        <v>71</v>
      </c>
      <c r="EA103" s="59" t="s">
        <v>8</v>
      </c>
      <c r="EB103" s="59">
        <v>1632</v>
      </c>
      <c r="EC103" s="59">
        <v>10</v>
      </c>
      <c r="ED103" s="59">
        <v>0</v>
      </c>
      <c r="EE103" s="59">
        <v>4014</v>
      </c>
      <c r="EF103" s="59">
        <v>4014</v>
      </c>
      <c r="EG103" s="59">
        <v>1010.5</v>
      </c>
      <c r="EH103" s="59">
        <v>1138.6708260072301</v>
      </c>
      <c r="EI103" s="59">
        <v>10105</v>
      </c>
      <c r="EJ103" s="59">
        <v>9</v>
      </c>
      <c r="EK103" s="59">
        <v>0</v>
      </c>
      <c r="EL103" s="59">
        <v>159</v>
      </c>
      <c r="EM103" s="59">
        <v>751</v>
      </c>
      <c r="EN103" s="59">
        <v>10105</v>
      </c>
    </row>
    <row r="104" spans="1:144" x14ac:dyDescent="0.25">
      <c r="A104" s="18">
        <v>32.713608399999998</v>
      </c>
      <c r="B104" s="18">
        <v>-117.17208909999999</v>
      </c>
      <c r="C104" s="18">
        <f>IF(Sheet1!G203=1,Master!A104,Master!K104)</f>
        <v>32.713608399999998</v>
      </c>
      <c r="D104" s="18">
        <f>IF(Sheet1!G203=1,Master!B104,Master!L104)</f>
        <v>-117.17208909999999</v>
      </c>
      <c r="E104" s="18">
        <f>IF(Sheet1!G203=0,Master!A104,Master!K104)</f>
        <v>100</v>
      </c>
      <c r="F104" s="18">
        <f>IF(Sheet1!G203=0,Master!B104,Master!L104)</f>
        <v>180</v>
      </c>
      <c r="G104" s="18">
        <f>IF(Sheet1!I203=1,Master!A104,Master!K104)</f>
        <v>32.713608399999998</v>
      </c>
      <c r="H104" s="18">
        <f>IF(Sheet1!I203=1,Master!B104,Master!L104)</f>
        <v>-117.17208909999999</v>
      </c>
      <c r="I104" s="18">
        <f>IF(Sheet1!I203=0,Master!A104,Master!K104)</f>
        <v>100</v>
      </c>
      <c r="J104" s="18">
        <f>IF(Sheet1!I203=0,Master!B104,Master!L104)</f>
        <v>180</v>
      </c>
      <c r="K104" s="18">
        <v>100</v>
      </c>
      <c r="L104" s="18">
        <v>180</v>
      </c>
      <c r="M104">
        <v>474</v>
      </c>
      <c r="N104" t="s">
        <v>586</v>
      </c>
      <c r="O104">
        <v>1.228774669E-2</v>
      </c>
      <c r="P104" s="18" t="s">
        <v>70</v>
      </c>
      <c r="Q104" t="s">
        <v>71</v>
      </c>
      <c r="R104" t="s">
        <v>8</v>
      </c>
      <c r="S104">
        <v>1</v>
      </c>
      <c r="T104">
        <v>1</v>
      </c>
      <c r="U104">
        <v>29.291337966918899</v>
      </c>
      <c r="V104">
        <v>29.291337966918899</v>
      </c>
      <c r="W104">
        <v>29.291337966918899</v>
      </c>
      <c r="X104" s="1">
        <v>29.291337966918899</v>
      </c>
      <c r="Z104" s="1">
        <v>1</v>
      </c>
      <c r="AA104" s="1">
        <v>0.30828416347503701</v>
      </c>
      <c r="AB104" s="1">
        <v>0.30828416347503701</v>
      </c>
      <c r="AC104" s="1">
        <v>0.30828416347503701</v>
      </c>
      <c r="AD104" s="1">
        <v>0.30828416347503701</v>
      </c>
      <c r="AF104" s="1">
        <v>1</v>
      </c>
      <c r="AG104">
        <v>0.23113076388835899</v>
      </c>
      <c r="AH104">
        <v>0.23113076388835899</v>
      </c>
      <c r="AI104">
        <v>0.23113076388835899</v>
      </c>
      <c r="AJ104">
        <v>0.23113076388835899</v>
      </c>
      <c r="AL104" s="18">
        <f t="shared" si="8"/>
        <v>0.30828416347503701</v>
      </c>
      <c r="AM104">
        <v>0.30828416347503701</v>
      </c>
      <c r="AN104">
        <v>474</v>
      </c>
      <c r="AO104" t="s">
        <v>586</v>
      </c>
      <c r="AP104" t="s">
        <v>70</v>
      </c>
      <c r="AQ104" t="s">
        <v>71</v>
      </c>
      <c r="AR104" t="s">
        <v>8</v>
      </c>
      <c r="AS104">
        <v>32.713608399999998</v>
      </c>
      <c r="AT104">
        <v>-117.17208909999999</v>
      </c>
      <c r="AW104">
        <v>18.3</v>
      </c>
      <c r="AX104">
        <v>18.3</v>
      </c>
      <c r="BB104">
        <v>18.7</v>
      </c>
      <c r="BC104">
        <v>18.7</v>
      </c>
      <c r="BG104">
        <v>18.7</v>
      </c>
      <c r="BH104">
        <v>18.7</v>
      </c>
      <c r="BL104">
        <v>19.7</v>
      </c>
      <c r="BM104">
        <v>19.7</v>
      </c>
      <c r="BQ104">
        <v>20.2</v>
      </c>
      <c r="BR104">
        <v>20.2</v>
      </c>
      <c r="BW104">
        <v>21.5</v>
      </c>
      <c r="BX104">
        <v>21.5</v>
      </c>
      <c r="CB104">
        <v>23.7</v>
      </c>
      <c r="CC104">
        <v>23.7</v>
      </c>
      <c r="CG104">
        <v>24.8</v>
      </c>
      <c r="CH104">
        <v>24.8</v>
      </c>
      <c r="CL104">
        <v>24.6</v>
      </c>
      <c r="CM104">
        <v>24.6</v>
      </c>
      <c r="CQ104">
        <v>23.2</v>
      </c>
      <c r="CR104">
        <v>23.2</v>
      </c>
      <c r="CV104">
        <v>21</v>
      </c>
      <c r="CW104">
        <v>21</v>
      </c>
      <c r="DA104">
        <v>18.7</v>
      </c>
      <c r="DB104">
        <v>18.7</v>
      </c>
      <c r="DD104">
        <v>1</v>
      </c>
      <c r="DE104">
        <v>0</v>
      </c>
      <c r="DF104">
        <v>0</v>
      </c>
      <c r="DG104">
        <v>0</v>
      </c>
      <c r="DH104">
        <v>0</v>
      </c>
      <c r="DI104" t="str">
        <f t="shared" si="9"/>
        <v xml:space="preserve">Temp. suitable for vectors - surveillance may be needed. </v>
      </c>
      <c r="DJ104" t="str">
        <f t="shared" si="6"/>
        <v>When temp. suitable, model suggests vectors unlikely or low numbers.</v>
      </c>
      <c r="DK104" t="str">
        <f t="shared" si="10"/>
        <v xml:space="preserve">Temp. suitable for Zika - surveillance may be needed. </v>
      </c>
      <c r="DL104" t="str">
        <f t="shared" si="7"/>
        <v>When temp. suitable, model suggests Zika unlikely.</v>
      </c>
      <c r="DM104" t="str">
        <f t="shared" si="11"/>
        <v>Temp. suitable for vectors - surveillance may be needed. When temp. suitable, model suggests vectors unlikely or low numbers.</v>
      </c>
      <c r="DX104" s="59" t="s">
        <v>586</v>
      </c>
      <c r="DY104" s="59" t="s">
        <v>70</v>
      </c>
      <c r="DZ104" s="59" t="s">
        <v>71</v>
      </c>
      <c r="EA104" s="59" t="s">
        <v>8</v>
      </c>
      <c r="EB104" s="59">
        <v>4772</v>
      </c>
      <c r="EC104" s="59">
        <v>5</v>
      </c>
      <c r="ED104" s="59">
        <v>1000</v>
      </c>
      <c r="EE104" s="59">
        <v>2862</v>
      </c>
      <c r="EF104" s="59">
        <v>1862</v>
      </c>
      <c r="EG104" s="59">
        <v>2008.4</v>
      </c>
      <c r="EH104" s="59">
        <v>635.44837713224103</v>
      </c>
      <c r="EI104" s="59">
        <v>10042</v>
      </c>
      <c r="EJ104" s="59">
        <v>5</v>
      </c>
      <c r="EK104" s="59">
        <v>1000</v>
      </c>
      <c r="EL104" s="59">
        <v>1000</v>
      </c>
      <c r="EM104" s="59">
        <v>2144</v>
      </c>
      <c r="EN104" s="59">
        <v>10042</v>
      </c>
    </row>
    <row r="105" spans="1:144" x14ac:dyDescent="0.25">
      <c r="A105" s="18">
        <v>34.162801799999997</v>
      </c>
      <c r="B105" s="18">
        <v>-119.20834979999999</v>
      </c>
      <c r="C105" s="18">
        <f>IF(Sheet1!G204=1,Master!A105,Master!K105)</f>
        <v>34.162801799999997</v>
      </c>
      <c r="D105" s="18">
        <f>IF(Sheet1!G204=1,Master!B105,Master!L105)</f>
        <v>-119.20834979999999</v>
      </c>
      <c r="E105" s="18">
        <f>IF(Sheet1!G204=0,Master!A105,Master!K105)</f>
        <v>100</v>
      </c>
      <c r="F105" s="18">
        <f>IF(Sheet1!G204=0,Master!B105,Master!L105)</f>
        <v>180</v>
      </c>
      <c r="G105" s="18">
        <f>IF(Sheet1!I204=1,Master!A105,Master!K105)</f>
        <v>34.162801799999997</v>
      </c>
      <c r="H105" s="18">
        <f>IF(Sheet1!I204=1,Master!B105,Master!L105)</f>
        <v>-119.20834979999999</v>
      </c>
      <c r="I105" s="18">
        <f>IF(Sheet1!I204=0,Master!A105,Master!K105)</f>
        <v>100</v>
      </c>
      <c r="J105" s="18">
        <f>IF(Sheet1!I204=0,Master!B105,Master!L105)</f>
        <v>180</v>
      </c>
      <c r="K105" s="18">
        <v>100</v>
      </c>
      <c r="L105" s="18">
        <v>180</v>
      </c>
      <c r="M105">
        <v>475</v>
      </c>
      <c r="N105" t="s">
        <v>587</v>
      </c>
      <c r="O105">
        <v>0.12583406508799999</v>
      </c>
      <c r="P105" s="18" t="s">
        <v>70</v>
      </c>
      <c r="Q105" t="s">
        <v>71</v>
      </c>
      <c r="R105" t="s">
        <v>8</v>
      </c>
      <c r="S105">
        <v>1</v>
      </c>
      <c r="T105">
        <v>1</v>
      </c>
      <c r="U105">
        <v>21.023622512817301</v>
      </c>
      <c r="V105">
        <v>21.023622512817301</v>
      </c>
      <c r="W105">
        <v>21.023622512817301</v>
      </c>
      <c r="X105" s="1">
        <v>21.023622512817301</v>
      </c>
      <c r="Z105" s="1">
        <v>1</v>
      </c>
      <c r="AA105" s="1">
        <v>0</v>
      </c>
      <c r="AB105" s="1">
        <v>0</v>
      </c>
      <c r="AC105" s="1">
        <v>0</v>
      </c>
      <c r="AD105" s="1">
        <v>0</v>
      </c>
      <c r="AF105" s="1">
        <v>1</v>
      </c>
      <c r="AG105">
        <v>0</v>
      </c>
      <c r="AH105">
        <v>0</v>
      </c>
      <c r="AI105">
        <v>0</v>
      </c>
      <c r="AJ105">
        <v>0</v>
      </c>
      <c r="AL105" s="18">
        <f t="shared" si="8"/>
        <v>0</v>
      </c>
      <c r="AM105">
        <v>9999</v>
      </c>
      <c r="AN105">
        <v>475</v>
      </c>
      <c r="AO105" t="s">
        <v>587</v>
      </c>
      <c r="AP105" t="s">
        <v>70</v>
      </c>
      <c r="AQ105" t="s">
        <v>71</v>
      </c>
      <c r="AR105" t="s">
        <v>8</v>
      </c>
      <c r="AS105">
        <v>34.162801799999997</v>
      </c>
      <c r="AT105">
        <v>-119.20834979999999</v>
      </c>
      <c r="AW105">
        <v>18.600000000000001</v>
      </c>
      <c r="AX105">
        <v>18.600000000000001</v>
      </c>
      <c r="BB105">
        <v>18.899999999999999</v>
      </c>
      <c r="BC105">
        <v>18.899999999999999</v>
      </c>
      <c r="BG105">
        <v>19</v>
      </c>
      <c r="BH105">
        <v>19</v>
      </c>
      <c r="BL105">
        <v>20.100000000000001</v>
      </c>
      <c r="BM105">
        <v>20.100000000000001</v>
      </c>
      <c r="BQ105">
        <v>20.5</v>
      </c>
      <c r="BR105">
        <v>20.5</v>
      </c>
      <c r="BW105">
        <v>21.8</v>
      </c>
      <c r="BX105">
        <v>21.8</v>
      </c>
      <c r="CB105">
        <v>23.6</v>
      </c>
      <c r="CC105">
        <v>23.6</v>
      </c>
      <c r="CG105">
        <v>24.3</v>
      </c>
      <c r="CH105">
        <v>24.3</v>
      </c>
      <c r="CL105">
        <v>24.3</v>
      </c>
      <c r="CM105">
        <v>24.3</v>
      </c>
      <c r="CQ105">
        <v>23.5</v>
      </c>
      <c r="CR105">
        <v>23.5</v>
      </c>
      <c r="CV105">
        <v>21.2</v>
      </c>
      <c r="CW105">
        <v>21.2</v>
      </c>
      <c r="DA105">
        <v>19</v>
      </c>
      <c r="DB105">
        <v>19</v>
      </c>
      <c r="DD105">
        <v>1</v>
      </c>
      <c r="DE105">
        <v>0</v>
      </c>
      <c r="DF105">
        <v>0</v>
      </c>
      <c r="DG105">
        <v>0</v>
      </c>
      <c r="DH105">
        <v>0</v>
      </c>
      <c r="DI105" t="str">
        <f t="shared" si="9"/>
        <v xml:space="preserve">Temp. suitable for vectors - surveillance may be needed. </v>
      </c>
      <c r="DJ105" t="str">
        <f t="shared" si="6"/>
        <v>When temp. suitable, model suggests vectors unlikely or low numbers.</v>
      </c>
      <c r="DK105" t="str">
        <f t="shared" si="10"/>
        <v xml:space="preserve">Temp. suitable for Zika - surveillance may be needed. </v>
      </c>
      <c r="DL105" t="str">
        <f t="shared" si="7"/>
        <v>When temp. suitable, model suggests Zika unlikely.</v>
      </c>
      <c r="DM105" t="str">
        <f t="shared" si="11"/>
        <v>Temp. suitable for vectors - surveillance may be needed. When temp. suitable, model suggests vectors unlikely or low numbers.</v>
      </c>
      <c r="DX105" s="59" t="s">
        <v>587</v>
      </c>
      <c r="DY105" s="59" t="s">
        <v>70</v>
      </c>
      <c r="DZ105" s="59" t="s">
        <v>71</v>
      </c>
      <c r="EA105" s="59" t="s">
        <v>8</v>
      </c>
      <c r="EB105" s="59">
        <v>524</v>
      </c>
      <c r="EC105" s="59">
        <v>116</v>
      </c>
      <c r="ED105" s="59">
        <v>0</v>
      </c>
      <c r="EE105" s="59">
        <v>4275</v>
      </c>
      <c r="EF105" s="59">
        <v>4275</v>
      </c>
      <c r="EG105" s="59">
        <v>1299.0431034482699</v>
      </c>
      <c r="EH105" s="59">
        <v>1247.0415361846101</v>
      </c>
      <c r="EI105" s="59">
        <v>150689</v>
      </c>
      <c r="EJ105" s="59">
        <v>96</v>
      </c>
      <c r="EK105" s="59">
        <v>0</v>
      </c>
      <c r="EL105" s="59">
        <v>6</v>
      </c>
      <c r="EM105" s="59">
        <v>833</v>
      </c>
      <c r="EN105" s="59">
        <v>150689</v>
      </c>
    </row>
    <row r="106" spans="1:144" x14ac:dyDescent="0.25">
      <c r="A106" s="18">
        <v>34.1120856</v>
      </c>
      <c r="B106" s="18">
        <v>-119.1101324</v>
      </c>
      <c r="C106" s="18">
        <f>IF(Sheet1!G205=1,Master!A106,Master!K106)</f>
        <v>34.1120856</v>
      </c>
      <c r="D106" s="18">
        <f>IF(Sheet1!G205=1,Master!B106,Master!L106)</f>
        <v>-119.1101324</v>
      </c>
      <c r="E106" s="18">
        <f>IF(Sheet1!G205=0,Master!A106,Master!K106)</f>
        <v>100</v>
      </c>
      <c r="F106" s="18">
        <f>IF(Sheet1!G205=0,Master!B106,Master!L106)</f>
        <v>180</v>
      </c>
      <c r="G106" s="18">
        <f>IF(Sheet1!I205=1,Master!A106,Master!K106)</f>
        <v>34.1120856</v>
      </c>
      <c r="H106" s="18">
        <f>IF(Sheet1!I205=1,Master!B106,Master!L106)</f>
        <v>-119.1101324</v>
      </c>
      <c r="I106" s="18">
        <f>IF(Sheet1!I205=0,Master!A106,Master!K106)</f>
        <v>100</v>
      </c>
      <c r="J106" s="18">
        <f>IF(Sheet1!I205=0,Master!B106,Master!L106)</f>
        <v>180</v>
      </c>
      <c r="K106" s="18">
        <v>100</v>
      </c>
      <c r="L106" s="18">
        <v>180</v>
      </c>
      <c r="M106">
        <v>476</v>
      </c>
      <c r="N106" t="s">
        <v>588</v>
      </c>
      <c r="O106">
        <v>0.254728194711</v>
      </c>
      <c r="P106" s="18" t="s">
        <v>70</v>
      </c>
      <c r="Q106" t="s">
        <v>71</v>
      </c>
      <c r="R106" t="s">
        <v>8</v>
      </c>
      <c r="S106">
        <v>1</v>
      </c>
      <c r="T106">
        <v>1</v>
      </c>
      <c r="U106">
        <v>27.913385391235298</v>
      </c>
      <c r="V106">
        <v>27.913385391235298</v>
      </c>
      <c r="W106">
        <v>27.913385391235298</v>
      </c>
      <c r="X106" s="1">
        <v>27.913385391235298</v>
      </c>
      <c r="Z106" s="1">
        <v>1</v>
      </c>
      <c r="AA106" s="1">
        <v>0.26635152306103499</v>
      </c>
      <c r="AB106" s="1">
        <v>0.26635152306103499</v>
      </c>
      <c r="AC106" s="1">
        <v>0.26635152306103499</v>
      </c>
      <c r="AD106" s="1">
        <v>0.26635152306103499</v>
      </c>
      <c r="AF106" s="1">
        <v>1</v>
      </c>
      <c r="AG106">
        <v>0.56930924124048699</v>
      </c>
      <c r="AH106">
        <v>0.56930924124048699</v>
      </c>
      <c r="AI106">
        <v>0.56930924124048699</v>
      </c>
      <c r="AJ106">
        <v>0.56930924124048699</v>
      </c>
      <c r="AL106" s="18">
        <f t="shared" si="8"/>
        <v>0.56930924124048699</v>
      </c>
      <c r="AM106">
        <v>0.56930924124048699</v>
      </c>
      <c r="AN106">
        <v>476</v>
      </c>
      <c r="AO106" t="s">
        <v>588</v>
      </c>
      <c r="AP106" t="s">
        <v>70</v>
      </c>
      <c r="AQ106" t="s">
        <v>71</v>
      </c>
      <c r="AR106" t="s">
        <v>8</v>
      </c>
      <c r="AS106">
        <v>34.1120856</v>
      </c>
      <c r="AT106">
        <v>-119.1101324</v>
      </c>
      <c r="AW106">
        <v>18.5</v>
      </c>
      <c r="AX106">
        <v>18.5</v>
      </c>
      <c r="BB106">
        <v>18.8</v>
      </c>
      <c r="BC106">
        <v>18.8</v>
      </c>
      <c r="BG106">
        <v>19</v>
      </c>
      <c r="BH106">
        <v>19</v>
      </c>
      <c r="BL106">
        <v>20</v>
      </c>
      <c r="BM106">
        <v>20</v>
      </c>
      <c r="BQ106">
        <v>20.399999999999999</v>
      </c>
      <c r="BR106">
        <v>20.399999999999999</v>
      </c>
      <c r="BW106">
        <v>21.8</v>
      </c>
      <c r="BX106">
        <v>21.8</v>
      </c>
      <c r="CB106">
        <v>23.6</v>
      </c>
      <c r="CC106">
        <v>23.6</v>
      </c>
      <c r="CG106">
        <v>24.3</v>
      </c>
      <c r="CH106">
        <v>24.3</v>
      </c>
      <c r="CL106">
        <v>24.3</v>
      </c>
      <c r="CM106">
        <v>24.3</v>
      </c>
      <c r="CQ106">
        <v>23.5</v>
      </c>
      <c r="CR106">
        <v>23.5</v>
      </c>
      <c r="CV106">
        <v>21.2</v>
      </c>
      <c r="CW106">
        <v>21.2</v>
      </c>
      <c r="DA106">
        <v>19</v>
      </c>
      <c r="DB106">
        <v>19</v>
      </c>
      <c r="DD106">
        <v>1</v>
      </c>
      <c r="DE106">
        <v>0</v>
      </c>
      <c r="DF106">
        <v>0</v>
      </c>
      <c r="DG106">
        <v>0</v>
      </c>
      <c r="DH106">
        <v>0</v>
      </c>
      <c r="DI106" t="str">
        <f t="shared" si="9"/>
        <v xml:space="preserve">Temp. suitable for vectors - surveillance may be needed. </v>
      </c>
      <c r="DJ106" t="str">
        <f t="shared" si="6"/>
        <v>When temp. suitable, model suggests vectors likely - may need control, education, and policies minimizing exposure.</v>
      </c>
      <c r="DK106" t="str">
        <f t="shared" si="10"/>
        <v xml:space="preserve">Temp. suitable for Zika - surveillance may be needed. </v>
      </c>
      <c r="DL106" t="str">
        <f t="shared" si="7"/>
        <v>When temp. suitable, model suggests Zika unlikely.</v>
      </c>
      <c r="DM106" t="str">
        <f t="shared" si="11"/>
        <v>Temp. suitable for vectors - surveillance may be needed. When temp. suitable, model suggests vectors likely - may need control, education, and policies minimizing exposure.</v>
      </c>
      <c r="DX106" s="59" t="s">
        <v>588</v>
      </c>
      <c r="DY106" s="59" t="s">
        <v>70</v>
      </c>
      <c r="DZ106" s="59" t="s">
        <v>71</v>
      </c>
      <c r="EA106" s="59" t="s">
        <v>8</v>
      </c>
      <c r="EB106" s="59">
        <v>775</v>
      </c>
      <c r="EC106" s="59">
        <v>66</v>
      </c>
      <c r="ED106" s="59">
        <v>0</v>
      </c>
      <c r="EE106" s="59">
        <v>733</v>
      </c>
      <c r="EF106" s="59">
        <v>733</v>
      </c>
      <c r="EG106" s="59">
        <v>40.545454545454497</v>
      </c>
      <c r="EH106" s="59">
        <v>134.11824066598399</v>
      </c>
      <c r="EI106" s="59">
        <v>2676</v>
      </c>
      <c r="EJ106" s="59">
        <v>23</v>
      </c>
      <c r="EK106" s="59">
        <v>0</v>
      </c>
      <c r="EL106" s="59">
        <v>4</v>
      </c>
      <c r="EM106" s="59">
        <v>1</v>
      </c>
      <c r="EN106" s="59">
        <v>2676</v>
      </c>
    </row>
    <row r="107" spans="1:144" x14ac:dyDescent="0.25">
      <c r="A107" s="18">
        <v>32.684878400000002</v>
      </c>
      <c r="B107" s="18">
        <v>-117.06102799999999</v>
      </c>
      <c r="C107" s="18">
        <f>IF(Sheet1!G206=1,Master!A107,Master!K107)</f>
        <v>32.684878400000002</v>
      </c>
      <c r="D107" s="18">
        <f>IF(Sheet1!G206=1,Master!B107,Master!L107)</f>
        <v>-117.06102799999999</v>
      </c>
      <c r="E107" s="18">
        <f>IF(Sheet1!G206=0,Master!A107,Master!K107)</f>
        <v>100</v>
      </c>
      <c r="F107" s="18">
        <f>IF(Sheet1!G206=0,Master!B107,Master!L107)</f>
        <v>180</v>
      </c>
      <c r="G107" s="18">
        <f>IF(Sheet1!I206=1,Master!A107,Master!K107)</f>
        <v>32.684878400000002</v>
      </c>
      <c r="H107" s="18">
        <f>IF(Sheet1!I206=1,Master!B107,Master!L107)</f>
        <v>-117.06102799999999</v>
      </c>
      <c r="I107" s="18">
        <f>IF(Sheet1!I206=0,Master!A107,Master!K107)</f>
        <v>100</v>
      </c>
      <c r="J107" s="18">
        <f>IF(Sheet1!I206=0,Master!B107,Master!L107)</f>
        <v>180</v>
      </c>
      <c r="K107" s="18">
        <v>100</v>
      </c>
      <c r="L107" s="18">
        <v>180</v>
      </c>
      <c r="M107">
        <v>479</v>
      </c>
      <c r="N107" t="s">
        <v>591</v>
      </c>
      <c r="O107">
        <v>4.5698163039599997E-2</v>
      </c>
      <c r="P107" s="18" t="s">
        <v>70</v>
      </c>
      <c r="Q107" t="s">
        <v>71</v>
      </c>
      <c r="R107" t="s">
        <v>8</v>
      </c>
      <c r="S107">
        <v>1</v>
      </c>
      <c r="T107">
        <v>1</v>
      </c>
      <c r="U107">
        <v>31.220472335815401</v>
      </c>
      <c r="V107">
        <v>31.220472335815401</v>
      </c>
      <c r="W107">
        <v>31.220472335815401</v>
      </c>
      <c r="X107" s="1">
        <v>31.220472335815401</v>
      </c>
      <c r="Z107" s="1">
        <v>1</v>
      </c>
      <c r="AA107" s="1">
        <v>0.26564002037048301</v>
      </c>
      <c r="AB107" s="1">
        <v>0.26564002037048301</v>
      </c>
      <c r="AC107" s="1">
        <v>0.26564002037048301</v>
      </c>
      <c r="AD107" s="1">
        <v>0.26564002037048301</v>
      </c>
      <c r="AF107" s="1">
        <v>1</v>
      </c>
      <c r="AG107">
        <v>7.2535060346127E-2</v>
      </c>
      <c r="AH107">
        <v>7.2535060346127E-2</v>
      </c>
      <c r="AI107">
        <v>7.2535060346127E-2</v>
      </c>
      <c r="AJ107">
        <v>7.2535060346127E-2</v>
      </c>
      <c r="AL107" s="18">
        <f t="shared" si="8"/>
        <v>0.26564002037048301</v>
      </c>
      <c r="AM107">
        <v>0.26564002037048301</v>
      </c>
      <c r="AN107">
        <v>479</v>
      </c>
      <c r="AO107" t="s">
        <v>591</v>
      </c>
      <c r="AP107" t="s">
        <v>70</v>
      </c>
      <c r="AQ107" t="s">
        <v>71</v>
      </c>
      <c r="AR107" t="s">
        <v>8</v>
      </c>
      <c r="AS107">
        <v>32.684878400000002</v>
      </c>
      <c r="AT107">
        <v>-117.06102799999999</v>
      </c>
      <c r="AW107">
        <v>19.399999999999999</v>
      </c>
      <c r="AX107">
        <v>19.399999999999999</v>
      </c>
      <c r="BB107">
        <v>19.8</v>
      </c>
      <c r="BC107">
        <v>19.8</v>
      </c>
      <c r="BG107">
        <v>19.600000000000001</v>
      </c>
      <c r="BH107">
        <v>19.600000000000001</v>
      </c>
      <c r="BL107">
        <v>21.2</v>
      </c>
      <c r="BM107">
        <v>21.2</v>
      </c>
      <c r="BQ107">
        <v>22.2</v>
      </c>
      <c r="BR107">
        <v>22.2</v>
      </c>
      <c r="BW107">
        <v>24.1</v>
      </c>
      <c r="BX107">
        <v>24.1</v>
      </c>
      <c r="CB107">
        <v>27</v>
      </c>
      <c r="CC107">
        <v>27</v>
      </c>
      <c r="CG107">
        <v>27.8</v>
      </c>
      <c r="CH107">
        <v>27.8</v>
      </c>
      <c r="CL107">
        <v>27.1</v>
      </c>
      <c r="CM107">
        <v>27.1</v>
      </c>
      <c r="CQ107">
        <v>25.1</v>
      </c>
      <c r="CR107">
        <v>25.1</v>
      </c>
      <c r="CV107">
        <v>22.2</v>
      </c>
      <c r="CW107">
        <v>22.2</v>
      </c>
      <c r="DA107">
        <v>19.8</v>
      </c>
      <c r="DB107">
        <v>19.8</v>
      </c>
      <c r="DD107">
        <v>1</v>
      </c>
      <c r="DE107">
        <v>0</v>
      </c>
      <c r="DF107">
        <v>0</v>
      </c>
      <c r="DG107">
        <v>0</v>
      </c>
      <c r="DH107">
        <v>0</v>
      </c>
      <c r="DI107" t="str">
        <f t="shared" si="9"/>
        <v xml:space="preserve">Temp. suitable for vectors - surveillance may be needed. </v>
      </c>
      <c r="DJ107" t="str">
        <f t="shared" si="6"/>
        <v>When temp. suitable, model suggests vectors unlikely or low numbers.</v>
      </c>
      <c r="DK107" t="str">
        <f t="shared" si="10"/>
        <v xml:space="preserve">Temp. suitable for Zika - surveillance may be needed. </v>
      </c>
      <c r="DL107" t="str">
        <f t="shared" si="7"/>
        <v>When temp. suitable, model suggests Zika unlikely.</v>
      </c>
      <c r="DM107" t="str">
        <f t="shared" si="11"/>
        <v>Temp. suitable for vectors - surveillance may be needed. When temp. suitable, model suggests vectors unlikely or low numbers.</v>
      </c>
      <c r="DX107" s="59" t="s">
        <v>591</v>
      </c>
      <c r="DY107" s="59" t="s">
        <v>70</v>
      </c>
      <c r="DZ107" s="59" t="s">
        <v>71</v>
      </c>
      <c r="EA107" s="59" t="s">
        <v>8</v>
      </c>
      <c r="EB107" s="59">
        <v>1729</v>
      </c>
      <c r="EC107" s="59">
        <v>102</v>
      </c>
      <c r="ED107" s="59">
        <v>5</v>
      </c>
      <c r="EE107" s="59">
        <v>5169</v>
      </c>
      <c r="EF107" s="59">
        <v>5164</v>
      </c>
      <c r="EG107" s="59">
        <v>1722.1568627450899</v>
      </c>
      <c r="EH107" s="59">
        <v>902.30277020497294</v>
      </c>
      <c r="EI107" s="59">
        <v>175660</v>
      </c>
      <c r="EJ107" s="59">
        <v>102</v>
      </c>
      <c r="EK107" s="59">
        <v>5</v>
      </c>
      <c r="EL107" s="59">
        <v>5</v>
      </c>
      <c r="EM107" s="59">
        <v>1731</v>
      </c>
      <c r="EN107" s="59">
        <v>175660</v>
      </c>
    </row>
    <row r="108" spans="1:144" x14ac:dyDescent="0.25">
      <c r="A108" s="18">
        <v>32.740204400000003</v>
      </c>
      <c r="B108" s="18">
        <v>-117.0623071</v>
      </c>
      <c r="C108" s="18">
        <f>IF(Sheet1!G207=1,Master!A108,Master!K108)</f>
        <v>32.740204400000003</v>
      </c>
      <c r="D108" s="18">
        <f>IF(Sheet1!G207=1,Master!B108,Master!L108)</f>
        <v>-117.0623071</v>
      </c>
      <c r="E108" s="18">
        <f>IF(Sheet1!G207=0,Master!A108,Master!K108)</f>
        <v>100</v>
      </c>
      <c r="F108" s="18">
        <f>IF(Sheet1!G207=0,Master!B108,Master!L108)</f>
        <v>180</v>
      </c>
      <c r="G108" s="18">
        <f>IF(Sheet1!I207=1,Master!A108,Master!K108)</f>
        <v>32.740204400000003</v>
      </c>
      <c r="H108" s="18">
        <f>IF(Sheet1!I207=1,Master!B108,Master!L108)</f>
        <v>-117.0623071</v>
      </c>
      <c r="I108" s="18">
        <f>IF(Sheet1!I207=0,Master!A108,Master!K108)</f>
        <v>100</v>
      </c>
      <c r="J108" s="18">
        <f>IF(Sheet1!I207=0,Master!B108,Master!L108)</f>
        <v>180</v>
      </c>
      <c r="K108" s="18">
        <v>100</v>
      </c>
      <c r="L108" s="18">
        <v>180</v>
      </c>
      <c r="M108">
        <v>480</v>
      </c>
      <c r="N108" t="s">
        <v>592</v>
      </c>
      <c r="O108">
        <v>2.482785316E-2</v>
      </c>
      <c r="P108" s="18" t="s">
        <v>70</v>
      </c>
      <c r="Q108" t="s">
        <v>71</v>
      </c>
      <c r="R108" t="s">
        <v>8</v>
      </c>
      <c r="S108">
        <v>1</v>
      </c>
      <c r="T108">
        <v>1</v>
      </c>
      <c r="U108">
        <v>31.4960632324218</v>
      </c>
      <c r="V108">
        <v>31.4960632324218</v>
      </c>
      <c r="W108">
        <v>31.4960632324218</v>
      </c>
      <c r="X108" s="1">
        <v>31.4960632324218</v>
      </c>
      <c r="Z108" s="1">
        <v>1</v>
      </c>
      <c r="AA108" s="1">
        <v>0.438271164894104</v>
      </c>
      <c r="AB108" s="1">
        <v>0.438271164894104</v>
      </c>
      <c r="AC108" s="1">
        <v>0.438271164894104</v>
      </c>
      <c r="AD108" s="1">
        <v>0.438271164894104</v>
      </c>
      <c r="AF108" s="1">
        <v>1</v>
      </c>
      <c r="AG108">
        <v>0.107396230101585</v>
      </c>
      <c r="AH108">
        <v>0.107396230101585</v>
      </c>
      <c r="AI108">
        <v>0.107396230101585</v>
      </c>
      <c r="AJ108">
        <v>0.107396230101585</v>
      </c>
      <c r="AL108" s="18">
        <f t="shared" si="8"/>
        <v>0.438271164894104</v>
      </c>
      <c r="AM108">
        <v>0.438271164894104</v>
      </c>
      <c r="AN108">
        <v>480</v>
      </c>
      <c r="AO108" t="s">
        <v>592</v>
      </c>
      <c r="AP108" t="s">
        <v>70</v>
      </c>
      <c r="AQ108" t="s">
        <v>71</v>
      </c>
      <c r="AR108" t="s">
        <v>8</v>
      </c>
      <c r="AS108">
        <v>32.740204400000003</v>
      </c>
      <c r="AT108">
        <v>-117.0623071</v>
      </c>
      <c r="AW108">
        <v>19.399999999999999</v>
      </c>
      <c r="AX108">
        <v>19.399999999999999</v>
      </c>
      <c r="BB108">
        <v>19.8</v>
      </c>
      <c r="BC108">
        <v>19.8</v>
      </c>
      <c r="BG108">
        <v>19.600000000000001</v>
      </c>
      <c r="BH108">
        <v>19.600000000000001</v>
      </c>
      <c r="BL108">
        <v>21.2</v>
      </c>
      <c r="BM108">
        <v>21.2</v>
      </c>
      <c r="BQ108">
        <v>22.2</v>
      </c>
      <c r="BR108">
        <v>22.2</v>
      </c>
      <c r="BW108">
        <v>24.1</v>
      </c>
      <c r="BX108">
        <v>24.1</v>
      </c>
      <c r="CB108">
        <v>27</v>
      </c>
      <c r="CC108">
        <v>27</v>
      </c>
      <c r="CG108">
        <v>27.8</v>
      </c>
      <c r="CH108">
        <v>27.8</v>
      </c>
      <c r="CL108">
        <v>27.1</v>
      </c>
      <c r="CM108">
        <v>27.1</v>
      </c>
      <c r="CQ108">
        <v>25.1</v>
      </c>
      <c r="CR108">
        <v>25.1</v>
      </c>
      <c r="CV108">
        <v>22.2</v>
      </c>
      <c r="CW108">
        <v>22.2</v>
      </c>
      <c r="DA108">
        <v>19.8</v>
      </c>
      <c r="DB108">
        <v>19.8</v>
      </c>
      <c r="DD108">
        <v>1</v>
      </c>
      <c r="DE108">
        <v>0</v>
      </c>
      <c r="DF108">
        <v>0</v>
      </c>
      <c r="DG108">
        <v>0</v>
      </c>
      <c r="DH108">
        <v>0</v>
      </c>
      <c r="DI108" t="str">
        <f t="shared" si="9"/>
        <v xml:space="preserve">Temp. suitable for vectors - surveillance may be needed. </v>
      </c>
      <c r="DJ108" t="str">
        <f t="shared" si="6"/>
        <v>When temp. suitable, model suggests vectors unlikely or low numbers.</v>
      </c>
      <c r="DK108" t="str">
        <f t="shared" si="10"/>
        <v xml:space="preserve">Temp. suitable for Zika - surveillance may be needed. </v>
      </c>
      <c r="DL108" t="str">
        <f t="shared" si="7"/>
        <v>When temp. suitable, model suggests Zika unlikely.</v>
      </c>
      <c r="DM108" t="str">
        <f t="shared" si="11"/>
        <v>Temp. suitable for vectors - surveillance may be needed. When temp. suitable, model suggests vectors unlikely or low numbers.</v>
      </c>
      <c r="DX108" s="59" t="s">
        <v>592</v>
      </c>
      <c r="DY108" s="59" t="s">
        <v>70</v>
      </c>
      <c r="DZ108" s="59" t="s">
        <v>71</v>
      </c>
      <c r="EA108" s="59" t="s">
        <v>8</v>
      </c>
      <c r="EB108" s="59">
        <v>893</v>
      </c>
      <c r="EC108" s="59">
        <v>85</v>
      </c>
      <c r="ED108" s="59">
        <v>284</v>
      </c>
      <c r="EE108" s="59">
        <v>9270</v>
      </c>
      <c r="EF108" s="59">
        <v>8986</v>
      </c>
      <c r="EG108" s="59">
        <v>2236.4352941176398</v>
      </c>
      <c r="EH108" s="59">
        <v>1563.1634173503901</v>
      </c>
      <c r="EI108" s="59">
        <v>190097</v>
      </c>
      <c r="EJ108" s="59">
        <v>84</v>
      </c>
      <c r="EK108" s="59">
        <v>4920</v>
      </c>
      <c r="EL108" s="59">
        <v>284</v>
      </c>
      <c r="EM108" s="59">
        <v>1768</v>
      </c>
      <c r="EN108" s="59">
        <v>190097</v>
      </c>
    </row>
    <row r="109" spans="1:144" x14ac:dyDescent="0.25">
      <c r="A109" s="18">
        <v>32.878599600000001</v>
      </c>
      <c r="B109" s="18">
        <v>-116.9280059</v>
      </c>
      <c r="C109" s="18">
        <f>IF(Sheet1!G208=1,Master!A109,Master!K109)</f>
        <v>32.878599600000001</v>
      </c>
      <c r="D109" s="18">
        <f>IF(Sheet1!G208=1,Master!B109,Master!L109)</f>
        <v>-116.9280059</v>
      </c>
      <c r="E109" s="18">
        <f>IF(Sheet1!G208=0,Master!A109,Master!K109)</f>
        <v>100</v>
      </c>
      <c r="F109" s="18">
        <f>IF(Sheet1!G208=0,Master!B109,Master!L109)</f>
        <v>180</v>
      </c>
      <c r="G109" s="18">
        <f>IF(Sheet1!I208=1,Master!A109,Master!K109)</f>
        <v>32.878599600000001</v>
      </c>
      <c r="H109" s="18">
        <f>IF(Sheet1!I208=1,Master!B109,Master!L109)</f>
        <v>-116.9280059</v>
      </c>
      <c r="I109" s="18">
        <f>IF(Sheet1!I208=0,Master!A109,Master!K109)</f>
        <v>100</v>
      </c>
      <c r="J109" s="18">
        <f>IF(Sheet1!I208=0,Master!B109,Master!L109)</f>
        <v>180</v>
      </c>
      <c r="K109" s="18">
        <v>100</v>
      </c>
      <c r="L109" s="18">
        <v>180</v>
      </c>
      <c r="M109">
        <v>481</v>
      </c>
      <c r="N109" t="s">
        <v>593</v>
      </c>
      <c r="O109">
        <v>1.6506438880800001E-2</v>
      </c>
      <c r="P109" s="18" t="s">
        <v>70</v>
      </c>
      <c r="Q109" t="s">
        <v>71</v>
      </c>
      <c r="R109" t="s">
        <v>8</v>
      </c>
      <c r="S109">
        <v>1</v>
      </c>
      <c r="T109">
        <v>1</v>
      </c>
      <c r="U109">
        <v>29.015748977661101</v>
      </c>
      <c r="V109">
        <v>29.015748977661101</v>
      </c>
      <c r="W109">
        <v>29.015748977661101</v>
      </c>
      <c r="X109" s="1">
        <v>29.015748977661101</v>
      </c>
      <c r="Z109" s="1">
        <v>1</v>
      </c>
      <c r="AA109" s="1">
        <v>0.76148992776870705</v>
      </c>
      <c r="AB109" s="1">
        <v>0.76148992776870705</v>
      </c>
      <c r="AC109" s="1">
        <v>0.76148992776870705</v>
      </c>
      <c r="AD109" s="1">
        <v>0.76148992776870705</v>
      </c>
      <c r="AF109" s="1">
        <v>1</v>
      </c>
      <c r="AG109">
        <v>0.70823854207992598</v>
      </c>
      <c r="AH109">
        <v>0.70823854207992598</v>
      </c>
      <c r="AI109">
        <v>0.70823854207992598</v>
      </c>
      <c r="AJ109">
        <v>0.70823854207992598</v>
      </c>
      <c r="AL109" s="18">
        <f t="shared" si="8"/>
        <v>0.76148992776870705</v>
      </c>
      <c r="AM109">
        <v>0.76148992776870705</v>
      </c>
      <c r="AN109">
        <v>481</v>
      </c>
      <c r="AO109" t="s">
        <v>593</v>
      </c>
      <c r="AP109" t="s">
        <v>70</v>
      </c>
      <c r="AQ109" t="s">
        <v>71</v>
      </c>
      <c r="AR109" t="s">
        <v>8</v>
      </c>
      <c r="AS109">
        <v>32.878599600000001</v>
      </c>
      <c r="AT109">
        <v>-116.9280059</v>
      </c>
      <c r="AW109">
        <v>19.5</v>
      </c>
      <c r="AX109">
        <v>19.5</v>
      </c>
      <c r="BB109">
        <v>20.2</v>
      </c>
      <c r="BC109">
        <v>20.2</v>
      </c>
      <c r="BG109">
        <v>20.100000000000001</v>
      </c>
      <c r="BH109">
        <v>20.100000000000001</v>
      </c>
      <c r="BL109">
        <v>22.2</v>
      </c>
      <c r="BM109">
        <v>22.2</v>
      </c>
      <c r="BQ109">
        <v>23.9</v>
      </c>
      <c r="BR109">
        <v>23.9</v>
      </c>
      <c r="BW109">
        <v>26.8</v>
      </c>
      <c r="BX109">
        <v>26.8</v>
      </c>
      <c r="CB109">
        <v>30.2</v>
      </c>
      <c r="CC109">
        <v>30.2</v>
      </c>
      <c r="CG109">
        <v>30.7</v>
      </c>
      <c r="CH109">
        <v>30.7</v>
      </c>
      <c r="CL109">
        <v>29.4</v>
      </c>
      <c r="CM109">
        <v>29.4</v>
      </c>
      <c r="CQ109">
        <v>26.6</v>
      </c>
      <c r="CR109">
        <v>26.6</v>
      </c>
      <c r="CV109">
        <v>22.7</v>
      </c>
      <c r="CW109">
        <v>22.7</v>
      </c>
      <c r="DA109">
        <v>19.899999999999999</v>
      </c>
      <c r="DB109">
        <v>19.899999999999999</v>
      </c>
      <c r="DD109">
        <v>1</v>
      </c>
      <c r="DE109">
        <v>0</v>
      </c>
      <c r="DF109">
        <v>0</v>
      </c>
      <c r="DG109">
        <v>0</v>
      </c>
      <c r="DH109">
        <v>0</v>
      </c>
      <c r="DI109" t="str">
        <f t="shared" si="9"/>
        <v xml:space="preserve">Temp. suitable for vectors - surveillance may be needed. </v>
      </c>
      <c r="DJ109" t="str">
        <f t="shared" si="6"/>
        <v>When temp. suitable, model suggests vectors likely - may need control, education, and policies minimizing exposure.</v>
      </c>
      <c r="DK109" t="str">
        <f t="shared" si="10"/>
        <v xml:space="preserve">Temp. suitable for Zika - surveillance may be needed. </v>
      </c>
      <c r="DL109" t="str">
        <f t="shared" si="7"/>
        <v>When temp. suitable, model suggests Zika unlikely.</v>
      </c>
      <c r="DM109" t="str">
        <f t="shared" si="11"/>
        <v>Temp. suitable for vectors - surveillance may be needed. When temp. suitable, model suggests vectors likely - may need control, education, and policies minimizing exposure.</v>
      </c>
      <c r="DX109" s="59" t="s">
        <v>593</v>
      </c>
      <c r="DY109" s="59" t="s">
        <v>70</v>
      </c>
      <c r="DZ109" s="59" t="s">
        <v>71</v>
      </c>
      <c r="EA109" s="59" t="s">
        <v>8</v>
      </c>
      <c r="EB109" s="59">
        <v>811</v>
      </c>
      <c r="EC109" s="59">
        <v>84</v>
      </c>
      <c r="ED109" s="59">
        <v>0</v>
      </c>
      <c r="EE109" s="59">
        <v>2183</v>
      </c>
      <c r="EF109" s="59">
        <v>2183</v>
      </c>
      <c r="EG109" s="59">
        <v>437.892857142857</v>
      </c>
      <c r="EH109" s="59">
        <v>546.37136371870395</v>
      </c>
      <c r="EI109" s="59">
        <v>36783</v>
      </c>
      <c r="EJ109" s="59">
        <v>70</v>
      </c>
      <c r="EK109" s="59">
        <v>0</v>
      </c>
      <c r="EL109" s="59">
        <v>2</v>
      </c>
      <c r="EM109" s="59">
        <v>222</v>
      </c>
      <c r="EN109" s="59">
        <v>36783</v>
      </c>
    </row>
    <row r="110" spans="1:144" x14ac:dyDescent="0.25">
      <c r="A110" s="18">
        <v>32.730878799999999</v>
      </c>
      <c r="B110" s="18">
        <v>-117.09645190000001</v>
      </c>
      <c r="C110" s="18">
        <f>IF(Sheet1!G209=1,Master!A110,Master!K110)</f>
        <v>32.730878799999999</v>
      </c>
      <c r="D110" s="18">
        <f>IF(Sheet1!G209=1,Master!B110,Master!L110)</f>
        <v>-117.09645190000001</v>
      </c>
      <c r="E110" s="18">
        <f>IF(Sheet1!G209=0,Master!A110,Master!K110)</f>
        <v>100</v>
      </c>
      <c r="F110" s="18">
        <f>IF(Sheet1!G209=0,Master!B110,Master!L110)</f>
        <v>180</v>
      </c>
      <c r="G110" s="18">
        <f>IF(Sheet1!I209=1,Master!A110,Master!K110)</f>
        <v>32.730878799999999</v>
      </c>
      <c r="H110" s="18">
        <f>IF(Sheet1!I209=1,Master!B110,Master!L110)</f>
        <v>-117.09645190000001</v>
      </c>
      <c r="I110" s="18">
        <f>IF(Sheet1!I209=0,Master!A110,Master!K110)</f>
        <v>100</v>
      </c>
      <c r="J110" s="18">
        <f>IF(Sheet1!I209=0,Master!B110,Master!L110)</f>
        <v>180</v>
      </c>
      <c r="K110" s="18">
        <v>100</v>
      </c>
      <c r="L110" s="18">
        <v>180</v>
      </c>
      <c r="M110">
        <v>482</v>
      </c>
      <c r="N110" t="s">
        <v>594</v>
      </c>
      <c r="O110">
        <v>1.0410721739E-2</v>
      </c>
      <c r="P110" s="18" t="s">
        <v>70</v>
      </c>
      <c r="Q110" t="s">
        <v>71</v>
      </c>
      <c r="R110" t="s">
        <v>8</v>
      </c>
      <c r="S110">
        <v>1</v>
      </c>
      <c r="T110">
        <v>1</v>
      </c>
      <c r="U110">
        <v>31.4960632324218</v>
      </c>
      <c r="V110">
        <v>31.4960632324218</v>
      </c>
      <c r="W110">
        <v>31.4960632324218</v>
      </c>
      <c r="X110" s="1">
        <v>31.4960632324218</v>
      </c>
      <c r="Z110" s="1">
        <v>1</v>
      </c>
      <c r="AA110" s="1">
        <v>0.37098222970962502</v>
      </c>
      <c r="AB110" s="1">
        <v>0.37098222970962502</v>
      </c>
      <c r="AC110" s="1">
        <v>0.37098222970962502</v>
      </c>
      <c r="AD110" s="1">
        <v>0.37098222970962502</v>
      </c>
      <c r="AF110" s="1">
        <v>1</v>
      </c>
      <c r="AG110">
        <v>7.1279056370257998E-2</v>
      </c>
      <c r="AH110">
        <v>7.1279056370257998E-2</v>
      </c>
      <c r="AI110">
        <v>7.1279056370257998E-2</v>
      </c>
      <c r="AJ110">
        <v>7.1279056370257998E-2</v>
      </c>
      <c r="AL110" s="18">
        <f t="shared" si="8"/>
        <v>0.37098222970962502</v>
      </c>
      <c r="AM110">
        <v>0.37098222970962502</v>
      </c>
      <c r="AN110">
        <v>482</v>
      </c>
      <c r="AO110" t="s">
        <v>594</v>
      </c>
      <c r="AP110" t="s">
        <v>70</v>
      </c>
      <c r="AQ110" t="s">
        <v>71</v>
      </c>
      <c r="AR110" t="s">
        <v>8</v>
      </c>
      <c r="AS110">
        <v>32.730878799999999</v>
      </c>
      <c r="AT110">
        <v>-117.09645190000001</v>
      </c>
      <c r="AW110">
        <v>18.8</v>
      </c>
      <c r="AX110">
        <v>18.8</v>
      </c>
      <c r="BB110">
        <v>19.2</v>
      </c>
      <c r="BC110">
        <v>19.2</v>
      </c>
      <c r="BG110">
        <v>19.100000000000001</v>
      </c>
      <c r="BH110">
        <v>19.100000000000001</v>
      </c>
      <c r="BL110">
        <v>20.399999999999999</v>
      </c>
      <c r="BM110">
        <v>20.399999999999999</v>
      </c>
      <c r="BQ110">
        <v>21.1</v>
      </c>
      <c r="BR110">
        <v>21.1</v>
      </c>
      <c r="BW110">
        <v>22.7</v>
      </c>
      <c r="BX110">
        <v>22.7</v>
      </c>
      <c r="CB110">
        <v>25.2</v>
      </c>
      <c r="CC110">
        <v>25.2</v>
      </c>
      <c r="CG110">
        <v>26.1</v>
      </c>
      <c r="CH110">
        <v>26.1</v>
      </c>
      <c r="CL110">
        <v>25.7</v>
      </c>
      <c r="CM110">
        <v>25.7</v>
      </c>
      <c r="CQ110">
        <v>24.1</v>
      </c>
      <c r="CR110">
        <v>24.1</v>
      </c>
      <c r="CV110">
        <v>21.6</v>
      </c>
      <c r="CW110">
        <v>21.6</v>
      </c>
      <c r="DA110">
        <v>19.3</v>
      </c>
      <c r="DB110">
        <v>19.3</v>
      </c>
      <c r="DD110">
        <v>1</v>
      </c>
      <c r="DE110">
        <v>0</v>
      </c>
      <c r="DF110">
        <v>0</v>
      </c>
      <c r="DG110">
        <v>0</v>
      </c>
      <c r="DH110">
        <v>0</v>
      </c>
      <c r="DI110" t="str">
        <f t="shared" si="9"/>
        <v xml:space="preserve">Temp. suitable for vectors - surveillance may be needed. </v>
      </c>
      <c r="DJ110" t="str">
        <f t="shared" si="6"/>
        <v>When temp. suitable, model suggests vectors unlikely or low numbers.</v>
      </c>
      <c r="DK110" t="str">
        <f t="shared" si="10"/>
        <v xml:space="preserve">Temp. suitable for Zika - surveillance may be needed. </v>
      </c>
      <c r="DL110" t="str">
        <f t="shared" si="7"/>
        <v>When temp. suitable, model suggests Zika unlikely.</v>
      </c>
      <c r="DM110" t="str">
        <f t="shared" si="11"/>
        <v>Temp. suitable for vectors - surveillance may be needed. When temp. suitable, model suggests vectors unlikely or low numbers.</v>
      </c>
      <c r="DX110" s="59" t="s">
        <v>594</v>
      </c>
      <c r="DY110" s="59" t="s">
        <v>70</v>
      </c>
      <c r="DZ110" s="59" t="s">
        <v>71</v>
      </c>
      <c r="EA110" s="59" t="s">
        <v>8</v>
      </c>
      <c r="EB110" s="59">
        <v>1534</v>
      </c>
      <c r="EC110" s="59">
        <v>10</v>
      </c>
      <c r="ED110" s="59">
        <v>497</v>
      </c>
      <c r="EE110" s="59">
        <v>4705</v>
      </c>
      <c r="EF110" s="59">
        <v>4208</v>
      </c>
      <c r="EG110" s="59">
        <v>2800.9</v>
      </c>
      <c r="EH110" s="59">
        <v>1378.8747187471299</v>
      </c>
      <c r="EI110" s="59">
        <v>28009</v>
      </c>
      <c r="EJ110" s="59">
        <v>10</v>
      </c>
      <c r="EK110" s="59">
        <v>497</v>
      </c>
      <c r="EL110" s="59">
        <v>497</v>
      </c>
      <c r="EM110" s="59">
        <v>2638</v>
      </c>
      <c r="EN110" s="59">
        <v>28009</v>
      </c>
    </row>
    <row r="111" spans="1:144" x14ac:dyDescent="0.25">
      <c r="A111" s="18">
        <v>32.755072300000002</v>
      </c>
      <c r="B111" s="18">
        <v>-117.0188017</v>
      </c>
      <c r="C111" s="18">
        <f>IF(Sheet1!G210=1,Master!A111,Master!K111)</f>
        <v>32.755072300000002</v>
      </c>
      <c r="D111" s="18">
        <f>IF(Sheet1!G210=1,Master!B111,Master!L111)</f>
        <v>-117.0188017</v>
      </c>
      <c r="E111" s="18">
        <f>IF(Sheet1!G210=0,Master!A111,Master!K111)</f>
        <v>100</v>
      </c>
      <c r="F111" s="18">
        <f>IF(Sheet1!G210=0,Master!B111,Master!L111)</f>
        <v>180</v>
      </c>
      <c r="G111" s="18">
        <f>IF(Sheet1!I210=1,Master!A111,Master!K111)</f>
        <v>32.755072300000002</v>
      </c>
      <c r="H111" s="18">
        <f>IF(Sheet1!I210=1,Master!B111,Master!L111)</f>
        <v>-117.0188017</v>
      </c>
      <c r="I111" s="18">
        <f>IF(Sheet1!I210=0,Master!A111,Master!K111)</f>
        <v>100</v>
      </c>
      <c r="J111" s="18">
        <f>IF(Sheet1!I210=0,Master!B111,Master!L111)</f>
        <v>180</v>
      </c>
      <c r="K111" s="18">
        <v>100</v>
      </c>
      <c r="L111" s="18">
        <v>180</v>
      </c>
      <c r="M111">
        <v>483</v>
      </c>
      <c r="N111" t="s">
        <v>595</v>
      </c>
      <c r="O111">
        <v>2.1136147424699998E-2</v>
      </c>
      <c r="P111" s="18" t="s">
        <v>70</v>
      </c>
      <c r="Q111" t="s">
        <v>71</v>
      </c>
      <c r="R111" t="s">
        <v>8</v>
      </c>
      <c r="S111">
        <v>1</v>
      </c>
      <c r="T111">
        <v>1</v>
      </c>
      <c r="U111">
        <v>31.4960632324218</v>
      </c>
      <c r="V111">
        <v>31.4960632324218</v>
      </c>
      <c r="W111">
        <v>31.4960632324218</v>
      </c>
      <c r="X111" s="1">
        <v>31.4960632324218</v>
      </c>
      <c r="Z111" s="1">
        <v>1</v>
      </c>
      <c r="AA111" s="1">
        <v>0.55654561519622803</v>
      </c>
      <c r="AB111" s="1">
        <v>0.55654561519622803</v>
      </c>
      <c r="AC111" s="1">
        <v>0.55654561519622803</v>
      </c>
      <c r="AD111" s="1">
        <v>0.55654561519622803</v>
      </c>
      <c r="AF111" s="1">
        <v>1</v>
      </c>
      <c r="AG111">
        <v>0.411490708589554</v>
      </c>
      <c r="AH111">
        <v>0.411490708589554</v>
      </c>
      <c r="AI111">
        <v>0.411490708589554</v>
      </c>
      <c r="AJ111">
        <v>0.411490708589554</v>
      </c>
      <c r="AL111" s="18">
        <f t="shared" si="8"/>
        <v>0.55654561519622803</v>
      </c>
      <c r="AM111">
        <v>0.55654561519622803</v>
      </c>
      <c r="AN111">
        <v>483</v>
      </c>
      <c r="AO111" t="s">
        <v>595</v>
      </c>
      <c r="AP111" t="s">
        <v>70</v>
      </c>
      <c r="AQ111" t="s">
        <v>71</v>
      </c>
      <c r="AR111" t="s">
        <v>8</v>
      </c>
      <c r="AS111">
        <v>32.755072300000002</v>
      </c>
      <c r="AT111">
        <v>-117.0188017</v>
      </c>
      <c r="AW111">
        <v>19.3</v>
      </c>
      <c r="AX111">
        <v>19.3</v>
      </c>
      <c r="BB111">
        <v>19.8</v>
      </c>
      <c r="BC111">
        <v>19.8</v>
      </c>
      <c r="BG111">
        <v>19.5</v>
      </c>
      <c r="BH111">
        <v>19.5</v>
      </c>
      <c r="BL111">
        <v>21.3</v>
      </c>
      <c r="BM111">
        <v>21.3</v>
      </c>
      <c r="BQ111">
        <v>22.5</v>
      </c>
      <c r="BR111">
        <v>22.5</v>
      </c>
      <c r="BW111">
        <v>24.8</v>
      </c>
      <c r="BX111">
        <v>24.8</v>
      </c>
      <c r="CB111">
        <v>28</v>
      </c>
      <c r="CC111">
        <v>28</v>
      </c>
      <c r="CG111">
        <v>28.7</v>
      </c>
      <c r="CH111">
        <v>28.7</v>
      </c>
      <c r="CL111">
        <v>27.7</v>
      </c>
      <c r="CM111">
        <v>27.7</v>
      </c>
      <c r="CQ111">
        <v>25.5</v>
      </c>
      <c r="CR111">
        <v>25.5</v>
      </c>
      <c r="CV111">
        <v>22.2</v>
      </c>
      <c r="CW111">
        <v>22.2</v>
      </c>
      <c r="DA111">
        <v>19.7</v>
      </c>
      <c r="DB111">
        <v>19.7</v>
      </c>
      <c r="DD111">
        <v>1</v>
      </c>
      <c r="DE111">
        <v>0</v>
      </c>
      <c r="DF111">
        <v>0</v>
      </c>
      <c r="DG111">
        <v>0</v>
      </c>
      <c r="DH111">
        <v>0</v>
      </c>
      <c r="DI111" t="str">
        <f t="shared" si="9"/>
        <v xml:space="preserve">Temp. suitable for vectors - surveillance may be needed. </v>
      </c>
      <c r="DJ111" t="str">
        <f t="shared" si="6"/>
        <v>When temp. suitable, model suggests vectors likely - may need control, education, and policies minimizing exposure.</v>
      </c>
      <c r="DK111" t="str">
        <f t="shared" si="10"/>
        <v xml:space="preserve">Temp. suitable for Zika - surveillance may be needed. </v>
      </c>
      <c r="DL111" t="str">
        <f t="shared" si="7"/>
        <v>When temp. suitable, model suggests Zika unlikely.</v>
      </c>
      <c r="DM111" t="str">
        <f t="shared" si="11"/>
        <v>Temp. suitable for vectors - surveillance may be needed. When temp. suitable, model suggests vectors likely - may need control, education, and policies minimizing exposure.</v>
      </c>
      <c r="DX111" s="59" t="s">
        <v>595</v>
      </c>
      <c r="DY111" s="59" t="s">
        <v>70</v>
      </c>
      <c r="DZ111" s="59" t="s">
        <v>71</v>
      </c>
      <c r="EA111" s="59" t="s">
        <v>8</v>
      </c>
      <c r="EB111" s="59">
        <v>842</v>
      </c>
      <c r="EC111" s="59">
        <v>59</v>
      </c>
      <c r="ED111" s="59">
        <v>32</v>
      </c>
      <c r="EE111" s="59">
        <v>2955</v>
      </c>
      <c r="EF111" s="59">
        <v>2923</v>
      </c>
      <c r="EG111" s="59">
        <v>1202.94915254237</v>
      </c>
      <c r="EH111" s="59">
        <v>680.90979575631604</v>
      </c>
      <c r="EI111" s="59">
        <v>70974</v>
      </c>
      <c r="EJ111" s="59">
        <v>58</v>
      </c>
      <c r="EK111" s="59">
        <v>754</v>
      </c>
      <c r="EL111" s="59">
        <v>32</v>
      </c>
      <c r="EM111" s="59">
        <v>1027</v>
      </c>
      <c r="EN111" s="59">
        <v>70974</v>
      </c>
    </row>
    <row r="112" spans="1:144" x14ac:dyDescent="0.25">
      <c r="A112" s="18">
        <v>32.810524600000001</v>
      </c>
      <c r="B112" s="18">
        <v>-117.1080067</v>
      </c>
      <c r="C112" s="18">
        <f>IF(Sheet1!G211=1,Master!A112,Master!K112)</f>
        <v>32.810524600000001</v>
      </c>
      <c r="D112" s="18">
        <f>IF(Sheet1!G211=1,Master!B112,Master!L112)</f>
        <v>-117.1080067</v>
      </c>
      <c r="E112" s="18">
        <f>IF(Sheet1!G211=0,Master!A112,Master!K112)</f>
        <v>100</v>
      </c>
      <c r="F112" s="18">
        <f>IF(Sheet1!G211=0,Master!B112,Master!L112)</f>
        <v>180</v>
      </c>
      <c r="G112" s="18">
        <f>IF(Sheet1!I211=1,Master!A112,Master!K112)</f>
        <v>32.810524600000001</v>
      </c>
      <c r="H112" s="18">
        <f>IF(Sheet1!I211=1,Master!B112,Master!L112)</f>
        <v>-117.1080067</v>
      </c>
      <c r="I112" s="18">
        <f>IF(Sheet1!I211=0,Master!A112,Master!K112)</f>
        <v>100</v>
      </c>
      <c r="J112" s="18">
        <f>IF(Sheet1!I211=0,Master!B112,Master!L112)</f>
        <v>180</v>
      </c>
      <c r="K112" s="18">
        <v>100</v>
      </c>
      <c r="L112" s="18">
        <v>180</v>
      </c>
      <c r="M112">
        <v>484</v>
      </c>
      <c r="N112" t="s">
        <v>596</v>
      </c>
      <c r="O112">
        <v>8.5338112221800003E-2</v>
      </c>
      <c r="P112" s="18" t="s">
        <v>70</v>
      </c>
      <c r="Q112" t="s">
        <v>71</v>
      </c>
      <c r="R112" t="s">
        <v>8</v>
      </c>
      <c r="S112">
        <v>1</v>
      </c>
      <c r="T112">
        <v>1</v>
      </c>
      <c r="U112">
        <v>30.1181106567382</v>
      </c>
      <c r="V112">
        <v>30.1181106567382</v>
      </c>
      <c r="W112">
        <v>30.1181106567382</v>
      </c>
      <c r="X112" s="1">
        <v>30.1181106567382</v>
      </c>
      <c r="Z112" s="1">
        <v>1</v>
      </c>
      <c r="AA112" s="1">
        <v>0.55417054891586304</v>
      </c>
      <c r="AB112" s="1">
        <v>0.55417054891586304</v>
      </c>
      <c r="AC112" s="1">
        <v>0.55417054891586304</v>
      </c>
      <c r="AD112" s="1">
        <v>0.55417054891586304</v>
      </c>
      <c r="AF112" s="1">
        <v>1</v>
      </c>
      <c r="AG112">
        <v>0.34073191881179798</v>
      </c>
      <c r="AH112">
        <v>0.34073191881179798</v>
      </c>
      <c r="AI112">
        <v>0.34073191881179798</v>
      </c>
      <c r="AJ112">
        <v>0.34073191881179798</v>
      </c>
      <c r="AL112" s="18">
        <f t="shared" si="8"/>
        <v>0.55417054891586304</v>
      </c>
      <c r="AM112">
        <v>0.55417054891586304</v>
      </c>
      <c r="AN112">
        <v>484</v>
      </c>
      <c r="AO112" t="s">
        <v>596</v>
      </c>
      <c r="AP112" t="s">
        <v>70</v>
      </c>
      <c r="AQ112" t="s">
        <v>71</v>
      </c>
      <c r="AR112" t="s">
        <v>8</v>
      </c>
      <c r="AS112">
        <v>32.810524600000001</v>
      </c>
      <c r="AT112">
        <v>-117.1080067</v>
      </c>
      <c r="AW112">
        <v>18.899999999999999</v>
      </c>
      <c r="AX112">
        <v>18.899999999999999</v>
      </c>
      <c r="BB112">
        <v>19.3</v>
      </c>
      <c r="BC112">
        <v>19.3</v>
      </c>
      <c r="BG112">
        <v>19.2</v>
      </c>
      <c r="BH112">
        <v>19.2</v>
      </c>
      <c r="BL112">
        <v>20.6</v>
      </c>
      <c r="BM112">
        <v>20.6</v>
      </c>
      <c r="BQ112">
        <v>21.4</v>
      </c>
      <c r="BR112">
        <v>21.4</v>
      </c>
      <c r="BW112">
        <v>23.3</v>
      </c>
      <c r="BX112">
        <v>23.3</v>
      </c>
      <c r="CB112">
        <v>26</v>
      </c>
      <c r="CC112">
        <v>26</v>
      </c>
      <c r="CG112">
        <v>26.9</v>
      </c>
      <c r="CH112">
        <v>26.9</v>
      </c>
      <c r="CL112">
        <v>26.3</v>
      </c>
      <c r="CM112">
        <v>26.3</v>
      </c>
      <c r="CQ112">
        <v>24.5</v>
      </c>
      <c r="CR112">
        <v>24.5</v>
      </c>
      <c r="CV112">
        <v>21.7</v>
      </c>
      <c r="CW112">
        <v>21.7</v>
      </c>
      <c r="DA112">
        <v>19.399999999999999</v>
      </c>
      <c r="DB112">
        <v>19.399999999999999</v>
      </c>
      <c r="DD112">
        <v>1</v>
      </c>
      <c r="DE112">
        <v>0</v>
      </c>
      <c r="DF112">
        <v>0</v>
      </c>
      <c r="DG112">
        <v>0</v>
      </c>
      <c r="DH112">
        <v>0</v>
      </c>
      <c r="DI112" t="str">
        <f t="shared" si="9"/>
        <v xml:space="preserve">Temp. suitable for vectors - surveillance may be needed. </v>
      </c>
      <c r="DJ112" t="str">
        <f t="shared" si="6"/>
        <v>When temp. suitable, model suggests vectors likely - may need control, education, and policies minimizing exposure.</v>
      </c>
      <c r="DK112" t="str">
        <f t="shared" si="10"/>
        <v xml:space="preserve">Temp. suitable for Zika - surveillance may be needed. </v>
      </c>
      <c r="DL112" t="str">
        <f t="shared" si="7"/>
        <v>When temp. suitable, model suggests Zika unlikely.</v>
      </c>
      <c r="DM112" t="str">
        <f t="shared" si="11"/>
        <v>Temp. suitable for vectors - surveillance may be needed. When temp. suitable, model suggests vectors likely - may need control, education, and policies minimizing exposure.</v>
      </c>
      <c r="DX112" s="59" t="s">
        <v>596</v>
      </c>
      <c r="DY112" s="59" t="s">
        <v>70</v>
      </c>
      <c r="DZ112" s="59" t="s">
        <v>71</v>
      </c>
      <c r="EA112" s="59" t="s">
        <v>8</v>
      </c>
      <c r="EB112" s="59">
        <v>1225</v>
      </c>
      <c r="EC112" s="59">
        <v>23</v>
      </c>
      <c r="ED112" s="59">
        <v>327</v>
      </c>
      <c r="EE112" s="59">
        <v>3971</v>
      </c>
      <c r="EF112" s="59">
        <v>3644</v>
      </c>
      <c r="EG112" s="59">
        <v>1576.04347826086</v>
      </c>
      <c r="EH112" s="59">
        <v>1084.3240121509</v>
      </c>
      <c r="EI112" s="59">
        <v>36249</v>
      </c>
      <c r="EJ112" s="59">
        <v>23</v>
      </c>
      <c r="EK112" s="59">
        <v>327</v>
      </c>
      <c r="EL112" s="59">
        <v>327</v>
      </c>
      <c r="EM112" s="59">
        <v>1052</v>
      </c>
      <c r="EN112" s="59">
        <v>36249</v>
      </c>
    </row>
    <row r="113" spans="1:144" x14ac:dyDescent="0.25">
      <c r="A113" s="18">
        <v>32.899742699999997</v>
      </c>
      <c r="B113" s="18">
        <v>-117.09515690000001</v>
      </c>
      <c r="C113" s="18">
        <f>IF(Sheet1!G212=1,Master!A113,Master!K113)</f>
        <v>32.899742699999997</v>
      </c>
      <c r="D113" s="18">
        <f>IF(Sheet1!G212=1,Master!B113,Master!L113)</f>
        <v>-117.09515690000001</v>
      </c>
      <c r="E113" s="18">
        <f>IF(Sheet1!G212=0,Master!A113,Master!K113)</f>
        <v>100</v>
      </c>
      <c r="F113" s="18">
        <f>IF(Sheet1!G212=0,Master!B113,Master!L113)</f>
        <v>180</v>
      </c>
      <c r="G113" s="18">
        <f>IF(Sheet1!I212=1,Master!A113,Master!K113)</f>
        <v>32.899742699999997</v>
      </c>
      <c r="H113" s="18">
        <f>IF(Sheet1!I212=1,Master!B113,Master!L113)</f>
        <v>-117.09515690000001</v>
      </c>
      <c r="I113" s="18">
        <f>IF(Sheet1!I212=0,Master!A113,Master!K113)</f>
        <v>100</v>
      </c>
      <c r="J113" s="18">
        <f>IF(Sheet1!I212=0,Master!B113,Master!L113)</f>
        <v>180</v>
      </c>
      <c r="K113" s="18">
        <v>100</v>
      </c>
      <c r="L113" s="18">
        <v>180</v>
      </c>
      <c r="M113">
        <v>485</v>
      </c>
      <c r="N113" t="s">
        <v>597</v>
      </c>
      <c r="O113">
        <v>2.19260238658E-2</v>
      </c>
      <c r="P113" s="18" t="s">
        <v>70</v>
      </c>
      <c r="Q113" t="s">
        <v>71</v>
      </c>
      <c r="R113" t="s">
        <v>8</v>
      </c>
      <c r="S113">
        <v>1</v>
      </c>
      <c r="T113">
        <v>1</v>
      </c>
      <c r="U113">
        <v>30.6692905426025</v>
      </c>
      <c r="V113">
        <v>30.6692905426025</v>
      </c>
      <c r="W113">
        <v>30.6692905426025</v>
      </c>
      <c r="X113" s="1">
        <v>30.6692905426025</v>
      </c>
      <c r="Z113" s="1">
        <v>1</v>
      </c>
      <c r="AA113" s="1">
        <v>0.61316156387329102</v>
      </c>
      <c r="AB113" s="1">
        <v>0.61316156387329102</v>
      </c>
      <c r="AC113" s="1">
        <v>0.61316156387329102</v>
      </c>
      <c r="AD113" s="1">
        <v>0.61316156387329102</v>
      </c>
      <c r="AF113" s="1">
        <v>1</v>
      </c>
      <c r="AG113">
        <v>0.25659385323524497</v>
      </c>
      <c r="AH113">
        <v>0.25659385323524497</v>
      </c>
      <c r="AI113">
        <v>0.25659385323524497</v>
      </c>
      <c r="AJ113">
        <v>0.25659385323524497</v>
      </c>
      <c r="AL113" s="18">
        <f t="shared" si="8"/>
        <v>0.61316156387329102</v>
      </c>
      <c r="AM113">
        <v>0.61316156387329102</v>
      </c>
      <c r="AN113">
        <v>485</v>
      </c>
      <c r="AO113" t="s">
        <v>597</v>
      </c>
      <c r="AP113" t="s">
        <v>70</v>
      </c>
      <c r="AQ113" t="s">
        <v>71</v>
      </c>
      <c r="AR113" t="s">
        <v>8</v>
      </c>
      <c r="AS113">
        <v>32.899742699999997</v>
      </c>
      <c r="AT113">
        <v>-117.09515690000001</v>
      </c>
      <c r="AW113">
        <v>18.8</v>
      </c>
      <c r="AX113">
        <v>18.8</v>
      </c>
      <c r="BB113">
        <v>19.2</v>
      </c>
      <c r="BC113">
        <v>19.2</v>
      </c>
      <c r="BG113">
        <v>19.100000000000001</v>
      </c>
      <c r="BH113">
        <v>19.100000000000001</v>
      </c>
      <c r="BL113">
        <v>20.7</v>
      </c>
      <c r="BM113">
        <v>20.7</v>
      </c>
      <c r="BQ113">
        <v>21.7</v>
      </c>
      <c r="BR113">
        <v>21.7</v>
      </c>
      <c r="BW113">
        <v>23.9</v>
      </c>
      <c r="BX113">
        <v>23.9</v>
      </c>
      <c r="CB113">
        <v>26.9</v>
      </c>
      <c r="CC113">
        <v>26.9</v>
      </c>
      <c r="CG113">
        <v>27.6</v>
      </c>
      <c r="CH113">
        <v>27.6</v>
      </c>
      <c r="CL113">
        <v>26.9</v>
      </c>
      <c r="CM113">
        <v>26.9</v>
      </c>
      <c r="CQ113">
        <v>24.8</v>
      </c>
      <c r="CR113">
        <v>24.8</v>
      </c>
      <c r="CV113">
        <v>21.7</v>
      </c>
      <c r="CW113">
        <v>21.7</v>
      </c>
      <c r="DA113">
        <v>19.3</v>
      </c>
      <c r="DB113">
        <v>19.3</v>
      </c>
      <c r="DD113">
        <v>1</v>
      </c>
      <c r="DE113">
        <v>0</v>
      </c>
      <c r="DF113">
        <v>0</v>
      </c>
      <c r="DG113">
        <v>0</v>
      </c>
      <c r="DH113">
        <v>0</v>
      </c>
      <c r="DI113" t="str">
        <f t="shared" si="9"/>
        <v xml:space="preserve">Temp. suitable for vectors - surveillance may be needed. </v>
      </c>
      <c r="DJ113" t="str">
        <f t="shared" si="6"/>
        <v>When temp. suitable, model suggests vectors likely - may need control, education, and policies minimizing exposure.</v>
      </c>
      <c r="DK113" t="str">
        <f t="shared" si="10"/>
        <v xml:space="preserve">Temp. suitable for Zika - surveillance may be needed. </v>
      </c>
      <c r="DL113" t="str">
        <f t="shared" si="7"/>
        <v>When temp. suitable, model suggests Zika unlikely.</v>
      </c>
      <c r="DM113" t="str">
        <f t="shared" si="11"/>
        <v>Temp. suitable for vectors - surveillance may be needed. When temp. suitable, model suggests vectors likely - may need control, education, and policies minimizing exposure.</v>
      </c>
      <c r="DX113" s="59" t="s">
        <v>597</v>
      </c>
      <c r="DY113" s="59" t="s">
        <v>70</v>
      </c>
      <c r="DZ113" s="59" t="s">
        <v>71</v>
      </c>
      <c r="EA113" s="59" t="s">
        <v>8</v>
      </c>
      <c r="EB113" s="59">
        <v>1887</v>
      </c>
      <c r="EC113" s="59">
        <v>1</v>
      </c>
      <c r="ED113" s="59">
        <v>914</v>
      </c>
      <c r="EE113" s="59">
        <v>914</v>
      </c>
      <c r="EF113" s="59">
        <v>0</v>
      </c>
      <c r="EG113" s="59">
        <v>914</v>
      </c>
      <c r="EH113" s="59">
        <v>0</v>
      </c>
      <c r="EI113" s="59">
        <v>914</v>
      </c>
      <c r="EJ113" s="59">
        <v>1</v>
      </c>
      <c r="EK113" s="59">
        <v>914</v>
      </c>
      <c r="EL113" s="59">
        <v>914</v>
      </c>
      <c r="EM113" s="59">
        <v>914</v>
      </c>
      <c r="EN113" s="59">
        <v>914</v>
      </c>
    </row>
    <row r="114" spans="1:144" x14ac:dyDescent="0.25">
      <c r="A114" s="18">
        <v>32.721362999999997</v>
      </c>
      <c r="B114" s="18">
        <v>-117.1077574</v>
      </c>
      <c r="C114" s="18">
        <f>IF(Sheet1!G213=1,Master!A114,Master!K114)</f>
        <v>32.721362999999997</v>
      </c>
      <c r="D114" s="18">
        <f>IF(Sheet1!G213=1,Master!B114,Master!L114)</f>
        <v>-117.1077574</v>
      </c>
      <c r="E114" s="18">
        <f>IF(Sheet1!G213=0,Master!A114,Master!K114)</f>
        <v>100</v>
      </c>
      <c r="F114" s="18">
        <f>IF(Sheet1!G213=0,Master!B114,Master!L114)</f>
        <v>180</v>
      </c>
      <c r="G114" s="18">
        <f>IF(Sheet1!I213=1,Master!A114,Master!K114)</f>
        <v>32.721362999999997</v>
      </c>
      <c r="H114" s="18">
        <f>IF(Sheet1!I213=1,Master!B114,Master!L114)</f>
        <v>-117.1077574</v>
      </c>
      <c r="I114" s="18">
        <f>IF(Sheet1!I213=0,Master!A114,Master!K114)</f>
        <v>100</v>
      </c>
      <c r="J114" s="18">
        <f>IF(Sheet1!I213=0,Master!B114,Master!L114)</f>
        <v>180</v>
      </c>
      <c r="K114" s="18">
        <v>100</v>
      </c>
      <c r="L114" s="18">
        <v>180</v>
      </c>
      <c r="M114">
        <v>486</v>
      </c>
      <c r="N114" t="s">
        <v>598</v>
      </c>
      <c r="O114">
        <v>1.18123682329E-2</v>
      </c>
      <c r="P114" s="18" t="s">
        <v>70</v>
      </c>
      <c r="Q114" t="s">
        <v>71</v>
      </c>
      <c r="R114" t="s">
        <v>8</v>
      </c>
      <c r="S114">
        <v>1</v>
      </c>
      <c r="T114">
        <v>1</v>
      </c>
      <c r="U114">
        <v>29.291337966918899</v>
      </c>
      <c r="V114">
        <v>29.291337966918899</v>
      </c>
      <c r="W114">
        <v>29.291337966918899</v>
      </c>
      <c r="X114" s="1">
        <v>29.291337966918899</v>
      </c>
      <c r="Z114" s="1">
        <v>1</v>
      </c>
      <c r="AA114" s="1">
        <v>0.37098222970962502</v>
      </c>
      <c r="AB114" s="1">
        <v>0.37098222970962502</v>
      </c>
      <c r="AC114" s="1">
        <v>0.37098222970962502</v>
      </c>
      <c r="AD114" s="1">
        <v>0.37098222970962502</v>
      </c>
      <c r="AF114" s="1">
        <v>1</v>
      </c>
      <c r="AG114">
        <v>7.1279056370257998E-2</v>
      </c>
      <c r="AH114">
        <v>7.1279056370257998E-2</v>
      </c>
      <c r="AI114">
        <v>7.1279056370257998E-2</v>
      </c>
      <c r="AJ114">
        <v>7.1279056370257998E-2</v>
      </c>
      <c r="AL114" s="18">
        <f t="shared" si="8"/>
        <v>0.37098222970962502</v>
      </c>
      <c r="AM114">
        <v>0.37098222970962502</v>
      </c>
      <c r="AN114">
        <v>486</v>
      </c>
      <c r="AO114" t="s">
        <v>598</v>
      </c>
      <c r="AP114" t="s">
        <v>70</v>
      </c>
      <c r="AQ114" t="s">
        <v>71</v>
      </c>
      <c r="AR114" t="s">
        <v>8</v>
      </c>
      <c r="AS114">
        <v>32.721362999999997</v>
      </c>
      <c r="AT114">
        <v>-117.1077574</v>
      </c>
      <c r="AW114">
        <v>18.8</v>
      </c>
      <c r="AX114">
        <v>18.8</v>
      </c>
      <c r="BB114">
        <v>19.2</v>
      </c>
      <c r="BC114">
        <v>19.2</v>
      </c>
      <c r="BG114">
        <v>19.100000000000001</v>
      </c>
      <c r="BH114">
        <v>19.100000000000001</v>
      </c>
      <c r="BL114">
        <v>20.399999999999999</v>
      </c>
      <c r="BM114">
        <v>20.399999999999999</v>
      </c>
      <c r="BQ114">
        <v>21.1</v>
      </c>
      <c r="BR114">
        <v>21.1</v>
      </c>
      <c r="BW114">
        <v>22.7</v>
      </c>
      <c r="BX114">
        <v>22.7</v>
      </c>
      <c r="CB114">
        <v>25.2</v>
      </c>
      <c r="CC114">
        <v>25.2</v>
      </c>
      <c r="CG114">
        <v>26.1</v>
      </c>
      <c r="CH114">
        <v>26.1</v>
      </c>
      <c r="CL114">
        <v>25.7</v>
      </c>
      <c r="CM114">
        <v>25.7</v>
      </c>
      <c r="CQ114">
        <v>24.1</v>
      </c>
      <c r="CR114">
        <v>24.1</v>
      </c>
      <c r="CV114">
        <v>21.6</v>
      </c>
      <c r="CW114">
        <v>21.6</v>
      </c>
      <c r="DA114">
        <v>19.3</v>
      </c>
      <c r="DB114">
        <v>19.3</v>
      </c>
      <c r="DD114">
        <v>1</v>
      </c>
      <c r="DE114">
        <v>0</v>
      </c>
      <c r="DF114">
        <v>0</v>
      </c>
      <c r="DG114">
        <v>0</v>
      </c>
      <c r="DH114">
        <v>0</v>
      </c>
      <c r="DI114" t="str">
        <f t="shared" si="9"/>
        <v xml:space="preserve">Temp. suitable for vectors - surveillance may be needed. </v>
      </c>
      <c r="DJ114" t="str">
        <f t="shared" si="6"/>
        <v>When temp. suitable, model suggests vectors unlikely or low numbers.</v>
      </c>
      <c r="DK114" t="str">
        <f t="shared" si="10"/>
        <v xml:space="preserve">Temp. suitable for Zika - surveillance may be needed. </v>
      </c>
      <c r="DL114" t="str">
        <f t="shared" si="7"/>
        <v>When temp. suitable, model suggests Zika unlikely.</v>
      </c>
      <c r="DM114" t="str">
        <f t="shared" si="11"/>
        <v>Temp. suitable for vectors - surveillance may be needed. When temp. suitable, model suggests vectors unlikely or low numbers.</v>
      </c>
      <c r="DX114" s="59" t="s">
        <v>598</v>
      </c>
      <c r="DY114" s="59" t="s">
        <v>70</v>
      </c>
      <c r="DZ114" s="59" t="s">
        <v>71</v>
      </c>
      <c r="EA114" s="59" t="s">
        <v>8</v>
      </c>
      <c r="EB114" s="59">
        <v>738</v>
      </c>
      <c r="EN114" s="59">
        <v>738</v>
      </c>
    </row>
    <row r="115" spans="1:144" x14ac:dyDescent="0.25">
      <c r="A115" s="18">
        <v>32.7264287</v>
      </c>
      <c r="B115" s="18">
        <v>-117.1450057</v>
      </c>
      <c r="C115" s="18">
        <f>IF(Sheet1!G214=1,Master!A115,Master!K115)</f>
        <v>32.7264287</v>
      </c>
      <c r="D115" s="18">
        <f>IF(Sheet1!G214=1,Master!B115,Master!L115)</f>
        <v>-117.1450057</v>
      </c>
      <c r="E115" s="18">
        <f>IF(Sheet1!G214=0,Master!A115,Master!K115)</f>
        <v>100</v>
      </c>
      <c r="F115" s="18">
        <f>IF(Sheet1!G214=0,Master!B115,Master!L115)</f>
        <v>180</v>
      </c>
      <c r="G115" s="18">
        <f>IF(Sheet1!I214=1,Master!A115,Master!K115)</f>
        <v>32.7264287</v>
      </c>
      <c r="H115" s="18">
        <f>IF(Sheet1!I214=1,Master!B115,Master!L115)</f>
        <v>-117.1450057</v>
      </c>
      <c r="I115" s="18">
        <f>IF(Sheet1!I214=0,Master!A115,Master!K115)</f>
        <v>100</v>
      </c>
      <c r="J115" s="18">
        <f>IF(Sheet1!I214=0,Master!B115,Master!L115)</f>
        <v>180</v>
      </c>
      <c r="K115" s="18">
        <v>100</v>
      </c>
      <c r="L115" s="18">
        <v>180</v>
      </c>
      <c r="M115">
        <v>499</v>
      </c>
      <c r="N115" t="s">
        <v>611</v>
      </c>
      <c r="O115">
        <v>2.4817518443300001E-2</v>
      </c>
      <c r="P115" s="18" t="s">
        <v>70</v>
      </c>
      <c r="Q115" t="s">
        <v>71</v>
      </c>
      <c r="R115" t="s">
        <v>8</v>
      </c>
      <c r="S115">
        <v>1</v>
      </c>
      <c r="T115">
        <v>1</v>
      </c>
      <c r="U115">
        <v>29.291337966918899</v>
      </c>
      <c r="V115">
        <v>29.291337966918899</v>
      </c>
      <c r="W115">
        <v>29.291337966918899</v>
      </c>
      <c r="X115" s="1">
        <v>29.291337966918899</v>
      </c>
      <c r="Z115" s="1">
        <v>1</v>
      </c>
      <c r="AA115" s="1">
        <v>0.31968674063682601</v>
      </c>
      <c r="AB115" s="1">
        <v>0.31968674063682601</v>
      </c>
      <c r="AC115" s="1">
        <v>0.31968674063682601</v>
      </c>
      <c r="AD115" s="1">
        <v>0.31968674063682601</v>
      </c>
      <c r="AF115" s="1">
        <v>1</v>
      </c>
      <c r="AG115">
        <v>0.20383696258068101</v>
      </c>
      <c r="AH115">
        <v>0.20383696258068101</v>
      </c>
      <c r="AI115">
        <v>0.20383696258068101</v>
      </c>
      <c r="AJ115">
        <v>0.20383696258068101</v>
      </c>
      <c r="AL115" s="18">
        <f t="shared" si="8"/>
        <v>0.31968674063682601</v>
      </c>
      <c r="AM115">
        <v>0.31968674063682601</v>
      </c>
      <c r="AN115">
        <v>499</v>
      </c>
      <c r="AO115" t="s">
        <v>611</v>
      </c>
      <c r="AP115" t="s">
        <v>70</v>
      </c>
      <c r="AQ115" t="s">
        <v>71</v>
      </c>
      <c r="AR115" t="s">
        <v>8</v>
      </c>
      <c r="AS115">
        <v>32.7264287</v>
      </c>
      <c r="AT115">
        <v>-117.1450057</v>
      </c>
      <c r="AW115">
        <v>18.8</v>
      </c>
      <c r="AX115">
        <v>18.8</v>
      </c>
      <c r="BB115">
        <v>19.2</v>
      </c>
      <c r="BC115">
        <v>19.2</v>
      </c>
      <c r="BG115">
        <v>19.100000000000001</v>
      </c>
      <c r="BH115">
        <v>19.100000000000001</v>
      </c>
      <c r="BL115">
        <v>20.399999999999999</v>
      </c>
      <c r="BM115">
        <v>20.399999999999999</v>
      </c>
      <c r="BQ115">
        <v>21.1</v>
      </c>
      <c r="BR115">
        <v>21.1</v>
      </c>
      <c r="BW115">
        <v>22.7</v>
      </c>
      <c r="BX115">
        <v>22.7</v>
      </c>
      <c r="CB115">
        <v>25.2</v>
      </c>
      <c r="CC115">
        <v>25.2</v>
      </c>
      <c r="CG115">
        <v>26.1</v>
      </c>
      <c r="CH115">
        <v>26.1</v>
      </c>
      <c r="CL115">
        <v>25.7</v>
      </c>
      <c r="CM115">
        <v>25.7</v>
      </c>
      <c r="CQ115">
        <v>24.1</v>
      </c>
      <c r="CR115">
        <v>24.1</v>
      </c>
      <c r="CV115">
        <v>21.6</v>
      </c>
      <c r="CW115">
        <v>21.6</v>
      </c>
      <c r="DA115">
        <v>19.3</v>
      </c>
      <c r="DB115">
        <v>19.3</v>
      </c>
      <c r="DD115">
        <v>1</v>
      </c>
      <c r="DE115">
        <v>0</v>
      </c>
      <c r="DF115">
        <v>0</v>
      </c>
      <c r="DG115">
        <v>0</v>
      </c>
      <c r="DH115">
        <v>0</v>
      </c>
      <c r="DI115" t="str">
        <f t="shared" si="9"/>
        <v xml:space="preserve">Temp. suitable for vectors - surveillance may be needed. </v>
      </c>
      <c r="DJ115" t="str">
        <f t="shared" si="6"/>
        <v>When temp. suitable, model suggests vectors unlikely or low numbers.</v>
      </c>
      <c r="DK115" t="str">
        <f t="shared" si="10"/>
        <v xml:space="preserve">Temp. suitable for Zika - surveillance may be needed. </v>
      </c>
      <c r="DL115" t="str">
        <f t="shared" si="7"/>
        <v>When temp. suitable, model suggests Zika unlikely.</v>
      </c>
      <c r="DM115" t="str">
        <f t="shared" si="11"/>
        <v>Temp. suitable for vectors - surveillance may be needed. When temp. suitable, model suggests vectors unlikely or low numbers.</v>
      </c>
      <c r="DX115" s="59" t="s">
        <v>611</v>
      </c>
      <c r="DY115" s="59" t="s">
        <v>70</v>
      </c>
      <c r="DZ115" s="59" t="s">
        <v>71</v>
      </c>
      <c r="EA115" s="59" t="s">
        <v>8</v>
      </c>
      <c r="EB115" s="59">
        <v>6130</v>
      </c>
      <c r="EN115" s="59">
        <v>6130</v>
      </c>
    </row>
    <row r="116" spans="1:144" x14ac:dyDescent="0.25">
      <c r="A116" s="18">
        <v>34.0690466</v>
      </c>
      <c r="B116" s="18">
        <v>-118.24212129999999</v>
      </c>
      <c r="C116" s="18">
        <f>IF(Sheet1!G215=1,Master!A116,Master!K116)</f>
        <v>34.0690466</v>
      </c>
      <c r="D116" s="18">
        <f>IF(Sheet1!G215=1,Master!B116,Master!L116)</f>
        <v>-118.24212129999999</v>
      </c>
      <c r="E116" s="18">
        <f>IF(Sheet1!G215=0,Master!A116,Master!K116)</f>
        <v>100</v>
      </c>
      <c r="F116" s="18">
        <f>IF(Sheet1!G215=0,Master!B116,Master!L116)</f>
        <v>180</v>
      </c>
      <c r="G116" s="18">
        <f>IF(Sheet1!I215=1,Master!A116,Master!K116)</f>
        <v>34.0690466</v>
      </c>
      <c r="H116" s="18">
        <f>IF(Sheet1!I215=1,Master!B116,Master!L116)</f>
        <v>-118.24212129999999</v>
      </c>
      <c r="I116" s="18">
        <f>IF(Sheet1!I215=0,Master!A116,Master!K116)</f>
        <v>100</v>
      </c>
      <c r="J116" s="18">
        <f>IF(Sheet1!I215=0,Master!B116,Master!L116)</f>
        <v>180</v>
      </c>
      <c r="K116" s="18">
        <v>100</v>
      </c>
      <c r="L116" s="18">
        <v>180</v>
      </c>
      <c r="M116">
        <v>503</v>
      </c>
      <c r="N116" t="s">
        <v>615</v>
      </c>
      <c r="O116">
        <v>8.7490491833399995E-3</v>
      </c>
      <c r="P116" s="18" t="s">
        <v>70</v>
      </c>
      <c r="Q116" t="s">
        <v>71</v>
      </c>
      <c r="R116" t="s">
        <v>8</v>
      </c>
      <c r="S116">
        <v>1</v>
      </c>
      <c r="T116">
        <v>1</v>
      </c>
      <c r="U116">
        <v>32.874015808105398</v>
      </c>
      <c r="V116">
        <v>32.874015808105398</v>
      </c>
      <c r="W116">
        <v>32.874015808105398</v>
      </c>
      <c r="X116" s="1">
        <v>32.874015808105398</v>
      </c>
      <c r="Z116" s="1">
        <v>1</v>
      </c>
      <c r="AA116" s="1">
        <v>0.64196389913559004</v>
      </c>
      <c r="AB116" s="1">
        <v>0.64196389913559004</v>
      </c>
      <c r="AC116" s="1">
        <v>0.64196389913559004</v>
      </c>
      <c r="AD116" s="1">
        <v>0.64196389913559004</v>
      </c>
      <c r="AF116" s="1">
        <v>1</v>
      </c>
      <c r="AG116">
        <v>0.81171047687530495</v>
      </c>
      <c r="AH116">
        <v>0.81171047687530495</v>
      </c>
      <c r="AI116">
        <v>0.81171047687530495</v>
      </c>
      <c r="AJ116">
        <v>0.81171047687530495</v>
      </c>
      <c r="AL116" s="18">
        <f t="shared" si="8"/>
        <v>0.81171047687530495</v>
      </c>
      <c r="AM116">
        <v>0.81171047687530495</v>
      </c>
      <c r="AN116">
        <v>503</v>
      </c>
      <c r="AO116" t="s">
        <v>615</v>
      </c>
      <c r="AP116" t="s">
        <v>70</v>
      </c>
      <c r="AQ116" t="s">
        <v>71</v>
      </c>
      <c r="AR116" t="s">
        <v>8</v>
      </c>
      <c r="AS116">
        <v>34.0690466</v>
      </c>
      <c r="AT116">
        <v>-118.24212129999999</v>
      </c>
      <c r="AW116">
        <v>19.899999999999999</v>
      </c>
      <c r="AX116">
        <v>19.899999999999999</v>
      </c>
      <c r="BB116">
        <v>20.8</v>
      </c>
      <c r="BC116">
        <v>20.8</v>
      </c>
      <c r="BG116">
        <v>20.7</v>
      </c>
      <c r="BH116">
        <v>20.7</v>
      </c>
      <c r="BL116">
        <v>22.5</v>
      </c>
      <c r="BM116">
        <v>22.5</v>
      </c>
      <c r="BQ116">
        <v>23.6</v>
      </c>
      <c r="BR116">
        <v>23.6</v>
      </c>
      <c r="BW116">
        <v>26</v>
      </c>
      <c r="BX116">
        <v>26</v>
      </c>
      <c r="CB116">
        <v>29.3</v>
      </c>
      <c r="CC116">
        <v>29.3</v>
      </c>
      <c r="CG116">
        <v>29.7</v>
      </c>
      <c r="CH116">
        <v>29.7</v>
      </c>
      <c r="CL116">
        <v>28.8</v>
      </c>
      <c r="CM116">
        <v>28.8</v>
      </c>
      <c r="CQ116">
        <v>26.4</v>
      </c>
      <c r="CR116">
        <v>26.4</v>
      </c>
      <c r="CV116">
        <v>22.7</v>
      </c>
      <c r="CW116">
        <v>22.7</v>
      </c>
      <c r="DA116">
        <v>20.100000000000001</v>
      </c>
      <c r="DB116">
        <v>20.100000000000001</v>
      </c>
      <c r="DD116">
        <v>1</v>
      </c>
      <c r="DE116">
        <v>0</v>
      </c>
      <c r="DF116">
        <v>0</v>
      </c>
      <c r="DG116">
        <v>0</v>
      </c>
      <c r="DH116">
        <v>0</v>
      </c>
      <c r="DI116" t="str">
        <f t="shared" si="9"/>
        <v xml:space="preserve">Temp. suitable for vectors - surveillance may be needed. </v>
      </c>
      <c r="DJ116" t="str">
        <f t="shared" si="6"/>
        <v>When temp. suitable, model suggests vectors likely - may need control, education, and policies minimizing exposure.</v>
      </c>
      <c r="DK116" t="str">
        <f t="shared" si="10"/>
        <v xml:space="preserve">Temp. suitable for Zika - surveillance may be needed. </v>
      </c>
      <c r="DL116" t="str">
        <f t="shared" si="7"/>
        <v>When temp. suitable, model suggests Zika unlikely.</v>
      </c>
      <c r="DM116" t="str">
        <f t="shared" si="11"/>
        <v>Temp. suitable for vectors - surveillance may be needed. When temp. suitable, model suggests vectors likely - may need control, education, and policies minimizing exposure.</v>
      </c>
      <c r="DX116" s="59" t="s">
        <v>615</v>
      </c>
      <c r="DY116" s="59" t="s">
        <v>70</v>
      </c>
      <c r="DZ116" s="59" t="s">
        <v>71</v>
      </c>
      <c r="EA116" s="59" t="s">
        <v>8</v>
      </c>
      <c r="EB116" s="59">
        <v>2442</v>
      </c>
      <c r="EC116" s="59">
        <v>117</v>
      </c>
      <c r="ED116" s="59">
        <v>200</v>
      </c>
      <c r="EE116" s="59">
        <v>25789</v>
      </c>
      <c r="EF116" s="59">
        <v>25589</v>
      </c>
      <c r="EG116" s="59">
        <v>4455.7863247863197</v>
      </c>
      <c r="EH116" s="59">
        <v>4009.9005269949198</v>
      </c>
      <c r="EI116" s="59">
        <v>521327</v>
      </c>
      <c r="EJ116" s="59">
        <v>116</v>
      </c>
      <c r="EK116" s="59">
        <v>3747</v>
      </c>
      <c r="EL116" s="59">
        <v>200</v>
      </c>
      <c r="EM116" s="59">
        <v>3315</v>
      </c>
      <c r="EN116" s="59">
        <v>521327</v>
      </c>
    </row>
    <row r="117" spans="1:144" x14ac:dyDescent="0.25">
      <c r="A117" s="18">
        <v>38.5118717</v>
      </c>
      <c r="B117" s="18">
        <v>-121.4001339</v>
      </c>
      <c r="C117" s="18">
        <f>IF(Sheet1!G216=1,Master!A117,Master!K117)</f>
        <v>38.5118717</v>
      </c>
      <c r="D117" s="18">
        <f>IF(Sheet1!G216=1,Master!B117,Master!L117)</f>
        <v>-121.4001339</v>
      </c>
      <c r="E117" s="18">
        <f>IF(Sheet1!G216=0,Master!A117,Master!K117)</f>
        <v>100</v>
      </c>
      <c r="F117" s="18">
        <f>IF(Sheet1!G216=0,Master!B117,Master!L117)</f>
        <v>180</v>
      </c>
      <c r="G117" s="18">
        <f>IF(Sheet1!I216=1,Master!A117,Master!K117)</f>
        <v>38.5118717</v>
      </c>
      <c r="H117" s="18">
        <f>IF(Sheet1!I216=1,Master!B117,Master!L117)</f>
        <v>-121.4001339</v>
      </c>
      <c r="I117" s="18">
        <f>IF(Sheet1!I216=0,Master!A117,Master!K117)</f>
        <v>100</v>
      </c>
      <c r="J117" s="18">
        <f>IF(Sheet1!I216=0,Master!B117,Master!L117)</f>
        <v>180</v>
      </c>
      <c r="K117" s="18">
        <v>100</v>
      </c>
      <c r="L117" s="18">
        <v>180</v>
      </c>
      <c r="M117">
        <v>504</v>
      </c>
      <c r="N117" t="s">
        <v>616</v>
      </c>
      <c r="O117">
        <v>1.05789331082E-2</v>
      </c>
      <c r="P117" s="18" t="s">
        <v>70</v>
      </c>
      <c r="Q117" t="s">
        <v>71</v>
      </c>
      <c r="R117" t="s">
        <v>8</v>
      </c>
      <c r="S117">
        <v>1</v>
      </c>
      <c r="T117">
        <v>1</v>
      </c>
      <c r="U117">
        <v>13.858267784118601</v>
      </c>
      <c r="V117">
        <v>13.858267784118601</v>
      </c>
      <c r="W117">
        <v>13.858267784118601</v>
      </c>
      <c r="X117" s="1">
        <v>13.858267784118601</v>
      </c>
      <c r="Z117" s="1">
        <v>1</v>
      </c>
      <c r="AA117" s="1">
        <v>0.82022029161453203</v>
      </c>
      <c r="AB117" s="1">
        <v>0.82022029161453203</v>
      </c>
      <c r="AC117" s="1">
        <v>0.82022029161453203</v>
      </c>
      <c r="AD117" s="1">
        <v>0.82022029161453203</v>
      </c>
      <c r="AF117" s="1">
        <v>1</v>
      </c>
      <c r="AG117">
        <v>0.78305584192276001</v>
      </c>
      <c r="AH117">
        <v>0.78305584192276001</v>
      </c>
      <c r="AI117">
        <v>0.78305584192276001</v>
      </c>
      <c r="AJ117">
        <v>0.78305584192276001</v>
      </c>
      <c r="AL117" s="18">
        <f t="shared" si="8"/>
        <v>0.82022029161453203</v>
      </c>
      <c r="AM117">
        <v>0.82022029161453203</v>
      </c>
      <c r="AN117">
        <v>504</v>
      </c>
      <c r="AO117" t="s">
        <v>616</v>
      </c>
      <c r="AP117" t="s">
        <v>70</v>
      </c>
      <c r="AQ117" t="s">
        <v>71</v>
      </c>
      <c r="AR117" t="s">
        <v>8</v>
      </c>
      <c r="AS117">
        <v>38.5118717</v>
      </c>
      <c r="AT117">
        <v>-121.4001339</v>
      </c>
      <c r="AW117">
        <v>11.5</v>
      </c>
      <c r="AX117">
        <v>11.5</v>
      </c>
      <c r="BB117">
        <v>15.4</v>
      </c>
      <c r="BC117">
        <v>15.4</v>
      </c>
      <c r="BG117">
        <v>17.8</v>
      </c>
      <c r="BH117">
        <v>17.8</v>
      </c>
      <c r="BL117">
        <v>21.7</v>
      </c>
      <c r="BM117">
        <v>21.7</v>
      </c>
      <c r="BQ117">
        <v>26.2</v>
      </c>
      <c r="BR117">
        <v>26.2</v>
      </c>
      <c r="BW117">
        <v>30.4</v>
      </c>
      <c r="BX117">
        <v>30.4</v>
      </c>
      <c r="CB117">
        <v>33.9</v>
      </c>
      <c r="CC117">
        <v>33.9</v>
      </c>
      <c r="CG117">
        <v>33.1</v>
      </c>
      <c r="CH117">
        <v>33.1</v>
      </c>
      <c r="CL117">
        <v>30.6</v>
      </c>
      <c r="CM117">
        <v>30.6</v>
      </c>
      <c r="CQ117">
        <v>25.2</v>
      </c>
      <c r="CR117">
        <v>25.2</v>
      </c>
      <c r="CV117">
        <v>17.399999999999999</v>
      </c>
      <c r="CW117">
        <v>17.399999999999999</v>
      </c>
      <c r="DA117">
        <v>11.8</v>
      </c>
      <c r="DB117">
        <v>11.8</v>
      </c>
      <c r="DD117">
        <v>1</v>
      </c>
      <c r="DE117">
        <v>0.28560668230056802</v>
      </c>
      <c r="DF117">
        <v>0.28560668230056802</v>
      </c>
      <c r="DG117">
        <v>0.28560668230056802</v>
      </c>
      <c r="DH117">
        <v>0.28560668230056802</v>
      </c>
      <c r="DI117" t="str">
        <f t="shared" si="9"/>
        <v xml:space="preserve">Temp. suitable for vectors - surveillance may be needed. </v>
      </c>
      <c r="DJ117" t="str">
        <f t="shared" si="6"/>
        <v>When temp. suitable, model suggests vectors likely - may need control, education, and policies minimizing exposure.</v>
      </c>
      <c r="DK117" t="str">
        <f t="shared" si="10"/>
        <v xml:space="preserve">Temp. suitable for Zika - surveillance may be needed. </v>
      </c>
      <c r="DL117" t="str">
        <f t="shared" si="7"/>
        <v>When temp. suitable, model suggests Zika unlikely.</v>
      </c>
      <c r="DM117" t="str">
        <f t="shared" si="11"/>
        <v>Temp. suitable for vectors - surveillance may be needed. When temp. suitable, model suggests vectors likely - may need control, education, and policies minimizing exposure.</v>
      </c>
      <c r="DX117" s="59" t="s">
        <v>616</v>
      </c>
      <c r="DY117" s="59" t="s">
        <v>70</v>
      </c>
      <c r="DZ117" s="59" t="s">
        <v>71</v>
      </c>
      <c r="EA117" s="59" t="s">
        <v>8</v>
      </c>
      <c r="EB117" s="59">
        <v>467</v>
      </c>
      <c r="EC117" s="59">
        <v>121</v>
      </c>
      <c r="ED117" s="59">
        <v>1</v>
      </c>
      <c r="EE117" s="59">
        <v>5029</v>
      </c>
      <c r="EF117" s="59">
        <v>5028</v>
      </c>
      <c r="EG117" s="59">
        <v>986.06611570247901</v>
      </c>
      <c r="EH117" s="59">
        <v>833.83843823804295</v>
      </c>
      <c r="EI117" s="59">
        <v>119314</v>
      </c>
      <c r="EJ117" s="59">
        <v>111</v>
      </c>
      <c r="EK117" s="59">
        <v>2</v>
      </c>
      <c r="EL117" s="59">
        <v>1</v>
      </c>
      <c r="EM117" s="59">
        <v>944</v>
      </c>
      <c r="EN117" s="59">
        <v>119314</v>
      </c>
    </row>
    <row r="118" spans="1:144" x14ac:dyDescent="0.25">
      <c r="A118" s="18">
        <v>33.753113499999998</v>
      </c>
      <c r="B118" s="18">
        <v>-118.2493846</v>
      </c>
      <c r="C118" s="18">
        <f>IF(Sheet1!G217=1,Master!A118,Master!K118)</f>
        <v>33.753113499999998</v>
      </c>
      <c r="D118" s="18">
        <f>IF(Sheet1!G217=1,Master!B118,Master!L118)</f>
        <v>-118.2493846</v>
      </c>
      <c r="E118" s="18">
        <f>IF(Sheet1!G217=0,Master!A118,Master!K118)</f>
        <v>100</v>
      </c>
      <c r="F118" s="18">
        <f>IF(Sheet1!G217=0,Master!B118,Master!L118)</f>
        <v>180</v>
      </c>
      <c r="G118" s="18">
        <f>IF(Sheet1!I217=1,Master!A118,Master!K118)</f>
        <v>33.753113499999998</v>
      </c>
      <c r="H118" s="18">
        <f>IF(Sheet1!I217=1,Master!B118,Master!L118)</f>
        <v>-118.2493846</v>
      </c>
      <c r="I118" s="18">
        <f>IF(Sheet1!I217=0,Master!A118,Master!K118)</f>
        <v>100</v>
      </c>
      <c r="J118" s="18">
        <f>IF(Sheet1!I217=0,Master!B118,Master!L118)</f>
        <v>180</v>
      </c>
      <c r="K118" s="18">
        <v>100</v>
      </c>
      <c r="L118" s="18">
        <v>180</v>
      </c>
      <c r="M118">
        <v>507</v>
      </c>
      <c r="N118" t="s">
        <v>619</v>
      </c>
      <c r="O118">
        <v>1.23664191248E-2</v>
      </c>
      <c r="P118" s="18" t="s">
        <v>70</v>
      </c>
      <c r="Q118" t="s">
        <v>71</v>
      </c>
      <c r="R118" t="s">
        <v>8</v>
      </c>
      <c r="S118">
        <v>1</v>
      </c>
      <c r="T118">
        <v>1</v>
      </c>
      <c r="U118">
        <v>29.291337966918899</v>
      </c>
      <c r="V118">
        <v>29.291337966918899</v>
      </c>
      <c r="W118">
        <v>29.291337966918899</v>
      </c>
      <c r="X118" s="1">
        <v>29.291337966918899</v>
      </c>
      <c r="Z118" s="1">
        <v>1</v>
      </c>
      <c r="AA118" s="1">
        <v>0</v>
      </c>
      <c r="AB118" s="1">
        <v>0</v>
      </c>
      <c r="AC118" s="1">
        <v>0</v>
      </c>
      <c r="AD118" s="1">
        <v>0</v>
      </c>
      <c r="AF118" s="1">
        <v>1</v>
      </c>
      <c r="AG118">
        <v>0</v>
      </c>
      <c r="AH118">
        <v>0</v>
      </c>
      <c r="AI118">
        <v>0</v>
      </c>
      <c r="AJ118">
        <v>0</v>
      </c>
      <c r="AL118" s="18">
        <f t="shared" si="8"/>
        <v>0</v>
      </c>
      <c r="AM118">
        <v>9999</v>
      </c>
      <c r="AN118">
        <v>507</v>
      </c>
      <c r="AO118" t="s">
        <v>619</v>
      </c>
      <c r="AP118" t="s">
        <v>70</v>
      </c>
      <c r="AQ118" t="s">
        <v>71</v>
      </c>
      <c r="AR118" t="s">
        <v>8</v>
      </c>
      <c r="AS118">
        <v>33.753113499999998</v>
      </c>
      <c r="AT118">
        <v>-118.2493846</v>
      </c>
      <c r="AW118">
        <v>19.3</v>
      </c>
      <c r="AX118">
        <v>19.3</v>
      </c>
      <c r="BB118">
        <v>20</v>
      </c>
      <c r="BC118">
        <v>20</v>
      </c>
      <c r="BG118">
        <v>20.100000000000001</v>
      </c>
      <c r="BH118">
        <v>20.100000000000001</v>
      </c>
      <c r="BL118">
        <v>21.5</v>
      </c>
      <c r="BM118">
        <v>21.5</v>
      </c>
      <c r="BQ118">
        <v>22.5</v>
      </c>
      <c r="BR118">
        <v>22.5</v>
      </c>
      <c r="BW118">
        <v>24.4</v>
      </c>
      <c r="BX118">
        <v>24.4</v>
      </c>
      <c r="CB118">
        <v>27.3</v>
      </c>
      <c r="CC118">
        <v>27.3</v>
      </c>
      <c r="CG118">
        <v>28</v>
      </c>
      <c r="CH118">
        <v>28</v>
      </c>
      <c r="CL118">
        <v>27.2</v>
      </c>
      <c r="CM118">
        <v>27.2</v>
      </c>
      <c r="CQ118">
        <v>25.4</v>
      </c>
      <c r="CR118">
        <v>25.4</v>
      </c>
      <c r="CV118">
        <v>22.2</v>
      </c>
      <c r="CW118">
        <v>22.2</v>
      </c>
      <c r="DA118">
        <v>19.600000000000001</v>
      </c>
      <c r="DB118">
        <v>19.600000000000001</v>
      </c>
      <c r="DD118">
        <v>1</v>
      </c>
      <c r="DE118">
        <v>0</v>
      </c>
      <c r="DF118">
        <v>0</v>
      </c>
      <c r="DG118">
        <v>0</v>
      </c>
      <c r="DH118">
        <v>0</v>
      </c>
      <c r="DI118" t="str">
        <f t="shared" si="9"/>
        <v xml:space="preserve">Temp. suitable for vectors - surveillance may be needed. </v>
      </c>
      <c r="DJ118" t="str">
        <f t="shared" si="6"/>
        <v>When temp. suitable, model suggests vectors unlikely or low numbers.</v>
      </c>
      <c r="DK118" t="str">
        <f t="shared" si="10"/>
        <v xml:space="preserve">Temp. suitable for Zika - surveillance may be needed. </v>
      </c>
      <c r="DL118" t="str">
        <f t="shared" si="7"/>
        <v>When temp. suitable, model suggests Zika unlikely.</v>
      </c>
      <c r="DM118" t="str">
        <f t="shared" si="11"/>
        <v>Temp. suitable for vectors - surveillance may be needed. When temp. suitable, model suggests vectors unlikely or low numbers.</v>
      </c>
      <c r="DX118" s="59" t="s">
        <v>619</v>
      </c>
      <c r="DY118" s="59" t="s">
        <v>70</v>
      </c>
      <c r="DZ118" s="59" t="s">
        <v>71</v>
      </c>
      <c r="EA118" s="59" t="s">
        <v>8</v>
      </c>
      <c r="EB118" s="59">
        <v>2</v>
      </c>
      <c r="EC118" s="59">
        <v>28</v>
      </c>
      <c r="ED118" s="59">
        <v>4</v>
      </c>
      <c r="EE118" s="59">
        <v>7643</v>
      </c>
      <c r="EF118" s="59">
        <v>7639</v>
      </c>
      <c r="EG118" s="59">
        <v>704.642857142857</v>
      </c>
      <c r="EH118" s="59">
        <v>1648.9444505562899</v>
      </c>
      <c r="EI118" s="59">
        <v>19730</v>
      </c>
      <c r="EJ118" s="59">
        <v>26</v>
      </c>
      <c r="EK118" s="59">
        <v>14</v>
      </c>
      <c r="EL118" s="59">
        <v>4</v>
      </c>
      <c r="EM118" s="59">
        <v>85</v>
      </c>
      <c r="EN118" s="59">
        <v>19730</v>
      </c>
    </row>
    <row r="119" spans="1:144" x14ac:dyDescent="0.25">
      <c r="A119" s="18">
        <v>32.564342600000003</v>
      </c>
      <c r="B119" s="18">
        <v>-117.1078985</v>
      </c>
      <c r="C119" s="18">
        <f>IF(Sheet1!G218=1,Master!A119,Master!K119)</f>
        <v>32.564342600000003</v>
      </c>
      <c r="D119" s="18">
        <f>IF(Sheet1!G218=1,Master!B119,Master!L119)</f>
        <v>-117.1078985</v>
      </c>
      <c r="E119" s="18">
        <f>IF(Sheet1!G218=0,Master!A119,Master!K119)</f>
        <v>100</v>
      </c>
      <c r="F119" s="18">
        <f>IF(Sheet1!G218=0,Master!B119,Master!L119)</f>
        <v>180</v>
      </c>
      <c r="G119" s="18">
        <f>IF(Sheet1!I218=1,Master!A119,Master!K119)</f>
        <v>32.564342600000003</v>
      </c>
      <c r="H119" s="18">
        <f>IF(Sheet1!I218=1,Master!B119,Master!L119)</f>
        <v>-117.1078985</v>
      </c>
      <c r="I119" s="18">
        <f>IF(Sheet1!I218=0,Master!A119,Master!K119)</f>
        <v>100</v>
      </c>
      <c r="J119" s="18">
        <f>IF(Sheet1!I218=0,Master!B119,Master!L119)</f>
        <v>180</v>
      </c>
      <c r="K119" s="18">
        <v>100</v>
      </c>
      <c r="L119" s="18">
        <v>180</v>
      </c>
      <c r="M119">
        <v>515</v>
      </c>
      <c r="N119" t="s">
        <v>627</v>
      </c>
      <c r="O119">
        <v>9.8530095898499995E-2</v>
      </c>
      <c r="P119" s="18" t="s">
        <v>70</v>
      </c>
      <c r="Q119" t="s">
        <v>71</v>
      </c>
      <c r="R119" t="s">
        <v>8</v>
      </c>
      <c r="S119">
        <v>1</v>
      </c>
      <c r="T119">
        <v>1</v>
      </c>
      <c r="U119">
        <v>29.015748977661101</v>
      </c>
      <c r="V119">
        <v>29.015748977661101</v>
      </c>
      <c r="W119">
        <v>29.015748977661101</v>
      </c>
      <c r="X119" s="1">
        <v>29.015748977661101</v>
      </c>
      <c r="Z119" s="1">
        <v>1</v>
      </c>
      <c r="AA119" s="1">
        <v>0.57036143541336104</v>
      </c>
      <c r="AB119" s="1">
        <v>0.57036143541336104</v>
      </c>
      <c r="AC119" s="1">
        <v>0.57036143541336104</v>
      </c>
      <c r="AD119" s="1">
        <v>0.57036143541336104</v>
      </c>
      <c r="AF119" s="1">
        <v>1</v>
      </c>
      <c r="AG119">
        <v>0.15448512136936199</v>
      </c>
      <c r="AH119">
        <v>0.15448512136936199</v>
      </c>
      <c r="AI119">
        <v>0.15448512136936199</v>
      </c>
      <c r="AJ119">
        <v>0.15448512136936199</v>
      </c>
      <c r="AL119" s="18">
        <f t="shared" si="8"/>
        <v>0.57036143541336104</v>
      </c>
      <c r="AM119">
        <v>0.57036143541336104</v>
      </c>
      <c r="AN119">
        <v>515</v>
      </c>
      <c r="AO119" t="s">
        <v>627</v>
      </c>
      <c r="AP119" t="s">
        <v>70</v>
      </c>
      <c r="AQ119" t="s">
        <v>71</v>
      </c>
      <c r="AR119" t="s">
        <v>8</v>
      </c>
      <c r="AS119">
        <v>32.564342600000003</v>
      </c>
      <c r="AT119">
        <v>-117.1078985</v>
      </c>
      <c r="AW119">
        <v>18.5</v>
      </c>
      <c r="AX119">
        <v>18.5</v>
      </c>
      <c r="BB119">
        <v>18.899999999999999</v>
      </c>
      <c r="BC119">
        <v>18.899999999999999</v>
      </c>
      <c r="BG119">
        <v>19.100000000000001</v>
      </c>
      <c r="BH119">
        <v>19.100000000000001</v>
      </c>
      <c r="BL119">
        <v>20.2</v>
      </c>
      <c r="BM119">
        <v>20.2</v>
      </c>
      <c r="BQ119">
        <v>20.9</v>
      </c>
      <c r="BR119">
        <v>20.9</v>
      </c>
      <c r="BW119">
        <v>22.2</v>
      </c>
      <c r="BX119">
        <v>22.2</v>
      </c>
      <c r="CB119">
        <v>24.6</v>
      </c>
      <c r="CC119">
        <v>24.6</v>
      </c>
      <c r="CG119">
        <v>25.6</v>
      </c>
      <c r="CH119">
        <v>25.6</v>
      </c>
      <c r="CL119">
        <v>25.2</v>
      </c>
      <c r="CM119">
        <v>25.2</v>
      </c>
      <c r="CQ119">
        <v>23.7</v>
      </c>
      <c r="CR119">
        <v>23.7</v>
      </c>
      <c r="CV119">
        <v>21.5</v>
      </c>
      <c r="CW119">
        <v>21.5</v>
      </c>
      <c r="DA119">
        <v>19.2</v>
      </c>
      <c r="DB119">
        <v>19.2</v>
      </c>
      <c r="DD119">
        <v>1</v>
      </c>
      <c r="DE119">
        <v>0</v>
      </c>
      <c r="DF119">
        <v>0</v>
      </c>
      <c r="DG119">
        <v>0</v>
      </c>
      <c r="DH119">
        <v>0</v>
      </c>
      <c r="DI119" t="str">
        <f t="shared" si="9"/>
        <v xml:space="preserve">Temp. suitable for vectors - surveillance may be needed. </v>
      </c>
      <c r="DJ119" t="str">
        <f t="shared" si="6"/>
        <v>When temp. suitable, model suggests vectors likely - may need control, education, and policies minimizing exposure.</v>
      </c>
      <c r="DK119" t="str">
        <f t="shared" si="10"/>
        <v xml:space="preserve">Temp. suitable for Zika - surveillance may be needed. </v>
      </c>
      <c r="DL119" t="str">
        <f t="shared" si="7"/>
        <v>When temp. suitable, model suggests Zika unlikely.</v>
      </c>
      <c r="DM119" t="str">
        <f t="shared" si="11"/>
        <v>Temp. suitable for vectors - surveillance may be needed. When temp. suitable, model suggests vectors likely - may need control, education, and policies minimizing exposure.</v>
      </c>
      <c r="DX119" s="59" t="s">
        <v>627</v>
      </c>
      <c r="DY119" s="59" t="s">
        <v>70</v>
      </c>
      <c r="DZ119" s="59" t="s">
        <v>71</v>
      </c>
      <c r="EA119" s="59" t="s">
        <v>8</v>
      </c>
      <c r="EB119" s="59">
        <v>1</v>
      </c>
      <c r="EC119" s="59">
        <v>115</v>
      </c>
      <c r="ED119" s="59">
        <v>0</v>
      </c>
      <c r="EE119" s="59">
        <v>23058</v>
      </c>
      <c r="EF119" s="59">
        <v>23058</v>
      </c>
      <c r="EG119" s="59">
        <v>2267.2347826086898</v>
      </c>
      <c r="EH119" s="59">
        <v>3029.5913609664099</v>
      </c>
      <c r="EI119" s="59">
        <v>260732</v>
      </c>
      <c r="EJ119" s="59">
        <v>96</v>
      </c>
      <c r="EK119" s="59">
        <v>0</v>
      </c>
      <c r="EL119" s="59">
        <v>4</v>
      </c>
      <c r="EM119" s="59">
        <v>1529</v>
      </c>
      <c r="EN119" s="59">
        <v>260732</v>
      </c>
    </row>
    <row r="120" spans="1:144" x14ac:dyDescent="0.25">
      <c r="A120" s="18">
        <v>36.598831199999999</v>
      </c>
      <c r="B120" s="18">
        <v>-121.8738132</v>
      </c>
      <c r="C120" s="18">
        <f>IF(Sheet1!G219=1,Master!A120,Master!K120)</f>
        <v>36.598831199999999</v>
      </c>
      <c r="D120" s="18">
        <f>IF(Sheet1!G219=1,Master!B120,Master!L120)</f>
        <v>-121.8738132</v>
      </c>
      <c r="E120" s="18">
        <f>IF(Sheet1!G219=0,Master!A120,Master!K120)</f>
        <v>100</v>
      </c>
      <c r="F120" s="18">
        <f>IF(Sheet1!G219=0,Master!B120,Master!L120)</f>
        <v>180</v>
      </c>
      <c r="G120" s="18">
        <f>IF(Sheet1!I219=1,Master!A120,Master!K120)</f>
        <v>36.598831199999999</v>
      </c>
      <c r="H120" s="18">
        <f>IF(Sheet1!I219=1,Master!B120,Master!L120)</f>
        <v>-121.8738132</v>
      </c>
      <c r="I120" s="18">
        <f>IF(Sheet1!I219=0,Master!A120,Master!K120)</f>
        <v>100</v>
      </c>
      <c r="J120" s="18">
        <f>IF(Sheet1!I219=0,Master!B120,Master!L120)</f>
        <v>180</v>
      </c>
      <c r="K120" s="18">
        <v>100</v>
      </c>
      <c r="L120" s="18">
        <v>180</v>
      </c>
      <c r="M120">
        <v>521</v>
      </c>
      <c r="N120" t="s">
        <v>633</v>
      </c>
      <c r="O120">
        <v>3.8436869116900002E-2</v>
      </c>
      <c r="P120" s="18" t="s">
        <v>70</v>
      </c>
      <c r="Q120" t="s">
        <v>71</v>
      </c>
      <c r="R120" t="s">
        <v>8</v>
      </c>
      <c r="S120">
        <v>1</v>
      </c>
      <c r="T120">
        <v>1</v>
      </c>
      <c r="U120">
        <v>20.748031616210898</v>
      </c>
      <c r="V120">
        <v>20.748031616210898</v>
      </c>
      <c r="W120">
        <v>20.748031616210898</v>
      </c>
      <c r="X120" s="1">
        <v>20.748031616210898</v>
      </c>
      <c r="Z120" s="1">
        <v>1</v>
      </c>
      <c r="AA120" s="1">
        <v>0.15190279483795199</v>
      </c>
      <c r="AB120" s="1">
        <v>0.15190279483795199</v>
      </c>
      <c r="AC120" s="1">
        <v>0.15190279483795199</v>
      </c>
      <c r="AD120" s="1">
        <v>0.15190279483795199</v>
      </c>
      <c r="AF120" s="1">
        <v>1</v>
      </c>
      <c r="AG120">
        <v>0.16610422730445901</v>
      </c>
      <c r="AH120">
        <v>0.16610422730445901</v>
      </c>
      <c r="AI120">
        <v>0.16610422730445901</v>
      </c>
      <c r="AJ120">
        <v>0.16610422730445901</v>
      </c>
      <c r="AL120" s="18">
        <f t="shared" si="8"/>
        <v>0.16610422730445901</v>
      </c>
      <c r="AM120">
        <v>0.16610422730445901</v>
      </c>
      <c r="AN120">
        <v>521</v>
      </c>
      <c r="AO120" t="s">
        <v>633</v>
      </c>
      <c r="AP120" t="s">
        <v>70</v>
      </c>
      <c r="AQ120" t="s">
        <v>71</v>
      </c>
      <c r="AR120" t="s">
        <v>8</v>
      </c>
      <c r="AS120">
        <v>36.598831199999999</v>
      </c>
      <c r="AT120">
        <v>-121.8738132</v>
      </c>
      <c r="AW120">
        <v>15</v>
      </c>
      <c r="AX120">
        <v>15</v>
      </c>
      <c r="BB120">
        <v>15.8</v>
      </c>
      <c r="BC120">
        <v>15.8</v>
      </c>
      <c r="BG120">
        <v>16</v>
      </c>
      <c r="BH120">
        <v>16</v>
      </c>
      <c r="BL120">
        <v>17</v>
      </c>
      <c r="BM120">
        <v>17</v>
      </c>
      <c r="BQ120">
        <v>17.7</v>
      </c>
      <c r="BR120">
        <v>17.7</v>
      </c>
      <c r="BW120">
        <v>19.100000000000001</v>
      </c>
      <c r="BX120">
        <v>19.100000000000001</v>
      </c>
      <c r="CB120">
        <v>19.2</v>
      </c>
      <c r="CC120">
        <v>19.2</v>
      </c>
      <c r="CG120">
        <v>19.5</v>
      </c>
      <c r="CH120">
        <v>19.5</v>
      </c>
      <c r="CL120">
        <v>21.1</v>
      </c>
      <c r="CM120">
        <v>21.1</v>
      </c>
      <c r="CQ120">
        <v>20.3</v>
      </c>
      <c r="CR120">
        <v>20.3</v>
      </c>
      <c r="CV120">
        <v>18.2</v>
      </c>
      <c r="CW120">
        <v>18.2</v>
      </c>
      <c r="DA120">
        <v>16.3</v>
      </c>
      <c r="DB120">
        <v>16.3</v>
      </c>
      <c r="DD120">
        <v>1</v>
      </c>
      <c r="DE120">
        <v>0</v>
      </c>
      <c r="DF120">
        <v>0</v>
      </c>
      <c r="DG120">
        <v>0</v>
      </c>
      <c r="DH120">
        <v>0</v>
      </c>
      <c r="DI120" t="str">
        <f t="shared" si="9"/>
        <v xml:space="preserve">Temp. suitable for vectors - surveillance may be needed. </v>
      </c>
      <c r="DJ120" t="str">
        <f t="shared" si="6"/>
        <v>When temp. suitable, model suggests vectors unlikely or low numbers.</v>
      </c>
      <c r="DK120" t="str">
        <f t="shared" si="10"/>
        <v xml:space="preserve">Temp. suitable for Zika - surveillance may be needed. </v>
      </c>
      <c r="DL120" t="str">
        <f t="shared" si="7"/>
        <v>When temp. suitable, model suggests Zika unlikely.</v>
      </c>
      <c r="DM120" t="str">
        <f t="shared" si="11"/>
        <v>Temp. suitable for vectors - surveillance may be needed. When temp. suitable, model suggests vectors unlikely or low numbers.</v>
      </c>
      <c r="DX120" s="59" t="s">
        <v>633</v>
      </c>
      <c r="DY120" s="59" t="s">
        <v>70</v>
      </c>
      <c r="DZ120" s="59" t="s">
        <v>71</v>
      </c>
      <c r="EA120" s="59" t="s">
        <v>8</v>
      </c>
      <c r="EB120" s="59">
        <v>2644</v>
      </c>
      <c r="EC120" s="59">
        <v>47</v>
      </c>
      <c r="ED120" s="59">
        <v>0</v>
      </c>
      <c r="EE120" s="59">
        <v>3563</v>
      </c>
      <c r="EF120" s="59">
        <v>3563</v>
      </c>
      <c r="EG120" s="59">
        <v>406.787234042553</v>
      </c>
      <c r="EH120" s="59">
        <v>751.78173994709402</v>
      </c>
      <c r="EI120" s="59">
        <v>19119</v>
      </c>
      <c r="EJ120" s="59">
        <v>30</v>
      </c>
      <c r="EK120" s="59">
        <v>0</v>
      </c>
      <c r="EL120" s="59">
        <v>1</v>
      </c>
      <c r="EM120" s="59">
        <v>15</v>
      </c>
      <c r="EN120" s="59">
        <v>19119</v>
      </c>
    </row>
    <row r="121" spans="1:144" x14ac:dyDescent="0.25">
      <c r="A121" s="18">
        <v>32.908008600000002</v>
      </c>
      <c r="B121" s="18">
        <v>-118.49307949999999</v>
      </c>
      <c r="C121" s="18">
        <f>IF(Sheet1!G220=1,Master!A121,Master!K121)</f>
        <v>32.908008600000002</v>
      </c>
      <c r="D121" s="18">
        <f>IF(Sheet1!G220=1,Master!B121,Master!L121)</f>
        <v>-118.49307949999999</v>
      </c>
      <c r="E121" s="18">
        <f>IF(Sheet1!G220=0,Master!A121,Master!K121)</f>
        <v>100</v>
      </c>
      <c r="F121" s="18">
        <f>IF(Sheet1!G220=0,Master!B121,Master!L121)</f>
        <v>180</v>
      </c>
      <c r="G121" s="18">
        <f>IF(Sheet1!I220=1,Master!A121,Master!K121)</f>
        <v>32.908008600000002</v>
      </c>
      <c r="H121" s="18">
        <f>IF(Sheet1!I220=1,Master!B121,Master!L121)</f>
        <v>-118.49307949999999</v>
      </c>
      <c r="I121" s="18">
        <f>IF(Sheet1!I220=0,Master!A121,Master!K121)</f>
        <v>100</v>
      </c>
      <c r="J121" s="18">
        <f>IF(Sheet1!I220=0,Master!B121,Master!L121)</f>
        <v>180</v>
      </c>
      <c r="K121" s="18">
        <v>100</v>
      </c>
      <c r="L121" s="18">
        <v>180</v>
      </c>
      <c r="M121">
        <v>525</v>
      </c>
      <c r="N121" t="s">
        <v>637</v>
      </c>
      <c r="O121">
        <v>0.89384469577799996</v>
      </c>
      <c r="P121" s="18" t="s">
        <v>70</v>
      </c>
      <c r="Q121" t="s">
        <v>71</v>
      </c>
      <c r="R121" t="s">
        <v>8</v>
      </c>
      <c r="S121">
        <v>1</v>
      </c>
      <c r="T121">
        <v>2</v>
      </c>
      <c r="U121">
        <v>25.708662033081001</v>
      </c>
      <c r="V121">
        <v>30.393701553344702</v>
      </c>
      <c r="W121">
        <v>28.051181793212798</v>
      </c>
      <c r="X121" s="1">
        <v>56.102363586425703</v>
      </c>
      <c r="Z121" s="1">
        <v>9</v>
      </c>
      <c r="AA121" s="1">
        <v>2.4573525795059999E-2</v>
      </c>
      <c r="AB121" s="1">
        <v>0.12928751377355299</v>
      </c>
      <c r="AC121" s="1">
        <v>8.9102328662435004E-2</v>
      </c>
      <c r="AD121" s="1">
        <v>0.80192095796191798</v>
      </c>
      <c r="AF121" s="1">
        <v>9</v>
      </c>
      <c r="AG121">
        <v>8.0254884535650006E-3</v>
      </c>
      <c r="AH121">
        <v>6.5358041301820005E-2</v>
      </c>
      <c r="AI121">
        <v>2.1158107906607999E-2</v>
      </c>
      <c r="AJ121">
        <v>0.19042297115947199</v>
      </c>
      <c r="AL121" s="18">
        <f t="shared" si="8"/>
        <v>0.12928751377355299</v>
      </c>
      <c r="AM121">
        <v>0.12928751377355299</v>
      </c>
      <c r="AN121">
        <v>525</v>
      </c>
      <c r="AO121" t="s">
        <v>637</v>
      </c>
      <c r="AP121" t="s">
        <v>70</v>
      </c>
      <c r="AQ121" t="s">
        <v>71</v>
      </c>
      <c r="AR121" t="s">
        <v>8</v>
      </c>
      <c r="AS121">
        <v>32.908008600000002</v>
      </c>
      <c r="AT121">
        <v>-118.49307949999999</v>
      </c>
      <c r="AW121">
        <v>16.399999999999999</v>
      </c>
      <c r="AX121">
        <v>16.100000000000001</v>
      </c>
      <c r="BB121">
        <v>16.5</v>
      </c>
      <c r="BC121">
        <v>16.200000000000003</v>
      </c>
      <c r="BG121">
        <v>16.399999999999999</v>
      </c>
      <c r="BH121">
        <v>16</v>
      </c>
      <c r="BL121">
        <v>17.2</v>
      </c>
      <c r="BM121">
        <v>16.7</v>
      </c>
      <c r="BQ121">
        <v>17.7</v>
      </c>
      <c r="BR121">
        <v>17.400000000000002</v>
      </c>
      <c r="BW121">
        <v>19</v>
      </c>
      <c r="BX121">
        <v>18.7</v>
      </c>
      <c r="CB121">
        <v>20.9</v>
      </c>
      <c r="CC121">
        <v>20.900000000000002</v>
      </c>
      <c r="CG121">
        <v>21.9</v>
      </c>
      <c r="CH121">
        <v>21.900000000000002</v>
      </c>
      <c r="CL121">
        <v>21.7</v>
      </c>
      <c r="CM121">
        <v>21.5</v>
      </c>
      <c r="CQ121">
        <v>20.9</v>
      </c>
      <c r="CR121">
        <v>20.700000000000003</v>
      </c>
      <c r="CV121">
        <v>18.5</v>
      </c>
      <c r="CW121">
        <v>18.2</v>
      </c>
      <c r="DA121">
        <v>16.5</v>
      </c>
      <c r="DB121">
        <v>16.2</v>
      </c>
      <c r="DD121">
        <v>7</v>
      </c>
      <c r="DE121">
        <v>0</v>
      </c>
      <c r="DF121">
        <v>0</v>
      </c>
      <c r="DG121">
        <v>0</v>
      </c>
      <c r="DH121">
        <v>0</v>
      </c>
      <c r="DI121" t="str">
        <f t="shared" si="9"/>
        <v xml:space="preserve">Temp. suitable for vectors - surveillance may be needed. </v>
      </c>
      <c r="DJ121" t="str">
        <f t="shared" si="6"/>
        <v>When temp. suitable, model suggests vectors unlikely or low numbers.</v>
      </c>
      <c r="DK121" t="str">
        <f t="shared" si="10"/>
        <v xml:space="preserve">Temp. suitable for Zika - surveillance may be needed. </v>
      </c>
      <c r="DL121" t="str">
        <f t="shared" si="7"/>
        <v>When temp. suitable, model suggests Zika unlikely.</v>
      </c>
      <c r="DM121" t="str">
        <f t="shared" si="11"/>
        <v>Temp. suitable for vectors - surveillance may be needed. When temp. suitable, model suggests vectors unlikely or low numbers.</v>
      </c>
      <c r="DX121" s="59" t="s">
        <v>637</v>
      </c>
      <c r="DY121" s="59" t="s">
        <v>70</v>
      </c>
      <c r="DZ121" s="59" t="s">
        <v>71</v>
      </c>
      <c r="EA121" s="59" t="s">
        <v>8</v>
      </c>
      <c r="EB121" s="59">
        <v>0</v>
      </c>
      <c r="EC121" s="59">
        <v>210</v>
      </c>
      <c r="ED121" s="59">
        <v>0</v>
      </c>
      <c r="EE121" s="59">
        <v>1</v>
      </c>
      <c r="EF121" s="59">
        <v>1</v>
      </c>
      <c r="EG121" s="59">
        <v>9.52380952381E-3</v>
      </c>
      <c r="EH121" s="59">
        <v>9.7124181211291002E-2</v>
      </c>
      <c r="EI121" s="59">
        <v>2</v>
      </c>
      <c r="EJ121" s="59">
        <v>2</v>
      </c>
      <c r="EK121" s="59">
        <v>0</v>
      </c>
      <c r="EL121" s="59">
        <v>1</v>
      </c>
      <c r="EM121" s="59">
        <v>0</v>
      </c>
      <c r="EN121" s="59">
        <v>2</v>
      </c>
    </row>
    <row r="122" spans="1:144" x14ac:dyDescent="0.25">
      <c r="A122" s="18">
        <v>33.247704599999999</v>
      </c>
      <c r="B122" s="18">
        <v>-119.5057381</v>
      </c>
      <c r="C122" s="18">
        <f>IF(Sheet1!G221=1,Master!A122,Master!K122)</f>
        <v>33.247704599999999</v>
      </c>
      <c r="D122" s="18">
        <f>IF(Sheet1!G221=1,Master!B122,Master!L122)</f>
        <v>-119.5057381</v>
      </c>
      <c r="E122" s="18">
        <f>IF(Sheet1!G221=0,Master!A122,Master!K122)</f>
        <v>100</v>
      </c>
      <c r="F122" s="18">
        <f>IF(Sheet1!G221=0,Master!B122,Master!L122)</f>
        <v>180</v>
      </c>
      <c r="G122" s="18">
        <f>IF(Sheet1!I221=1,Master!A122,Master!K122)</f>
        <v>33.247704599999999</v>
      </c>
      <c r="H122" s="18">
        <f>IF(Sheet1!I221=1,Master!B122,Master!L122)</f>
        <v>-119.5057381</v>
      </c>
      <c r="I122" s="18">
        <f>IF(Sheet1!I221=0,Master!A122,Master!K122)</f>
        <v>100</v>
      </c>
      <c r="J122" s="18">
        <f>IF(Sheet1!I221=0,Master!B122,Master!L122)</f>
        <v>180</v>
      </c>
      <c r="K122" s="18">
        <v>100</v>
      </c>
      <c r="L122" s="18">
        <v>180</v>
      </c>
      <c r="M122">
        <v>526</v>
      </c>
      <c r="N122" t="s">
        <v>638</v>
      </c>
      <c r="O122">
        <v>0.435998592327</v>
      </c>
      <c r="P122" s="18" t="s">
        <v>70</v>
      </c>
      <c r="Q122" t="s">
        <v>71</v>
      </c>
      <c r="R122" t="s">
        <v>8</v>
      </c>
      <c r="S122">
        <v>1</v>
      </c>
      <c r="T122">
        <v>1</v>
      </c>
      <c r="U122">
        <v>20.4724407196044</v>
      </c>
      <c r="V122">
        <v>20.4724407196044</v>
      </c>
      <c r="W122">
        <v>20.4724407196044</v>
      </c>
      <c r="X122" s="1">
        <v>20.4724407196044</v>
      </c>
      <c r="Z122" s="1">
        <v>3</v>
      </c>
      <c r="AA122" s="1">
        <v>8.5432562550355001E-2</v>
      </c>
      <c r="AB122" s="1">
        <v>8.9733405235108005E-2</v>
      </c>
      <c r="AC122" s="1">
        <v>8.7117404831713E-2</v>
      </c>
      <c r="AD122" s="1">
        <v>0.26135221449513801</v>
      </c>
      <c r="AF122" s="1">
        <v>3</v>
      </c>
      <c r="AG122">
        <v>1.5675829472551001E-2</v>
      </c>
      <c r="AH122">
        <v>2.8752902132518E-2</v>
      </c>
      <c r="AI122">
        <v>2.3253777909560999E-2</v>
      </c>
      <c r="AJ122">
        <v>6.9761333728682998E-2</v>
      </c>
      <c r="AL122" s="18">
        <f t="shared" si="8"/>
        <v>8.9733405235108005E-2</v>
      </c>
      <c r="AM122">
        <v>8.9733405235108005E-2</v>
      </c>
      <c r="AN122">
        <v>526</v>
      </c>
      <c r="AO122" t="s">
        <v>638</v>
      </c>
      <c r="AP122" t="s">
        <v>70</v>
      </c>
      <c r="AQ122" t="s">
        <v>71</v>
      </c>
      <c r="AR122" t="s">
        <v>8</v>
      </c>
      <c r="AS122">
        <v>33.247704599999999</v>
      </c>
      <c r="AT122">
        <v>-119.5057381</v>
      </c>
      <c r="AW122">
        <v>16.7</v>
      </c>
      <c r="AX122">
        <v>16.7</v>
      </c>
      <c r="BB122">
        <v>16.7</v>
      </c>
      <c r="BC122">
        <v>16.7</v>
      </c>
      <c r="BG122">
        <v>16.600000000000001</v>
      </c>
      <c r="BH122">
        <v>16.600000000000001</v>
      </c>
      <c r="BL122">
        <v>17.399999999999999</v>
      </c>
      <c r="BM122">
        <v>17.399999999999999</v>
      </c>
      <c r="BQ122">
        <v>18</v>
      </c>
      <c r="BR122">
        <v>18</v>
      </c>
      <c r="BW122">
        <v>19.2</v>
      </c>
      <c r="BX122">
        <v>19.2</v>
      </c>
      <c r="CB122">
        <v>20.7</v>
      </c>
      <c r="CC122">
        <v>20.7</v>
      </c>
      <c r="CG122">
        <v>21.6</v>
      </c>
      <c r="CH122">
        <v>21.6</v>
      </c>
      <c r="CL122">
        <v>21.9</v>
      </c>
      <c r="CM122">
        <v>21.9</v>
      </c>
      <c r="CQ122">
        <v>21.3</v>
      </c>
      <c r="CR122">
        <v>21.3</v>
      </c>
      <c r="CV122">
        <v>19</v>
      </c>
      <c r="CW122">
        <v>19</v>
      </c>
      <c r="DA122">
        <v>16.7</v>
      </c>
      <c r="DB122">
        <v>16.7</v>
      </c>
      <c r="DD122">
        <v>4</v>
      </c>
      <c r="DE122">
        <v>0</v>
      </c>
      <c r="DF122">
        <v>0</v>
      </c>
      <c r="DG122">
        <v>0</v>
      </c>
      <c r="DH122">
        <v>0</v>
      </c>
      <c r="DI122" t="str">
        <f t="shared" si="9"/>
        <v xml:space="preserve">Temp. suitable for vectors - surveillance may be needed. </v>
      </c>
      <c r="DJ122" t="str">
        <f t="shared" si="6"/>
        <v>When temp. suitable, model suggests vectors unlikely or low numbers.</v>
      </c>
      <c r="DK122" t="str">
        <f t="shared" si="10"/>
        <v xml:space="preserve">Temp. suitable for Zika - surveillance may be needed. </v>
      </c>
      <c r="DL122" t="str">
        <f t="shared" si="7"/>
        <v>When temp. suitable, model suggests Zika unlikely.</v>
      </c>
      <c r="DM122" t="str">
        <f t="shared" si="11"/>
        <v>Temp. suitable for vectors - surveillance may be needed. When temp. suitable, model suggests vectors unlikely or low numbers.</v>
      </c>
      <c r="DX122" s="59" t="s">
        <v>638</v>
      </c>
      <c r="DY122" s="59" t="s">
        <v>70</v>
      </c>
      <c r="DZ122" s="59" t="s">
        <v>71</v>
      </c>
      <c r="EA122" s="59" t="s">
        <v>8</v>
      </c>
      <c r="EB122" s="59">
        <v>0</v>
      </c>
      <c r="EC122" s="59">
        <v>89</v>
      </c>
      <c r="ED122" s="59">
        <v>0</v>
      </c>
      <c r="EE122" s="59">
        <v>5</v>
      </c>
      <c r="EF122" s="59">
        <v>5</v>
      </c>
      <c r="EG122" s="59">
        <v>0.29213483146067398</v>
      </c>
      <c r="EH122" s="59">
        <v>0.83736138803985205</v>
      </c>
      <c r="EI122" s="59">
        <v>26</v>
      </c>
      <c r="EJ122" s="59">
        <v>4</v>
      </c>
      <c r="EK122" s="59">
        <v>0</v>
      </c>
      <c r="EL122" s="59">
        <v>5</v>
      </c>
      <c r="EM122" s="59">
        <v>0</v>
      </c>
      <c r="EN122" s="59">
        <v>26</v>
      </c>
    </row>
    <row r="123" spans="1:144" x14ac:dyDescent="0.25">
      <c r="A123" s="18">
        <v>32.678241499999999</v>
      </c>
      <c r="B123" s="18">
        <v>-117.12172289999999</v>
      </c>
      <c r="C123" s="18">
        <f>IF(Sheet1!G222=1,Master!A123,Master!K123)</f>
        <v>32.678241499999999</v>
      </c>
      <c r="D123" s="18">
        <f>IF(Sheet1!G222=1,Master!B123,Master!L123)</f>
        <v>-117.12172289999999</v>
      </c>
      <c r="E123" s="18">
        <f>IF(Sheet1!G222=0,Master!A123,Master!K123)</f>
        <v>100</v>
      </c>
      <c r="F123" s="18">
        <f>IF(Sheet1!G222=0,Master!B123,Master!L123)</f>
        <v>180</v>
      </c>
      <c r="G123" s="18">
        <f>IF(Sheet1!I222=1,Master!A123,Master!K123)</f>
        <v>32.678241499999999</v>
      </c>
      <c r="H123" s="18">
        <f>IF(Sheet1!I222=1,Master!B123,Master!L123)</f>
        <v>-117.12172289999999</v>
      </c>
      <c r="I123" s="18">
        <f>IF(Sheet1!I222=0,Master!A123,Master!K123)</f>
        <v>100</v>
      </c>
      <c r="J123" s="18">
        <f>IF(Sheet1!I222=0,Master!B123,Master!L123)</f>
        <v>180</v>
      </c>
      <c r="K123" s="18">
        <v>100</v>
      </c>
      <c r="L123" s="18">
        <v>180</v>
      </c>
      <c r="M123">
        <v>543</v>
      </c>
      <c r="N123" t="s">
        <v>655</v>
      </c>
      <c r="O123">
        <v>0.114695975903</v>
      </c>
      <c r="P123" s="18" t="s">
        <v>70</v>
      </c>
      <c r="Q123" t="s">
        <v>71</v>
      </c>
      <c r="R123" t="s">
        <v>8</v>
      </c>
      <c r="S123">
        <v>1</v>
      </c>
      <c r="T123">
        <v>1</v>
      </c>
      <c r="U123">
        <v>24.606298446655199</v>
      </c>
      <c r="V123">
        <v>24.606298446655199</v>
      </c>
      <c r="W123">
        <v>24.606298446655199</v>
      </c>
      <c r="X123" s="1">
        <v>24.606298446655199</v>
      </c>
      <c r="Z123" s="1">
        <v>1</v>
      </c>
      <c r="AA123" s="1">
        <v>0.37016239762306202</v>
      </c>
      <c r="AB123" s="1">
        <v>0.37016239762306202</v>
      </c>
      <c r="AC123" s="1">
        <v>0.37016239762306202</v>
      </c>
      <c r="AD123" s="1">
        <v>0.37016239762306202</v>
      </c>
      <c r="AF123" s="1">
        <v>1</v>
      </c>
      <c r="AG123">
        <v>5.6525729596614997E-2</v>
      </c>
      <c r="AH123">
        <v>5.6525729596614997E-2</v>
      </c>
      <c r="AI123">
        <v>5.6525729596614997E-2</v>
      </c>
      <c r="AJ123">
        <v>5.6525729596614997E-2</v>
      </c>
      <c r="AL123" s="18">
        <f t="shared" si="8"/>
        <v>0.37016239762306202</v>
      </c>
      <c r="AM123">
        <v>0.37016239762306202</v>
      </c>
      <c r="AN123">
        <v>543</v>
      </c>
      <c r="AO123" t="s">
        <v>655</v>
      </c>
      <c r="AP123" t="s">
        <v>70</v>
      </c>
      <c r="AQ123" t="s">
        <v>71</v>
      </c>
      <c r="AR123" t="s">
        <v>8</v>
      </c>
      <c r="AS123">
        <v>32.678241499999999</v>
      </c>
      <c r="AT123">
        <v>-117.12172289999999</v>
      </c>
      <c r="AW123">
        <v>18.8</v>
      </c>
      <c r="AX123">
        <v>18.8</v>
      </c>
      <c r="BB123">
        <v>19.2</v>
      </c>
      <c r="BC123">
        <v>19.2</v>
      </c>
      <c r="BG123">
        <v>19.100000000000001</v>
      </c>
      <c r="BH123">
        <v>19.100000000000001</v>
      </c>
      <c r="BL123">
        <v>20.399999999999999</v>
      </c>
      <c r="BM123">
        <v>20.399999999999999</v>
      </c>
      <c r="BQ123">
        <v>21.1</v>
      </c>
      <c r="BR123">
        <v>21.1</v>
      </c>
      <c r="BW123">
        <v>22.7</v>
      </c>
      <c r="BX123">
        <v>22.7</v>
      </c>
      <c r="CB123">
        <v>25.2</v>
      </c>
      <c r="CC123">
        <v>25.2</v>
      </c>
      <c r="CG123">
        <v>26.1</v>
      </c>
      <c r="CH123">
        <v>26.1</v>
      </c>
      <c r="CL123">
        <v>25.7</v>
      </c>
      <c r="CM123">
        <v>25.7</v>
      </c>
      <c r="CQ123">
        <v>24.1</v>
      </c>
      <c r="CR123">
        <v>24.1</v>
      </c>
      <c r="CV123">
        <v>21.6</v>
      </c>
      <c r="CW123">
        <v>21.6</v>
      </c>
      <c r="DA123">
        <v>19.3</v>
      </c>
      <c r="DB123">
        <v>19.3</v>
      </c>
      <c r="DD123">
        <v>1</v>
      </c>
      <c r="DE123">
        <v>0</v>
      </c>
      <c r="DF123">
        <v>0</v>
      </c>
      <c r="DG123">
        <v>0</v>
      </c>
      <c r="DH123">
        <v>0</v>
      </c>
      <c r="DI123" t="str">
        <f t="shared" si="9"/>
        <v xml:space="preserve">Temp. suitable for vectors - surveillance may be needed. </v>
      </c>
      <c r="DJ123" t="str">
        <f t="shared" si="6"/>
        <v>When temp. suitable, model suggests vectors unlikely or low numbers.</v>
      </c>
      <c r="DK123" t="str">
        <f t="shared" si="10"/>
        <v xml:space="preserve">Temp. suitable for Zika - surveillance may be needed. </v>
      </c>
      <c r="DL123" t="str">
        <f t="shared" si="7"/>
        <v>When temp. suitable, model suggests Zika unlikely.</v>
      </c>
      <c r="DM123" t="str">
        <f t="shared" si="11"/>
        <v>Temp. suitable for vectors - surveillance may be needed. When temp. suitable, model suggests vectors unlikely or low numbers.</v>
      </c>
      <c r="DX123" s="59" t="s">
        <v>655</v>
      </c>
      <c r="DY123" s="59" t="s">
        <v>70</v>
      </c>
      <c r="DZ123" s="59" t="s">
        <v>71</v>
      </c>
      <c r="EA123" s="59" t="s">
        <v>8</v>
      </c>
      <c r="EB123" s="59">
        <v>8638</v>
      </c>
      <c r="EC123" s="59">
        <v>1</v>
      </c>
      <c r="ED123" s="59">
        <v>2733</v>
      </c>
      <c r="EE123" s="59">
        <v>2733</v>
      </c>
      <c r="EF123" s="59">
        <v>0</v>
      </c>
      <c r="EG123" s="59">
        <v>2733</v>
      </c>
      <c r="EH123" s="59">
        <v>0</v>
      </c>
      <c r="EI123" s="59">
        <v>2733</v>
      </c>
      <c r="EJ123" s="59">
        <v>1</v>
      </c>
      <c r="EK123" s="59">
        <v>2733</v>
      </c>
      <c r="EL123" s="59">
        <v>2733</v>
      </c>
      <c r="EM123" s="59">
        <v>2733</v>
      </c>
      <c r="EN123" s="59">
        <v>2733</v>
      </c>
    </row>
    <row r="124" spans="1:144" x14ac:dyDescent="0.25">
      <c r="A124" s="18">
        <v>32.7255349</v>
      </c>
      <c r="B124" s="18">
        <v>-117.2170747</v>
      </c>
      <c r="C124" s="18">
        <f>IF(Sheet1!G223=1,Master!A124,Master!K124)</f>
        <v>32.7255349</v>
      </c>
      <c r="D124" s="18">
        <f>IF(Sheet1!G223=1,Master!B124,Master!L124)</f>
        <v>-117.2170747</v>
      </c>
      <c r="E124" s="18">
        <f>IF(Sheet1!G223=0,Master!A124,Master!K124)</f>
        <v>100</v>
      </c>
      <c r="F124" s="18">
        <f>IF(Sheet1!G223=0,Master!B124,Master!L124)</f>
        <v>180</v>
      </c>
      <c r="G124" s="18">
        <f>IF(Sheet1!I223=1,Master!A124,Master!K124)</f>
        <v>32.7255349</v>
      </c>
      <c r="H124" s="18">
        <f>IF(Sheet1!I223=1,Master!B124,Master!L124)</f>
        <v>-117.2170747</v>
      </c>
      <c r="I124" s="18">
        <f>IF(Sheet1!I223=0,Master!A124,Master!K124)</f>
        <v>100</v>
      </c>
      <c r="J124" s="18">
        <f>IF(Sheet1!I223=0,Master!B124,Master!L124)</f>
        <v>180</v>
      </c>
      <c r="K124" s="18">
        <v>100</v>
      </c>
      <c r="L124" s="18">
        <v>180</v>
      </c>
      <c r="M124">
        <v>551</v>
      </c>
      <c r="N124" t="s">
        <v>663</v>
      </c>
      <c r="O124">
        <v>3.1288334604800003E-2</v>
      </c>
      <c r="P124" s="18" t="s">
        <v>70</v>
      </c>
      <c r="Q124" t="s">
        <v>71</v>
      </c>
      <c r="R124" t="s">
        <v>8</v>
      </c>
      <c r="S124">
        <v>1</v>
      </c>
      <c r="T124">
        <v>1</v>
      </c>
      <c r="U124">
        <v>25.433071136474599</v>
      </c>
      <c r="V124">
        <v>25.433071136474599</v>
      </c>
      <c r="W124">
        <v>25.433071136474599</v>
      </c>
      <c r="X124" s="1">
        <v>25.433071136474599</v>
      </c>
      <c r="Z124" s="1">
        <v>1</v>
      </c>
      <c r="AA124" s="1">
        <v>0.30562961101531999</v>
      </c>
      <c r="AB124" s="1">
        <v>0.30562961101531999</v>
      </c>
      <c r="AC124" s="1">
        <v>0.30562961101531999</v>
      </c>
      <c r="AD124" s="1">
        <v>0.30562961101531999</v>
      </c>
      <c r="AF124" s="1">
        <v>1</v>
      </c>
      <c r="AG124">
        <v>0.17291231453418701</v>
      </c>
      <c r="AH124">
        <v>0.17291231453418701</v>
      </c>
      <c r="AI124">
        <v>0.17291231453418701</v>
      </c>
      <c r="AJ124">
        <v>0.17291231453418701</v>
      </c>
      <c r="AL124" s="18">
        <f t="shared" si="8"/>
        <v>0.30562961101531999</v>
      </c>
      <c r="AM124">
        <v>0.30562961101531999</v>
      </c>
      <c r="AN124">
        <v>551</v>
      </c>
      <c r="AO124" t="s">
        <v>663</v>
      </c>
      <c r="AP124" t="s">
        <v>70</v>
      </c>
      <c r="AQ124" t="s">
        <v>71</v>
      </c>
      <c r="AR124" t="s">
        <v>8</v>
      </c>
      <c r="AS124">
        <v>32.7255349</v>
      </c>
      <c r="AT124">
        <v>-117.2170747</v>
      </c>
      <c r="AW124">
        <v>18.3</v>
      </c>
      <c r="AX124">
        <v>18.3</v>
      </c>
      <c r="BB124">
        <v>18.7</v>
      </c>
      <c r="BC124">
        <v>18.7</v>
      </c>
      <c r="BG124">
        <v>18.7</v>
      </c>
      <c r="BH124">
        <v>18.7</v>
      </c>
      <c r="BL124">
        <v>19.7</v>
      </c>
      <c r="BM124">
        <v>19.7</v>
      </c>
      <c r="BQ124">
        <v>20.2</v>
      </c>
      <c r="BR124">
        <v>20.2</v>
      </c>
      <c r="BW124">
        <v>21.5</v>
      </c>
      <c r="BX124">
        <v>21.5</v>
      </c>
      <c r="CB124">
        <v>23.7</v>
      </c>
      <c r="CC124">
        <v>23.7</v>
      </c>
      <c r="CG124">
        <v>24.8</v>
      </c>
      <c r="CH124">
        <v>24.8</v>
      </c>
      <c r="CL124">
        <v>24.6</v>
      </c>
      <c r="CM124">
        <v>24.6</v>
      </c>
      <c r="CQ124">
        <v>23.2</v>
      </c>
      <c r="CR124">
        <v>23.2</v>
      </c>
      <c r="CV124">
        <v>21</v>
      </c>
      <c r="CW124">
        <v>21</v>
      </c>
      <c r="DA124">
        <v>18.7</v>
      </c>
      <c r="DB124">
        <v>18.7</v>
      </c>
      <c r="DD124">
        <v>1</v>
      </c>
      <c r="DE124">
        <v>0</v>
      </c>
      <c r="DF124">
        <v>0</v>
      </c>
      <c r="DG124">
        <v>0</v>
      </c>
      <c r="DH124">
        <v>0</v>
      </c>
      <c r="DI124" t="str">
        <f t="shared" si="9"/>
        <v xml:space="preserve">Temp. suitable for vectors - surveillance may be needed. </v>
      </c>
      <c r="DJ124" t="str">
        <f t="shared" si="6"/>
        <v>When temp. suitable, model suggests vectors unlikely or low numbers.</v>
      </c>
      <c r="DK124" t="str">
        <f t="shared" si="10"/>
        <v xml:space="preserve">Temp. suitable for Zika - surveillance may be needed. </v>
      </c>
      <c r="DL124" t="str">
        <f t="shared" si="7"/>
        <v>When temp. suitable, model suggests Zika unlikely.</v>
      </c>
      <c r="DM124" t="str">
        <f t="shared" si="11"/>
        <v>Temp. suitable for vectors - surveillance may be needed. When temp. suitable, model suggests vectors unlikely or low numbers.</v>
      </c>
      <c r="DX124" s="59" t="s">
        <v>663</v>
      </c>
      <c r="DY124" s="59" t="s">
        <v>70</v>
      </c>
      <c r="DZ124" s="59" t="s">
        <v>71</v>
      </c>
      <c r="EA124" s="59" t="s">
        <v>8</v>
      </c>
      <c r="EB124" s="59">
        <v>659</v>
      </c>
      <c r="EN124" s="59">
        <v>659</v>
      </c>
    </row>
    <row r="125" spans="1:144" x14ac:dyDescent="0.25">
      <c r="A125" s="18">
        <v>38.175347500000001</v>
      </c>
      <c r="B125" s="18">
        <v>-122.3921996</v>
      </c>
      <c r="C125" s="18">
        <f>IF(Sheet1!G224=1,Master!A125,Master!K125)</f>
        <v>38.175347500000001</v>
      </c>
      <c r="D125" s="18">
        <f>IF(Sheet1!G224=1,Master!B125,Master!L125)</f>
        <v>-122.3921996</v>
      </c>
      <c r="E125" s="18">
        <f>IF(Sheet1!G224=0,Master!A125,Master!K125)</f>
        <v>100</v>
      </c>
      <c r="F125" s="18">
        <f>IF(Sheet1!G224=0,Master!B125,Master!L125)</f>
        <v>180</v>
      </c>
      <c r="G125" s="18">
        <f>IF(Sheet1!I224=1,Master!A125,Master!K125)</f>
        <v>38.175347500000001</v>
      </c>
      <c r="H125" s="18">
        <f>IF(Sheet1!I224=1,Master!B125,Master!L125)</f>
        <v>-122.3921996</v>
      </c>
      <c r="I125" s="18">
        <f>IF(Sheet1!I224=0,Master!A125,Master!K125)</f>
        <v>100</v>
      </c>
      <c r="J125" s="18">
        <f>IF(Sheet1!I224=0,Master!B125,Master!L125)</f>
        <v>180</v>
      </c>
      <c r="K125" s="18">
        <v>100</v>
      </c>
      <c r="L125" s="18">
        <v>180</v>
      </c>
      <c r="M125">
        <v>552</v>
      </c>
      <c r="N125" t="s">
        <v>664</v>
      </c>
      <c r="O125">
        <v>0.20029077557399999</v>
      </c>
      <c r="P125" s="18" t="s">
        <v>70</v>
      </c>
      <c r="Q125" t="s">
        <v>71</v>
      </c>
      <c r="R125" t="s">
        <v>8</v>
      </c>
      <c r="S125">
        <v>1</v>
      </c>
      <c r="T125">
        <v>1</v>
      </c>
      <c r="U125">
        <v>13.031496047973601</v>
      </c>
      <c r="V125">
        <v>13.031496047973601</v>
      </c>
      <c r="W125">
        <v>13.031496047973601</v>
      </c>
      <c r="X125" s="1">
        <v>13.031496047973601</v>
      </c>
      <c r="Z125" s="1">
        <v>1</v>
      </c>
      <c r="AA125" s="1">
        <v>0.155941758202434</v>
      </c>
      <c r="AB125" s="1">
        <v>0.155941758202434</v>
      </c>
      <c r="AC125" s="1">
        <v>0.155941758202434</v>
      </c>
      <c r="AD125" s="1">
        <v>0.155941758202434</v>
      </c>
      <c r="AF125" s="1">
        <v>1</v>
      </c>
      <c r="AG125">
        <v>3.7523023855029002E-2</v>
      </c>
      <c r="AH125">
        <v>3.7523023855029002E-2</v>
      </c>
      <c r="AI125">
        <v>3.7523023855029002E-2</v>
      </c>
      <c r="AJ125">
        <v>3.7523023855029002E-2</v>
      </c>
      <c r="AL125" s="18">
        <f t="shared" si="8"/>
        <v>0.155941758202434</v>
      </c>
      <c r="AM125">
        <v>0.155941758202434</v>
      </c>
      <c r="AN125">
        <v>552</v>
      </c>
      <c r="AO125" t="s">
        <v>664</v>
      </c>
      <c r="AP125" t="s">
        <v>70</v>
      </c>
      <c r="AQ125" t="s">
        <v>71</v>
      </c>
      <c r="AR125" t="s">
        <v>8</v>
      </c>
      <c r="AS125">
        <v>38.175347500000001</v>
      </c>
      <c r="AT125">
        <v>-122.3921996</v>
      </c>
      <c r="AW125">
        <v>13.4</v>
      </c>
      <c r="AX125">
        <v>13.4</v>
      </c>
      <c r="BB125">
        <v>16.5</v>
      </c>
      <c r="BC125">
        <v>16.5</v>
      </c>
      <c r="BG125">
        <v>18.100000000000001</v>
      </c>
      <c r="BH125">
        <v>18.100000000000001</v>
      </c>
      <c r="BL125">
        <v>20.5</v>
      </c>
      <c r="BM125">
        <v>20.5</v>
      </c>
      <c r="BQ125">
        <v>23.4</v>
      </c>
      <c r="BR125">
        <v>23.4</v>
      </c>
      <c r="BW125">
        <v>26.5</v>
      </c>
      <c r="BX125">
        <v>26.5</v>
      </c>
      <c r="CB125">
        <v>28.2</v>
      </c>
      <c r="CC125">
        <v>28.2</v>
      </c>
      <c r="CG125">
        <v>28.2</v>
      </c>
      <c r="CH125">
        <v>28.2</v>
      </c>
      <c r="CL125">
        <v>27.7</v>
      </c>
      <c r="CM125">
        <v>27.7</v>
      </c>
      <c r="CQ125">
        <v>24.5</v>
      </c>
      <c r="CR125">
        <v>24.5</v>
      </c>
      <c r="CV125">
        <v>18</v>
      </c>
      <c r="CW125">
        <v>18</v>
      </c>
      <c r="DA125">
        <v>13.6</v>
      </c>
      <c r="DB125">
        <v>13.6</v>
      </c>
      <c r="DD125">
        <v>1</v>
      </c>
      <c r="DE125">
        <v>0</v>
      </c>
      <c r="DF125">
        <v>0</v>
      </c>
      <c r="DG125">
        <v>0</v>
      </c>
      <c r="DH125">
        <v>0</v>
      </c>
      <c r="DI125" t="str">
        <f t="shared" si="9"/>
        <v xml:space="preserve">Temp. suitable for vectors - surveillance may be needed. </v>
      </c>
      <c r="DJ125" t="str">
        <f t="shared" si="6"/>
        <v>When temp. suitable, model suggests vectors unlikely or low numbers.</v>
      </c>
      <c r="DK125" t="str">
        <f t="shared" si="10"/>
        <v xml:space="preserve">Temp. suitable for Zika - surveillance may be needed. </v>
      </c>
      <c r="DL125" t="str">
        <f t="shared" si="7"/>
        <v>When temp. suitable, model suggests Zika unlikely.</v>
      </c>
      <c r="DM125" t="str">
        <f t="shared" si="11"/>
        <v>Temp. suitable for vectors - surveillance may be needed. When temp. suitable, model suggests vectors unlikely or low numbers.</v>
      </c>
      <c r="DX125" s="59" t="s">
        <v>664</v>
      </c>
      <c r="DY125" s="59" t="s">
        <v>70</v>
      </c>
      <c r="DZ125" s="59" t="s">
        <v>71</v>
      </c>
      <c r="EA125" s="59" t="s">
        <v>8</v>
      </c>
      <c r="EB125" s="59">
        <v>0</v>
      </c>
      <c r="EC125" s="59">
        <v>225</v>
      </c>
      <c r="ED125" s="59">
        <v>0</v>
      </c>
      <c r="EE125" s="59">
        <v>484</v>
      </c>
      <c r="EF125" s="59">
        <v>484</v>
      </c>
      <c r="EG125" s="59">
        <v>3.7066666666666599</v>
      </c>
      <c r="EH125" s="59">
        <v>33.108081591458401</v>
      </c>
      <c r="EI125" s="59">
        <v>834</v>
      </c>
      <c r="EJ125" s="59">
        <v>17</v>
      </c>
      <c r="EK125" s="59">
        <v>0</v>
      </c>
      <c r="EL125" s="59">
        <v>4</v>
      </c>
      <c r="EM125" s="59">
        <v>0</v>
      </c>
      <c r="EN125" s="59">
        <v>834</v>
      </c>
    </row>
    <row r="126" spans="1:144" x14ac:dyDescent="0.25">
      <c r="A126" s="18">
        <v>40.563815699999999</v>
      </c>
      <c r="B126" s="18">
        <v>-124.3507642</v>
      </c>
      <c r="C126" s="18">
        <f>IF(Sheet1!G225=1,Master!A126,Master!K126)</f>
        <v>40.563815699999999</v>
      </c>
      <c r="D126" s="18">
        <f>IF(Sheet1!G225=1,Master!B126,Master!L126)</f>
        <v>-124.3507642</v>
      </c>
      <c r="E126" s="18">
        <f>IF(Sheet1!G225=0,Master!A126,Master!K126)</f>
        <v>100</v>
      </c>
      <c r="F126" s="18">
        <f>IF(Sheet1!G225=0,Master!B126,Master!L126)</f>
        <v>180</v>
      </c>
      <c r="G126" s="18">
        <f>IF(Sheet1!I225=1,Master!A126,Master!K126)</f>
        <v>40.563815699999999</v>
      </c>
      <c r="H126" s="18">
        <f>IF(Sheet1!I225=1,Master!B126,Master!L126)</f>
        <v>-124.3507642</v>
      </c>
      <c r="I126" s="18">
        <f>IF(Sheet1!I225=0,Master!A126,Master!K126)</f>
        <v>100</v>
      </c>
      <c r="J126" s="18">
        <f>IF(Sheet1!I225=0,Master!B126,Master!L126)</f>
        <v>180</v>
      </c>
      <c r="K126" s="18">
        <v>100</v>
      </c>
      <c r="L126" s="18">
        <v>180</v>
      </c>
      <c r="M126">
        <v>561</v>
      </c>
      <c r="N126" t="s">
        <v>673</v>
      </c>
      <c r="O126">
        <v>2.2744575170799999E-2</v>
      </c>
      <c r="P126" s="18" t="s">
        <v>70</v>
      </c>
      <c r="Q126" t="s">
        <v>71</v>
      </c>
      <c r="R126" t="s">
        <v>8</v>
      </c>
      <c r="S126">
        <v>1</v>
      </c>
      <c r="T126">
        <v>1</v>
      </c>
      <c r="U126">
        <v>12.204724311828601</v>
      </c>
      <c r="V126">
        <v>12.204724311828601</v>
      </c>
      <c r="W126">
        <v>12.204724311828601</v>
      </c>
      <c r="X126" s="1">
        <v>12.204724311828601</v>
      </c>
      <c r="Z126" s="1">
        <v>1</v>
      </c>
      <c r="AA126" s="1">
        <v>1.7222600057720999E-2</v>
      </c>
      <c r="AB126" s="1">
        <v>1.7222600057720999E-2</v>
      </c>
      <c r="AC126" s="1">
        <v>1.7222600057720999E-2</v>
      </c>
      <c r="AD126" s="1">
        <v>1.7222600057720999E-2</v>
      </c>
      <c r="AF126" s="1">
        <v>1</v>
      </c>
      <c r="AG126">
        <v>3.5786901135E-3</v>
      </c>
      <c r="AH126">
        <v>3.5786901135E-3</v>
      </c>
      <c r="AI126">
        <v>3.5786901135E-3</v>
      </c>
      <c r="AJ126">
        <v>3.5786901135E-3</v>
      </c>
      <c r="AL126" s="18">
        <f t="shared" si="8"/>
        <v>1.7222600057720999E-2</v>
      </c>
      <c r="AM126">
        <v>1.7222600057720999E-2</v>
      </c>
      <c r="AN126">
        <v>561</v>
      </c>
      <c r="AO126" t="s">
        <v>673</v>
      </c>
      <c r="AP126" t="s">
        <v>70</v>
      </c>
      <c r="AQ126" t="s">
        <v>71</v>
      </c>
      <c r="AR126" t="s">
        <v>8</v>
      </c>
      <c r="AS126">
        <v>40.563815699999999</v>
      </c>
      <c r="AT126">
        <v>-124.3507642</v>
      </c>
      <c r="AW126">
        <v>12.3</v>
      </c>
      <c r="AX126">
        <v>12.3</v>
      </c>
      <c r="BB126">
        <v>12.7</v>
      </c>
      <c r="BC126">
        <v>12.7</v>
      </c>
      <c r="BG126">
        <v>12.7</v>
      </c>
      <c r="BH126">
        <v>12.7</v>
      </c>
      <c r="BL126">
        <v>13.3</v>
      </c>
      <c r="BM126">
        <v>13.3</v>
      </c>
      <c r="BQ126">
        <v>14.5</v>
      </c>
      <c r="BR126">
        <v>14.5</v>
      </c>
      <c r="BW126">
        <v>16.2</v>
      </c>
      <c r="BX126">
        <v>16.2</v>
      </c>
      <c r="CB126">
        <v>17</v>
      </c>
      <c r="CC126">
        <v>17</v>
      </c>
      <c r="CG126">
        <v>17.8</v>
      </c>
      <c r="CH126">
        <v>17.8</v>
      </c>
      <c r="CL126">
        <v>18.3</v>
      </c>
      <c r="CM126">
        <v>18.3</v>
      </c>
      <c r="CQ126">
        <v>16.8</v>
      </c>
      <c r="CR126">
        <v>16.8</v>
      </c>
      <c r="CV126">
        <v>14.2</v>
      </c>
      <c r="CW126">
        <v>14.2</v>
      </c>
      <c r="DA126">
        <v>12.4</v>
      </c>
      <c r="DB126">
        <v>12.4</v>
      </c>
      <c r="DD126">
        <v>1</v>
      </c>
      <c r="DE126">
        <v>0</v>
      </c>
      <c r="DF126">
        <v>0</v>
      </c>
      <c r="DG126">
        <v>0</v>
      </c>
      <c r="DH126">
        <v>0</v>
      </c>
      <c r="DI126" t="str">
        <f t="shared" si="9"/>
        <v xml:space="preserve">Temp. suitable for vectors - surveillance may be needed. </v>
      </c>
      <c r="DJ126" t="str">
        <f t="shared" si="6"/>
        <v>When temp. suitable, model suggests vectors unlikely or low numbers.</v>
      </c>
      <c r="DK126" t="str">
        <f t="shared" si="10"/>
        <v xml:space="preserve">Temp. suitable for Zika - surveillance may be needed. </v>
      </c>
      <c r="DL126" t="str">
        <f t="shared" si="7"/>
        <v>When temp. suitable, model suggests Zika unlikely.</v>
      </c>
      <c r="DM126" t="str">
        <f t="shared" si="11"/>
        <v>Temp. suitable for vectors - surveillance may be needed. When temp. suitable, model suggests vectors unlikely or low numbers.</v>
      </c>
      <c r="DX126" s="59" t="s">
        <v>673</v>
      </c>
      <c r="DY126" s="59" t="s">
        <v>70</v>
      </c>
      <c r="DZ126" s="59" t="s">
        <v>71</v>
      </c>
      <c r="EA126" s="59" t="s">
        <v>8</v>
      </c>
      <c r="EB126" s="59">
        <v>29</v>
      </c>
      <c r="EC126" s="59">
        <v>77</v>
      </c>
      <c r="ED126" s="59">
        <v>0</v>
      </c>
      <c r="EE126" s="59">
        <v>29</v>
      </c>
      <c r="EF126" s="59">
        <v>29</v>
      </c>
      <c r="EG126" s="59">
        <v>0.94805194805194803</v>
      </c>
      <c r="EH126" s="59">
        <v>3.6428050555342701</v>
      </c>
      <c r="EI126" s="59">
        <v>73</v>
      </c>
      <c r="EJ126" s="59">
        <v>7</v>
      </c>
      <c r="EK126" s="59">
        <v>0</v>
      </c>
      <c r="EL126" s="59">
        <v>3</v>
      </c>
      <c r="EM126" s="59">
        <v>0</v>
      </c>
      <c r="EN126" s="59">
        <v>73</v>
      </c>
    </row>
    <row r="127" spans="1:144" x14ac:dyDescent="0.25">
      <c r="A127" s="18">
        <v>38.3728324</v>
      </c>
      <c r="B127" s="18">
        <v>-121.7770003</v>
      </c>
      <c r="C127" s="18">
        <f>IF(Sheet1!G226=1,Master!A127,Master!K127)</f>
        <v>38.3728324</v>
      </c>
      <c r="D127" s="18">
        <f>IF(Sheet1!G226=1,Master!B127,Master!L127)</f>
        <v>-121.7770003</v>
      </c>
      <c r="E127" s="18">
        <f>IF(Sheet1!G226=0,Master!A127,Master!K127)</f>
        <v>100</v>
      </c>
      <c r="F127" s="18">
        <f>IF(Sheet1!G226=0,Master!B127,Master!L127)</f>
        <v>180</v>
      </c>
      <c r="G127" s="18">
        <f>IF(Sheet1!I226=1,Master!A127,Master!K127)</f>
        <v>38.3728324</v>
      </c>
      <c r="H127" s="18">
        <f>IF(Sheet1!I226=1,Master!B127,Master!L127)</f>
        <v>-121.7770003</v>
      </c>
      <c r="I127" s="18">
        <f>IF(Sheet1!I226=0,Master!A127,Master!K127)</f>
        <v>100</v>
      </c>
      <c r="J127" s="18">
        <f>IF(Sheet1!I226=0,Master!B127,Master!L127)</f>
        <v>180</v>
      </c>
      <c r="K127" s="18">
        <v>100</v>
      </c>
      <c r="L127" s="18">
        <v>180</v>
      </c>
      <c r="M127">
        <v>562</v>
      </c>
      <c r="N127" t="s">
        <v>674</v>
      </c>
      <c r="O127">
        <v>9.5913652851600001E-2</v>
      </c>
      <c r="P127" s="18" t="s">
        <v>70</v>
      </c>
      <c r="Q127" t="s">
        <v>71</v>
      </c>
      <c r="R127" t="s">
        <v>8</v>
      </c>
      <c r="S127">
        <v>1</v>
      </c>
      <c r="T127">
        <v>1</v>
      </c>
      <c r="U127">
        <v>18.267717361450099</v>
      </c>
      <c r="V127">
        <v>18.267717361450099</v>
      </c>
      <c r="W127">
        <v>18.267717361450099</v>
      </c>
      <c r="X127" s="1">
        <v>18.267717361450099</v>
      </c>
      <c r="Z127" s="1">
        <v>1</v>
      </c>
      <c r="AA127" s="1">
        <v>0.391478981472279</v>
      </c>
      <c r="AB127" s="1">
        <v>0.391478981472279</v>
      </c>
      <c r="AC127" s="1">
        <v>0.391478981472279</v>
      </c>
      <c r="AD127" s="1">
        <v>0.391478981472279</v>
      </c>
      <c r="AF127" s="1">
        <v>1</v>
      </c>
      <c r="AG127">
        <v>0.82417843429862003</v>
      </c>
      <c r="AH127">
        <v>0.82417843429862003</v>
      </c>
      <c r="AI127">
        <v>0.82417843429862003</v>
      </c>
      <c r="AJ127">
        <v>0.82417843429862003</v>
      </c>
      <c r="AL127" s="18">
        <f t="shared" si="8"/>
        <v>0.82417843429862003</v>
      </c>
      <c r="AM127">
        <v>0.82417843429862003</v>
      </c>
      <c r="AN127">
        <v>562</v>
      </c>
      <c r="AO127" t="s">
        <v>674</v>
      </c>
      <c r="AP127" t="s">
        <v>70</v>
      </c>
      <c r="AQ127" t="s">
        <v>71</v>
      </c>
      <c r="AR127" t="s">
        <v>8</v>
      </c>
      <c r="AS127">
        <v>38.3728324</v>
      </c>
      <c r="AT127">
        <v>-121.7770003</v>
      </c>
      <c r="AW127">
        <v>11.7</v>
      </c>
      <c r="AX127">
        <v>11.7</v>
      </c>
      <c r="BB127">
        <v>15.5</v>
      </c>
      <c r="BC127">
        <v>15.5</v>
      </c>
      <c r="BG127">
        <v>18.2</v>
      </c>
      <c r="BH127">
        <v>18.2</v>
      </c>
      <c r="BL127">
        <v>21.8</v>
      </c>
      <c r="BM127">
        <v>21.8</v>
      </c>
      <c r="BQ127">
        <v>26.1</v>
      </c>
      <c r="BR127">
        <v>26.1</v>
      </c>
      <c r="BW127">
        <v>30.3</v>
      </c>
      <c r="BX127">
        <v>30.3</v>
      </c>
      <c r="CB127">
        <v>33.299999999999997</v>
      </c>
      <c r="CC127">
        <v>33.299999999999997</v>
      </c>
      <c r="CG127">
        <v>32.799999999999997</v>
      </c>
      <c r="CH127">
        <v>32.799999999999997</v>
      </c>
      <c r="CL127">
        <v>30.6</v>
      </c>
      <c r="CM127">
        <v>30.6</v>
      </c>
      <c r="CQ127">
        <v>25.7</v>
      </c>
      <c r="CR127">
        <v>25.7</v>
      </c>
      <c r="CV127">
        <v>17.7</v>
      </c>
      <c r="CW127">
        <v>17.7</v>
      </c>
      <c r="DA127">
        <v>12.1</v>
      </c>
      <c r="DB127">
        <v>12.1</v>
      </c>
      <c r="DD127">
        <v>1</v>
      </c>
      <c r="DE127">
        <v>0</v>
      </c>
      <c r="DF127">
        <v>0</v>
      </c>
      <c r="DG127">
        <v>0</v>
      </c>
      <c r="DH127">
        <v>0</v>
      </c>
      <c r="DI127" t="str">
        <f t="shared" si="9"/>
        <v xml:space="preserve">Temp. suitable for vectors - surveillance may be needed. </v>
      </c>
      <c r="DJ127" t="str">
        <f t="shared" si="6"/>
        <v>When temp. suitable, model suggests vectors likely - may need control, education, and policies minimizing exposure.</v>
      </c>
      <c r="DK127" t="str">
        <f t="shared" si="10"/>
        <v xml:space="preserve">Temp. suitable for Zika - surveillance may be needed. </v>
      </c>
      <c r="DL127" t="str">
        <f t="shared" si="7"/>
        <v>When temp. suitable, model suggests Zika unlikely.</v>
      </c>
      <c r="DM127" t="str">
        <f t="shared" si="11"/>
        <v>Temp. suitable for vectors - surveillance may be needed. When temp. suitable, model suggests vectors likely - may need control, education, and policies minimizing exposure.</v>
      </c>
      <c r="DX127" s="59" t="s">
        <v>674</v>
      </c>
      <c r="DY127" s="59" t="s">
        <v>70</v>
      </c>
      <c r="DZ127" s="59" t="s">
        <v>71</v>
      </c>
      <c r="EA127" s="59" t="s">
        <v>8</v>
      </c>
      <c r="EB127" s="59">
        <v>1</v>
      </c>
      <c r="EC127" s="59">
        <v>196</v>
      </c>
      <c r="ED127" s="59">
        <v>0</v>
      </c>
      <c r="EE127" s="59">
        <v>114</v>
      </c>
      <c r="EF127" s="59">
        <v>114</v>
      </c>
      <c r="EG127" s="59">
        <v>1.96428571428571</v>
      </c>
      <c r="EH127" s="59">
        <v>8.3686581227524197</v>
      </c>
      <c r="EI127" s="59">
        <v>385</v>
      </c>
      <c r="EJ127" s="59">
        <v>14</v>
      </c>
      <c r="EK127" s="59">
        <v>0</v>
      </c>
      <c r="EL127" s="59">
        <v>11</v>
      </c>
      <c r="EM127" s="59">
        <v>0</v>
      </c>
      <c r="EN127" s="59">
        <v>385</v>
      </c>
    </row>
    <row r="128" spans="1:144" x14ac:dyDescent="0.25">
      <c r="A128" s="18">
        <v>36.5816363</v>
      </c>
      <c r="B128" s="18">
        <v>-121.87958690000001</v>
      </c>
      <c r="C128" s="18">
        <f>IF(Sheet1!G227=1,Master!A128,Master!K128)</f>
        <v>36.5816363</v>
      </c>
      <c r="D128" s="18">
        <f>IF(Sheet1!G227=1,Master!B128,Master!L128)</f>
        <v>-121.87958690000001</v>
      </c>
      <c r="E128" s="18">
        <f>IF(Sheet1!G227=0,Master!A128,Master!K128)</f>
        <v>100</v>
      </c>
      <c r="F128" s="18">
        <f>IF(Sheet1!G227=0,Master!B128,Master!L128)</f>
        <v>180</v>
      </c>
      <c r="G128" s="18">
        <f>IF(Sheet1!I227=1,Master!A128,Master!K128)</f>
        <v>36.5816363</v>
      </c>
      <c r="H128" s="18">
        <f>IF(Sheet1!I227=1,Master!B128,Master!L128)</f>
        <v>-121.87958690000001</v>
      </c>
      <c r="I128" s="18">
        <f>IF(Sheet1!I227=0,Master!A128,Master!K128)</f>
        <v>100</v>
      </c>
      <c r="J128" s="18">
        <f>IF(Sheet1!I227=0,Master!B128,Master!L128)</f>
        <v>180</v>
      </c>
      <c r="K128" s="18">
        <v>100</v>
      </c>
      <c r="L128" s="18">
        <v>180</v>
      </c>
      <c r="M128">
        <v>563</v>
      </c>
      <c r="N128" t="s">
        <v>675</v>
      </c>
      <c r="O128">
        <v>5.4225178321299999E-2</v>
      </c>
      <c r="P128" s="18" t="s">
        <v>70</v>
      </c>
      <c r="Q128" t="s">
        <v>71</v>
      </c>
      <c r="R128" t="s">
        <v>8</v>
      </c>
      <c r="S128">
        <v>1</v>
      </c>
      <c r="T128">
        <v>1</v>
      </c>
      <c r="U128">
        <v>20.748031616210898</v>
      </c>
      <c r="V128">
        <v>20.748031616210898</v>
      </c>
      <c r="W128">
        <v>20.748031616210898</v>
      </c>
      <c r="X128" s="1">
        <v>20.748031616210898</v>
      </c>
      <c r="Z128" s="1">
        <v>1</v>
      </c>
      <c r="AA128" s="1">
        <v>0.40650472044944802</v>
      </c>
      <c r="AB128" s="1">
        <v>0.40650472044944802</v>
      </c>
      <c r="AC128" s="1">
        <v>0.40650472044944802</v>
      </c>
      <c r="AD128" s="1">
        <v>0.40650472044944802</v>
      </c>
      <c r="AF128" s="1">
        <v>1</v>
      </c>
      <c r="AG128">
        <v>0.18676359951496099</v>
      </c>
      <c r="AH128">
        <v>0.18676359951496099</v>
      </c>
      <c r="AI128">
        <v>0.18676359951496099</v>
      </c>
      <c r="AJ128">
        <v>0.18676359951496099</v>
      </c>
      <c r="AL128" s="18">
        <f t="shared" si="8"/>
        <v>0.40650472044944802</v>
      </c>
      <c r="AM128">
        <v>0.40650472044944802</v>
      </c>
      <c r="AN128">
        <v>563</v>
      </c>
      <c r="AO128" t="s">
        <v>675</v>
      </c>
      <c r="AP128" t="s">
        <v>70</v>
      </c>
      <c r="AQ128" t="s">
        <v>71</v>
      </c>
      <c r="AR128" t="s">
        <v>8</v>
      </c>
      <c r="AS128">
        <v>36.5816363</v>
      </c>
      <c r="AT128">
        <v>-121.87958690000001</v>
      </c>
      <c r="AW128">
        <v>15</v>
      </c>
      <c r="AX128">
        <v>15</v>
      </c>
      <c r="BB128">
        <v>15.6</v>
      </c>
      <c r="BC128">
        <v>15.6</v>
      </c>
      <c r="BG128">
        <v>15.6</v>
      </c>
      <c r="BH128">
        <v>15.6</v>
      </c>
      <c r="BL128">
        <v>16.7</v>
      </c>
      <c r="BM128">
        <v>16.7</v>
      </c>
      <c r="BQ128">
        <v>17.7</v>
      </c>
      <c r="BR128">
        <v>17.7</v>
      </c>
      <c r="BW128">
        <v>19.399999999999999</v>
      </c>
      <c r="BX128">
        <v>19.399999999999999</v>
      </c>
      <c r="CB128">
        <v>19.899999999999999</v>
      </c>
      <c r="CC128">
        <v>19.899999999999999</v>
      </c>
      <c r="CG128">
        <v>20.2</v>
      </c>
      <c r="CH128">
        <v>20.2</v>
      </c>
      <c r="CL128">
        <v>21.4</v>
      </c>
      <c r="CM128">
        <v>21.4</v>
      </c>
      <c r="CQ128">
        <v>20.399999999999999</v>
      </c>
      <c r="CR128">
        <v>20.399999999999999</v>
      </c>
      <c r="CV128">
        <v>18</v>
      </c>
      <c r="CW128">
        <v>18</v>
      </c>
      <c r="DA128">
        <v>16.2</v>
      </c>
      <c r="DB128">
        <v>16.2</v>
      </c>
      <c r="DD128">
        <v>1</v>
      </c>
      <c r="DE128">
        <v>0</v>
      </c>
      <c r="DF128">
        <v>0</v>
      </c>
      <c r="DG128">
        <v>0</v>
      </c>
      <c r="DH128">
        <v>0</v>
      </c>
      <c r="DI128" t="str">
        <f t="shared" si="9"/>
        <v xml:space="preserve">Temp. suitable for vectors - surveillance may be needed. </v>
      </c>
      <c r="DJ128" t="str">
        <f t="shared" si="6"/>
        <v>When temp. suitable, model suggests vectors unlikely or low numbers.</v>
      </c>
      <c r="DK128" t="str">
        <f t="shared" si="10"/>
        <v xml:space="preserve">Temp. suitable for Zika - surveillance may be needed. </v>
      </c>
      <c r="DL128" t="str">
        <f t="shared" si="7"/>
        <v>When temp. suitable, model suggests Zika unlikely.</v>
      </c>
      <c r="DM128" t="str">
        <f t="shared" si="11"/>
        <v>Temp. suitable for vectors - surveillance may be needed. When temp. suitable, model suggests vectors unlikely or low numbers.</v>
      </c>
      <c r="DX128" s="59" t="s">
        <v>675</v>
      </c>
      <c r="DY128" s="59" t="s">
        <v>70</v>
      </c>
      <c r="DZ128" s="59" t="s">
        <v>71</v>
      </c>
      <c r="EA128" s="59" t="s">
        <v>8</v>
      </c>
      <c r="EB128" s="59">
        <v>895</v>
      </c>
      <c r="EC128" s="59">
        <v>36</v>
      </c>
      <c r="ED128" s="59">
        <v>0</v>
      </c>
      <c r="EE128" s="59">
        <v>2798</v>
      </c>
      <c r="EF128" s="59">
        <v>2798</v>
      </c>
      <c r="EG128" s="59">
        <v>353</v>
      </c>
      <c r="EH128" s="59">
        <v>617.73322181450806</v>
      </c>
      <c r="EI128" s="59">
        <v>12708</v>
      </c>
      <c r="EJ128" s="59">
        <v>31</v>
      </c>
      <c r="EK128" s="59">
        <v>0</v>
      </c>
      <c r="EL128" s="59">
        <v>2</v>
      </c>
      <c r="EM128" s="59">
        <v>43</v>
      </c>
      <c r="EN128" s="59">
        <v>12708</v>
      </c>
    </row>
    <row r="129" spans="1:144" x14ac:dyDescent="0.25">
      <c r="A129" s="18">
        <v>36.592739199999997</v>
      </c>
      <c r="B129" s="18">
        <v>-121.8542534</v>
      </c>
      <c r="C129" s="18">
        <f>IF(Sheet1!G228=1,Master!A129,Master!K129)</f>
        <v>36.592739199999997</v>
      </c>
      <c r="D129" s="18">
        <f>IF(Sheet1!G228=1,Master!B129,Master!L129)</f>
        <v>-121.8542534</v>
      </c>
      <c r="E129" s="18">
        <f>IF(Sheet1!G228=0,Master!A129,Master!K129)</f>
        <v>100</v>
      </c>
      <c r="F129" s="18">
        <f>IF(Sheet1!G228=0,Master!B129,Master!L129)</f>
        <v>180</v>
      </c>
      <c r="G129" s="18">
        <f>IF(Sheet1!I228=1,Master!A129,Master!K129)</f>
        <v>36.592739199999997</v>
      </c>
      <c r="H129" s="18">
        <f>IF(Sheet1!I228=1,Master!B129,Master!L129)</f>
        <v>-121.8542534</v>
      </c>
      <c r="I129" s="18">
        <f>IF(Sheet1!I228=0,Master!A129,Master!K129)</f>
        <v>100</v>
      </c>
      <c r="J129" s="18">
        <f>IF(Sheet1!I228=0,Master!B129,Master!L129)</f>
        <v>180</v>
      </c>
      <c r="K129" s="18">
        <v>100</v>
      </c>
      <c r="L129" s="18">
        <v>180</v>
      </c>
      <c r="M129">
        <v>565</v>
      </c>
      <c r="N129" t="s">
        <v>677</v>
      </c>
      <c r="O129">
        <v>1.08001190588E-2</v>
      </c>
      <c r="P129" s="18" t="s">
        <v>70</v>
      </c>
      <c r="Q129" t="s">
        <v>71</v>
      </c>
      <c r="R129" t="s">
        <v>8</v>
      </c>
      <c r="S129">
        <v>1</v>
      </c>
      <c r="T129">
        <v>1</v>
      </c>
      <c r="U129">
        <v>20.748031616210898</v>
      </c>
      <c r="V129">
        <v>20.748031616210898</v>
      </c>
      <c r="W129">
        <v>20.748031616210898</v>
      </c>
      <c r="X129" s="1">
        <v>20.748031616210898</v>
      </c>
      <c r="Z129" s="1">
        <v>1</v>
      </c>
      <c r="AA129" s="1">
        <v>0.15190279483795199</v>
      </c>
      <c r="AB129" s="1">
        <v>0.15190279483795199</v>
      </c>
      <c r="AC129" s="1">
        <v>0.15190279483795199</v>
      </c>
      <c r="AD129" s="1">
        <v>0.15190279483795199</v>
      </c>
      <c r="AF129" s="1">
        <v>1</v>
      </c>
      <c r="AG129">
        <v>0.16610422730445901</v>
      </c>
      <c r="AH129">
        <v>0.16610422730445901</v>
      </c>
      <c r="AI129">
        <v>0.16610422730445901</v>
      </c>
      <c r="AJ129">
        <v>0.16610422730445901</v>
      </c>
      <c r="AL129" s="18">
        <f t="shared" si="8"/>
        <v>0.16610422730445901</v>
      </c>
      <c r="AM129">
        <v>0.16610422730445901</v>
      </c>
      <c r="AN129">
        <v>565</v>
      </c>
      <c r="AO129" t="s">
        <v>677</v>
      </c>
      <c r="AP129" t="s">
        <v>70</v>
      </c>
      <c r="AQ129" t="s">
        <v>71</v>
      </c>
      <c r="AR129" t="s">
        <v>8</v>
      </c>
      <c r="AS129">
        <v>36.592739199999997</v>
      </c>
      <c r="AT129">
        <v>-121.8542534</v>
      </c>
      <c r="AW129">
        <v>15</v>
      </c>
      <c r="AX129">
        <v>15</v>
      </c>
      <c r="BB129">
        <v>15.8</v>
      </c>
      <c r="BC129">
        <v>15.8</v>
      </c>
      <c r="BG129">
        <v>16</v>
      </c>
      <c r="BH129">
        <v>16</v>
      </c>
      <c r="BL129">
        <v>17</v>
      </c>
      <c r="BM129">
        <v>17</v>
      </c>
      <c r="BQ129">
        <v>17.7</v>
      </c>
      <c r="BR129">
        <v>17.7</v>
      </c>
      <c r="BW129">
        <v>19.100000000000001</v>
      </c>
      <c r="BX129">
        <v>19.100000000000001</v>
      </c>
      <c r="CB129">
        <v>19.2</v>
      </c>
      <c r="CC129">
        <v>19.2</v>
      </c>
      <c r="CG129">
        <v>19.5</v>
      </c>
      <c r="CH129">
        <v>19.5</v>
      </c>
      <c r="CL129">
        <v>21.1</v>
      </c>
      <c r="CM129">
        <v>21.1</v>
      </c>
      <c r="CQ129">
        <v>20.3</v>
      </c>
      <c r="CR129">
        <v>20.3</v>
      </c>
      <c r="CV129">
        <v>18.2</v>
      </c>
      <c r="CW129">
        <v>18.2</v>
      </c>
      <c r="DA129">
        <v>16.3</v>
      </c>
      <c r="DB129">
        <v>16.3</v>
      </c>
      <c r="DD129">
        <v>1</v>
      </c>
      <c r="DE129">
        <v>0</v>
      </c>
      <c r="DF129">
        <v>0</v>
      </c>
      <c r="DG129">
        <v>0</v>
      </c>
      <c r="DH129">
        <v>0</v>
      </c>
      <c r="DI129" t="str">
        <f t="shared" si="9"/>
        <v xml:space="preserve">Temp. suitable for vectors - surveillance may be needed. </v>
      </c>
      <c r="DJ129" t="str">
        <f t="shared" si="6"/>
        <v>When temp. suitable, model suggests vectors unlikely or low numbers.</v>
      </c>
      <c r="DK129" t="str">
        <f t="shared" si="10"/>
        <v xml:space="preserve">Temp. suitable for Zika - surveillance may be needed. </v>
      </c>
      <c r="DL129" t="str">
        <f t="shared" si="7"/>
        <v>When temp. suitable, model suggests Zika unlikely.</v>
      </c>
      <c r="DM129" t="str">
        <f t="shared" si="11"/>
        <v>Temp. suitable for vectors - surveillance may be needed. When temp. suitable, model suggests vectors unlikely or low numbers.</v>
      </c>
      <c r="DX129" s="59" t="s">
        <v>677</v>
      </c>
      <c r="DY129" s="59" t="s">
        <v>70</v>
      </c>
      <c r="DZ129" s="59" t="s">
        <v>71</v>
      </c>
      <c r="EA129" s="59" t="s">
        <v>8</v>
      </c>
      <c r="EB129" s="59">
        <v>1918</v>
      </c>
      <c r="EC129" s="59">
        <v>14</v>
      </c>
      <c r="ED129" s="59">
        <v>0</v>
      </c>
      <c r="EE129" s="59">
        <v>143</v>
      </c>
      <c r="EF129" s="59">
        <v>143</v>
      </c>
      <c r="EG129" s="59">
        <v>25.857142857142801</v>
      </c>
      <c r="EH129" s="59">
        <v>50.308842084038602</v>
      </c>
      <c r="EI129" s="59">
        <v>362</v>
      </c>
      <c r="EJ129" s="59">
        <v>5</v>
      </c>
      <c r="EK129" s="59">
        <v>0</v>
      </c>
      <c r="EL129" s="59">
        <v>11</v>
      </c>
      <c r="EM129" s="59">
        <v>0</v>
      </c>
      <c r="EN129" s="59">
        <v>362</v>
      </c>
    </row>
    <row r="130" spans="1:144" x14ac:dyDescent="0.25">
      <c r="A130" s="18">
        <v>37.992766899999999</v>
      </c>
      <c r="B130" s="18">
        <v>-121.98477440000001</v>
      </c>
      <c r="C130" s="18">
        <f>IF(Sheet1!G229=1,Master!A130,Master!K130)</f>
        <v>37.992766899999999</v>
      </c>
      <c r="D130" s="18">
        <f>IF(Sheet1!G229=1,Master!B130,Master!L130)</f>
        <v>-121.98477440000001</v>
      </c>
      <c r="E130" s="18">
        <f>IF(Sheet1!G229=0,Master!A130,Master!K130)</f>
        <v>100</v>
      </c>
      <c r="F130" s="18">
        <f>IF(Sheet1!G229=0,Master!B130,Master!L130)</f>
        <v>180</v>
      </c>
      <c r="G130" s="18">
        <f>IF(Sheet1!I229=1,Master!A130,Master!K130)</f>
        <v>37.992766899999999</v>
      </c>
      <c r="H130" s="18">
        <f>IF(Sheet1!I229=1,Master!B130,Master!L130)</f>
        <v>-121.98477440000001</v>
      </c>
      <c r="I130" s="18">
        <f>IF(Sheet1!I229=0,Master!A130,Master!K130)</f>
        <v>100</v>
      </c>
      <c r="J130" s="18">
        <f>IF(Sheet1!I229=0,Master!B130,Master!L130)</f>
        <v>180</v>
      </c>
      <c r="K130" s="18">
        <v>100</v>
      </c>
      <c r="L130" s="18">
        <v>180</v>
      </c>
      <c r="M130">
        <v>578</v>
      </c>
      <c r="N130" t="s">
        <v>690</v>
      </c>
      <c r="O130">
        <v>0.26259576100299997</v>
      </c>
      <c r="P130" s="18" t="s">
        <v>70</v>
      </c>
      <c r="Q130" t="s">
        <v>71</v>
      </c>
      <c r="R130" t="s">
        <v>8</v>
      </c>
      <c r="S130">
        <v>1</v>
      </c>
      <c r="T130">
        <v>1</v>
      </c>
      <c r="U130">
        <v>17.440944671630799</v>
      </c>
      <c r="V130">
        <v>17.440944671630799</v>
      </c>
      <c r="W130">
        <v>17.440944671630799</v>
      </c>
      <c r="X130" s="1">
        <v>17.440944671630799</v>
      </c>
      <c r="Z130" s="1">
        <v>2</v>
      </c>
      <c r="AA130" s="1">
        <v>0.32452652107020202</v>
      </c>
      <c r="AB130" s="1">
        <v>0.51502389586055897</v>
      </c>
      <c r="AC130" s="1">
        <v>0.41977520846538102</v>
      </c>
      <c r="AD130" s="1">
        <v>0.83955041693076105</v>
      </c>
      <c r="AF130" s="1">
        <v>2</v>
      </c>
      <c r="AG130">
        <v>0.89857422439022205</v>
      </c>
      <c r="AH130">
        <v>0.90522683656936898</v>
      </c>
      <c r="AI130">
        <v>0.90190053047979502</v>
      </c>
      <c r="AJ130">
        <v>1.80380106095959</v>
      </c>
      <c r="AL130" s="18">
        <f t="shared" si="8"/>
        <v>0.90522683656936898</v>
      </c>
      <c r="AM130">
        <v>0.90522683656936898</v>
      </c>
      <c r="AN130">
        <v>578</v>
      </c>
      <c r="AO130" t="s">
        <v>690</v>
      </c>
      <c r="AP130" t="s">
        <v>70</v>
      </c>
      <c r="AQ130" t="s">
        <v>71</v>
      </c>
      <c r="AR130" t="s">
        <v>8</v>
      </c>
      <c r="AS130">
        <v>37.992766899999999</v>
      </c>
      <c r="AT130">
        <v>-121.98477440000001</v>
      </c>
      <c r="AW130">
        <v>12.7</v>
      </c>
      <c r="AX130">
        <v>12.7</v>
      </c>
      <c r="BB130">
        <v>15.5</v>
      </c>
      <c r="BC130">
        <v>15.5</v>
      </c>
      <c r="BG130">
        <v>17.2</v>
      </c>
      <c r="BH130">
        <v>17.2</v>
      </c>
      <c r="BL130">
        <v>20</v>
      </c>
      <c r="BM130">
        <v>20</v>
      </c>
      <c r="BQ130">
        <v>23.2</v>
      </c>
      <c r="BR130">
        <v>23.2</v>
      </c>
      <c r="BW130">
        <v>26.5</v>
      </c>
      <c r="BX130">
        <v>26.5</v>
      </c>
      <c r="CB130">
        <v>29.1</v>
      </c>
      <c r="CC130">
        <v>29.1</v>
      </c>
      <c r="CG130">
        <v>28.9</v>
      </c>
      <c r="CH130">
        <v>28.9</v>
      </c>
      <c r="CL130">
        <v>27.8</v>
      </c>
      <c r="CM130">
        <v>27.8</v>
      </c>
      <c r="CQ130">
        <v>24.1</v>
      </c>
      <c r="CR130">
        <v>24.1</v>
      </c>
      <c r="CV130">
        <v>17.5</v>
      </c>
      <c r="CW130">
        <v>17.5</v>
      </c>
      <c r="DA130">
        <v>12.9</v>
      </c>
      <c r="DB130">
        <v>12.9</v>
      </c>
      <c r="DD130">
        <v>1</v>
      </c>
      <c r="DE130">
        <v>0</v>
      </c>
      <c r="DF130">
        <v>0</v>
      </c>
      <c r="DG130">
        <v>0</v>
      </c>
      <c r="DH130">
        <v>0</v>
      </c>
      <c r="DI130" t="str">
        <f t="shared" si="9"/>
        <v xml:space="preserve">Temp. suitable for vectors - surveillance may be needed. </v>
      </c>
      <c r="DJ130" t="str">
        <f t="shared" ref="DJ130:DJ193" si="12">IF(AL130="NoData",$DQ$5,IF(AL130&lt;0.5,$DQ$3,IF(AL130&gt;=0.5,$DQ$4,"")))</f>
        <v>When temp. suitable, model suggests vectors likely - may need control, education, and policies minimizing exposure.</v>
      </c>
      <c r="DK130" t="str">
        <f t="shared" si="10"/>
        <v xml:space="preserve">Temp. suitable for Zika - surveillance may be needed. </v>
      </c>
      <c r="DL130" t="str">
        <f t="shared" ref="DL130:DL193" si="13">IF(DF130="NoData",$DU$5,IF(DF130&lt;0.5,$DU$3,IF(DF130&gt;=0.5,$DU$4,"")))</f>
        <v>When temp. suitable, model suggests Zika unlikely.</v>
      </c>
      <c r="DM130" t="str">
        <f t="shared" si="11"/>
        <v>Temp. suitable for vectors - surveillance may be needed. When temp. suitable, model suggests vectors likely - may need control, education, and policies minimizing exposure.</v>
      </c>
      <c r="DX130" s="59" t="s">
        <v>690</v>
      </c>
      <c r="DY130" s="59" t="s">
        <v>70</v>
      </c>
      <c r="DZ130" s="59" t="s">
        <v>71</v>
      </c>
      <c r="EA130" s="59" t="s">
        <v>8</v>
      </c>
      <c r="EB130" s="59">
        <v>2</v>
      </c>
      <c r="EC130" s="59">
        <v>317</v>
      </c>
      <c r="ED130" s="59">
        <v>0</v>
      </c>
      <c r="EE130" s="59">
        <v>4120</v>
      </c>
      <c r="EF130" s="59">
        <v>4120</v>
      </c>
      <c r="EG130" s="59">
        <v>570.45741324921096</v>
      </c>
      <c r="EH130" s="59">
        <v>784.94827066408902</v>
      </c>
      <c r="EI130" s="59">
        <v>180835</v>
      </c>
      <c r="EJ130" s="59">
        <v>178</v>
      </c>
      <c r="EK130" s="59">
        <v>0</v>
      </c>
      <c r="EL130" s="59">
        <v>3</v>
      </c>
      <c r="EM130" s="59">
        <v>108</v>
      </c>
      <c r="EN130" s="59">
        <v>180835</v>
      </c>
    </row>
    <row r="131" spans="1:144" x14ac:dyDescent="0.25">
      <c r="A131" s="18">
        <v>33.923758100000001</v>
      </c>
      <c r="B131" s="18">
        <v>-117.5694488</v>
      </c>
      <c r="C131" s="18">
        <f>IF(Sheet1!G230=1,Master!A131,Master!K131)</f>
        <v>33.923758100000001</v>
      </c>
      <c r="D131" s="18">
        <f>IF(Sheet1!G230=1,Master!B131,Master!L131)</f>
        <v>-117.5694488</v>
      </c>
      <c r="E131" s="18">
        <f>IF(Sheet1!G230=0,Master!A131,Master!K131)</f>
        <v>100</v>
      </c>
      <c r="F131" s="18">
        <f>IF(Sheet1!G230=0,Master!B131,Master!L131)</f>
        <v>180</v>
      </c>
      <c r="G131" s="18">
        <f>IF(Sheet1!I230=1,Master!A131,Master!K131)</f>
        <v>33.923758100000001</v>
      </c>
      <c r="H131" s="18">
        <f>IF(Sheet1!I230=1,Master!B131,Master!L131)</f>
        <v>-117.5694488</v>
      </c>
      <c r="I131" s="18">
        <f>IF(Sheet1!I230=0,Master!A131,Master!K131)</f>
        <v>100</v>
      </c>
      <c r="J131" s="18">
        <f>IF(Sheet1!I230=0,Master!B131,Master!L131)</f>
        <v>180</v>
      </c>
      <c r="K131" s="18">
        <v>100</v>
      </c>
      <c r="L131" s="18">
        <v>180</v>
      </c>
      <c r="M131">
        <v>579</v>
      </c>
      <c r="N131" t="s">
        <v>691</v>
      </c>
      <c r="O131">
        <v>5.8638430428299998E-2</v>
      </c>
      <c r="P131" s="18" t="s">
        <v>70</v>
      </c>
      <c r="Q131" t="s">
        <v>71</v>
      </c>
      <c r="R131" t="s">
        <v>8</v>
      </c>
      <c r="S131">
        <v>1</v>
      </c>
      <c r="T131">
        <v>1</v>
      </c>
      <c r="U131">
        <v>31.4960632324218</v>
      </c>
      <c r="V131">
        <v>31.4960632324218</v>
      </c>
      <c r="W131">
        <v>31.4960632324218</v>
      </c>
      <c r="X131" s="1">
        <v>31.4960632324218</v>
      </c>
      <c r="Z131" s="1">
        <v>1</v>
      </c>
      <c r="AA131" s="1">
        <v>0.31079551577568099</v>
      </c>
      <c r="AB131" s="1">
        <v>0.31079551577568099</v>
      </c>
      <c r="AC131" s="1">
        <v>0.31079551577568099</v>
      </c>
      <c r="AD131" s="1">
        <v>0.31079551577568099</v>
      </c>
      <c r="AF131" s="1">
        <v>1</v>
      </c>
      <c r="AG131">
        <v>3.5923592746257997E-2</v>
      </c>
      <c r="AH131">
        <v>3.5923592746257997E-2</v>
      </c>
      <c r="AI131">
        <v>3.5923592746257997E-2</v>
      </c>
      <c r="AJ131">
        <v>3.5923592746257997E-2</v>
      </c>
      <c r="AL131" s="18">
        <f t="shared" ref="AL131:AL194" si="14">IF(AB131&gt;AH131,AB131,AH131)</f>
        <v>0.31079551577568099</v>
      </c>
      <c r="AM131">
        <v>0.31079551577568099</v>
      </c>
      <c r="AN131">
        <v>579</v>
      </c>
      <c r="AO131" t="s">
        <v>691</v>
      </c>
      <c r="AP131" t="s">
        <v>70</v>
      </c>
      <c r="AQ131" t="s">
        <v>71</v>
      </c>
      <c r="AR131" t="s">
        <v>8</v>
      </c>
      <c r="AS131">
        <v>33.923758100000001</v>
      </c>
      <c r="AT131">
        <v>-117.5694488</v>
      </c>
      <c r="AW131">
        <v>19.7</v>
      </c>
      <c r="AX131">
        <v>19.7</v>
      </c>
      <c r="BB131">
        <v>20.8</v>
      </c>
      <c r="BC131">
        <v>20.8</v>
      </c>
      <c r="BG131">
        <v>21.3</v>
      </c>
      <c r="BH131">
        <v>21.3</v>
      </c>
      <c r="BL131">
        <v>23.9</v>
      </c>
      <c r="BM131">
        <v>23.9</v>
      </c>
      <c r="BQ131">
        <v>26.2</v>
      </c>
      <c r="BR131">
        <v>26.2</v>
      </c>
      <c r="BW131">
        <v>29.6</v>
      </c>
      <c r="BX131">
        <v>29.6</v>
      </c>
      <c r="CB131">
        <v>33.6</v>
      </c>
      <c r="CC131">
        <v>33.6</v>
      </c>
      <c r="CG131">
        <v>33.6</v>
      </c>
      <c r="CH131">
        <v>33.6</v>
      </c>
      <c r="CL131">
        <v>31.7</v>
      </c>
      <c r="CM131">
        <v>31.7</v>
      </c>
      <c r="CQ131">
        <v>28</v>
      </c>
      <c r="CR131">
        <v>28</v>
      </c>
      <c r="CV131">
        <v>22.9</v>
      </c>
      <c r="CW131">
        <v>22.9</v>
      </c>
      <c r="DA131">
        <v>19.899999999999999</v>
      </c>
      <c r="DB131">
        <v>19.899999999999999</v>
      </c>
      <c r="DD131">
        <v>1</v>
      </c>
      <c r="DE131">
        <v>0</v>
      </c>
      <c r="DF131">
        <v>0</v>
      </c>
      <c r="DG131">
        <v>0</v>
      </c>
      <c r="DH131">
        <v>0</v>
      </c>
      <c r="DI131" t="str">
        <f t="shared" ref="DI131:DI194" si="15">IF((CL131&gt;=13)-(CL131&gt;38),$DO$4,$DO$3)</f>
        <v xml:space="preserve">Temp. suitable for vectors - surveillance may be needed. </v>
      </c>
      <c r="DJ131" t="str">
        <f t="shared" si="12"/>
        <v>When temp. suitable, model suggests vectors unlikely or low numbers.</v>
      </c>
      <c r="DK131" t="str">
        <f t="shared" ref="DK131:DK194" si="16">IF((CL131&gt;=18)-(CL131&gt;42),$DS$4,$DS$3)</f>
        <v xml:space="preserve">Temp. suitable for Zika - surveillance may be needed. </v>
      </c>
      <c r="DL131" t="str">
        <f t="shared" si="13"/>
        <v>When temp. suitable, model suggests Zika unlikely.</v>
      </c>
      <c r="DM131" t="str">
        <f t="shared" ref="DM131:DM194" si="17">CONCATENATE(DI131,DJ131)</f>
        <v>Temp. suitable for vectors - surveillance may be needed. When temp. suitable, model suggests vectors unlikely or low numbers.</v>
      </c>
      <c r="DX131" s="59" t="s">
        <v>691</v>
      </c>
      <c r="DY131" s="59" t="s">
        <v>70</v>
      </c>
      <c r="DZ131" s="59" t="s">
        <v>71</v>
      </c>
      <c r="EA131" s="59" t="s">
        <v>8</v>
      </c>
      <c r="EB131" s="59">
        <v>1629</v>
      </c>
      <c r="EC131" s="59">
        <v>145</v>
      </c>
      <c r="ED131" s="59">
        <v>0</v>
      </c>
      <c r="EE131" s="59">
        <v>4510</v>
      </c>
      <c r="EF131" s="59">
        <v>4510</v>
      </c>
      <c r="EG131" s="59">
        <v>948.51034482758598</v>
      </c>
      <c r="EH131" s="59">
        <v>980.70353436029598</v>
      </c>
      <c r="EI131" s="59">
        <v>137534</v>
      </c>
      <c r="EJ131" s="59">
        <v>130</v>
      </c>
      <c r="EK131" s="59">
        <v>0</v>
      </c>
      <c r="EL131" s="59">
        <v>7</v>
      </c>
      <c r="EM131" s="59">
        <v>556</v>
      </c>
      <c r="EN131" s="59">
        <v>137534</v>
      </c>
    </row>
    <row r="132" spans="1:144" x14ac:dyDescent="0.25">
      <c r="A132" s="18">
        <v>37.4129273</v>
      </c>
      <c r="B132" s="18">
        <v>-122.02843590000001</v>
      </c>
      <c r="C132" s="18">
        <f>IF(Sheet1!G231=1,Master!A132,Master!K132)</f>
        <v>37.4129273</v>
      </c>
      <c r="D132" s="18">
        <f>IF(Sheet1!G231=1,Master!B132,Master!L132)</f>
        <v>-122.02843590000001</v>
      </c>
      <c r="E132" s="18">
        <f>IF(Sheet1!G231=0,Master!A132,Master!K132)</f>
        <v>100</v>
      </c>
      <c r="F132" s="18">
        <f>IF(Sheet1!G231=0,Master!B132,Master!L132)</f>
        <v>180</v>
      </c>
      <c r="G132" s="18">
        <f>IF(Sheet1!I231=1,Master!A132,Master!K132)</f>
        <v>37.4129273</v>
      </c>
      <c r="H132" s="18">
        <f>IF(Sheet1!I231=1,Master!B132,Master!L132)</f>
        <v>-122.02843590000001</v>
      </c>
      <c r="I132" s="18">
        <f>IF(Sheet1!I231=0,Master!A132,Master!K132)</f>
        <v>100</v>
      </c>
      <c r="J132" s="18">
        <f>IF(Sheet1!I231=0,Master!B132,Master!L132)</f>
        <v>180</v>
      </c>
      <c r="K132" s="18">
        <v>100</v>
      </c>
      <c r="L132" s="18">
        <v>180</v>
      </c>
      <c r="M132">
        <v>581</v>
      </c>
      <c r="N132" t="s">
        <v>693</v>
      </c>
      <c r="O132">
        <v>1.79723620843E-2</v>
      </c>
      <c r="P132" s="18" t="s">
        <v>70</v>
      </c>
      <c r="Q132" t="s">
        <v>71</v>
      </c>
      <c r="R132" t="s">
        <v>8</v>
      </c>
      <c r="S132">
        <v>1</v>
      </c>
      <c r="T132">
        <v>1</v>
      </c>
      <c r="U132">
        <v>17.440944671630799</v>
      </c>
      <c r="V132">
        <v>17.440944671630799</v>
      </c>
      <c r="W132">
        <v>17.440944671630799</v>
      </c>
      <c r="X132" s="1">
        <v>17.440944671630799</v>
      </c>
      <c r="Z132" s="1">
        <v>1</v>
      </c>
      <c r="AA132" s="1">
        <v>0.34137085080146801</v>
      </c>
      <c r="AB132" s="1">
        <v>0.34137085080146801</v>
      </c>
      <c r="AC132" s="1">
        <v>0.34137085080146801</v>
      </c>
      <c r="AD132" s="1">
        <v>0.34137085080146801</v>
      </c>
      <c r="AF132" s="1">
        <v>1</v>
      </c>
      <c r="AG132">
        <v>0.72651100158691395</v>
      </c>
      <c r="AH132">
        <v>0.72651100158691395</v>
      </c>
      <c r="AI132">
        <v>0.72651100158691395</v>
      </c>
      <c r="AJ132">
        <v>0.72651100158691395</v>
      </c>
      <c r="AL132" s="18">
        <f t="shared" si="14"/>
        <v>0.72651100158691395</v>
      </c>
      <c r="AM132">
        <v>0.72651100158691395</v>
      </c>
      <c r="AN132">
        <v>581</v>
      </c>
      <c r="AO132" t="s">
        <v>693</v>
      </c>
      <c r="AP132" t="s">
        <v>70</v>
      </c>
      <c r="AQ132" t="s">
        <v>71</v>
      </c>
      <c r="AR132" t="s">
        <v>8</v>
      </c>
      <c r="AS132">
        <v>37.4129273</v>
      </c>
      <c r="AT132">
        <v>-122.02843590000001</v>
      </c>
      <c r="AW132">
        <v>14.4</v>
      </c>
      <c r="AX132">
        <v>14.4</v>
      </c>
      <c r="BB132">
        <v>16.399999999999999</v>
      </c>
      <c r="BC132">
        <v>16.399999999999999</v>
      </c>
      <c r="BG132">
        <v>17.600000000000001</v>
      </c>
      <c r="BH132">
        <v>17.600000000000001</v>
      </c>
      <c r="BL132">
        <v>19.899999999999999</v>
      </c>
      <c r="BM132">
        <v>19.899999999999999</v>
      </c>
      <c r="BQ132">
        <v>22.2</v>
      </c>
      <c r="BR132">
        <v>22.2</v>
      </c>
      <c r="BW132">
        <v>24.6</v>
      </c>
      <c r="BX132">
        <v>24.6</v>
      </c>
      <c r="CB132">
        <v>25.7</v>
      </c>
      <c r="CC132">
        <v>25.7</v>
      </c>
      <c r="CG132">
        <v>25.7</v>
      </c>
      <c r="CH132">
        <v>25.7</v>
      </c>
      <c r="CL132">
        <v>25.5</v>
      </c>
      <c r="CM132">
        <v>25.5</v>
      </c>
      <c r="CQ132">
        <v>22.9</v>
      </c>
      <c r="CR132">
        <v>22.9</v>
      </c>
      <c r="CV132">
        <v>18.2</v>
      </c>
      <c r="CW132">
        <v>18.2</v>
      </c>
      <c r="DA132">
        <v>14.5</v>
      </c>
      <c r="DB132">
        <v>14.5</v>
      </c>
      <c r="DD132">
        <v>1</v>
      </c>
      <c r="DE132">
        <v>0</v>
      </c>
      <c r="DF132">
        <v>0</v>
      </c>
      <c r="DG132">
        <v>0</v>
      </c>
      <c r="DH132">
        <v>0</v>
      </c>
      <c r="DI132" t="str">
        <f t="shared" si="15"/>
        <v xml:space="preserve">Temp. suitable for vectors - surveillance may be needed. </v>
      </c>
      <c r="DJ132" t="str">
        <f t="shared" si="12"/>
        <v>When temp. suitable, model suggests vectors likely - may need control, education, and policies minimizing exposure.</v>
      </c>
      <c r="DK132" t="str">
        <f t="shared" si="16"/>
        <v xml:space="preserve">Temp. suitable for Zika - surveillance may be needed. </v>
      </c>
      <c r="DL132" t="str">
        <f t="shared" si="13"/>
        <v>When temp. suitable, model suggests Zika unlikely.</v>
      </c>
      <c r="DM132" t="str">
        <f t="shared" si="17"/>
        <v>Temp. suitable for vectors - surveillance may be needed. When temp. suitable, model suggests vectors likely - may need control, education, and policies minimizing exposure.</v>
      </c>
      <c r="DX132" s="59" t="s">
        <v>693</v>
      </c>
      <c r="DY132" s="59" t="s">
        <v>70</v>
      </c>
      <c r="DZ132" s="59" t="s">
        <v>71</v>
      </c>
      <c r="EA132" s="59" t="s">
        <v>8</v>
      </c>
      <c r="EB132" s="59">
        <v>249</v>
      </c>
      <c r="EC132" s="59">
        <v>128</v>
      </c>
      <c r="ED132" s="59">
        <v>0</v>
      </c>
      <c r="EE132" s="59">
        <v>4240</v>
      </c>
      <c r="EF132" s="59">
        <v>4240</v>
      </c>
      <c r="EG132" s="59">
        <v>1134.6484375</v>
      </c>
      <c r="EH132" s="59">
        <v>1178.3798702418901</v>
      </c>
      <c r="EI132" s="59">
        <v>145235</v>
      </c>
      <c r="EJ132" s="59">
        <v>90</v>
      </c>
      <c r="EK132" s="59">
        <v>0</v>
      </c>
      <c r="EL132" s="59">
        <v>1</v>
      </c>
      <c r="EM132" s="59">
        <v>838</v>
      </c>
      <c r="EN132" s="59">
        <v>145235</v>
      </c>
    </row>
    <row r="133" spans="1:144" x14ac:dyDescent="0.25">
      <c r="A133" s="18">
        <v>32.798542500000003</v>
      </c>
      <c r="B133" s="18">
        <v>-117.2271858</v>
      </c>
      <c r="C133" s="18">
        <f>IF(Sheet1!G232=1,Master!A133,Master!K133)</f>
        <v>32.798542500000003</v>
      </c>
      <c r="D133" s="18">
        <f>IF(Sheet1!G232=1,Master!B133,Master!L133)</f>
        <v>-117.2271858</v>
      </c>
      <c r="E133" s="18">
        <f>IF(Sheet1!G232=0,Master!A133,Master!K133)</f>
        <v>100</v>
      </c>
      <c r="F133" s="18">
        <f>IF(Sheet1!G232=0,Master!B133,Master!L133)</f>
        <v>180</v>
      </c>
      <c r="G133" s="18">
        <f>IF(Sheet1!I232=1,Master!A133,Master!K133)</f>
        <v>32.798542500000003</v>
      </c>
      <c r="H133" s="18">
        <f>IF(Sheet1!I232=1,Master!B133,Master!L133)</f>
        <v>-117.2271858</v>
      </c>
      <c r="I133" s="18">
        <f>IF(Sheet1!I232=0,Master!A133,Master!K133)</f>
        <v>100</v>
      </c>
      <c r="J133" s="18">
        <f>IF(Sheet1!I232=0,Master!B133,Master!L133)</f>
        <v>180</v>
      </c>
      <c r="K133" s="18">
        <v>100</v>
      </c>
      <c r="L133" s="18">
        <v>180</v>
      </c>
      <c r="M133">
        <v>582</v>
      </c>
      <c r="N133" t="s">
        <v>694</v>
      </c>
      <c r="O133">
        <v>1.2658412664700001E-2</v>
      </c>
      <c r="P133" s="18" t="s">
        <v>70</v>
      </c>
      <c r="Q133" t="s">
        <v>71</v>
      </c>
      <c r="R133" t="s">
        <v>8</v>
      </c>
      <c r="S133">
        <v>1</v>
      </c>
      <c r="T133">
        <v>1</v>
      </c>
      <c r="U133">
        <v>25.433071136474599</v>
      </c>
      <c r="V133">
        <v>25.433071136474599</v>
      </c>
      <c r="W133">
        <v>25.433071136474599</v>
      </c>
      <c r="X133" s="1">
        <v>25.433071136474599</v>
      </c>
      <c r="Z133" s="1">
        <v>1</v>
      </c>
      <c r="AA133" s="1">
        <v>0.57503086328506503</v>
      </c>
      <c r="AB133" s="1">
        <v>0.57503086328506503</v>
      </c>
      <c r="AC133" s="1">
        <v>0.57503086328506503</v>
      </c>
      <c r="AD133" s="1">
        <v>0.57503086328506503</v>
      </c>
      <c r="AF133" s="1">
        <v>1</v>
      </c>
      <c r="AG133">
        <v>0.58106708526611295</v>
      </c>
      <c r="AH133">
        <v>0.58106708526611295</v>
      </c>
      <c r="AI133">
        <v>0.58106708526611295</v>
      </c>
      <c r="AJ133">
        <v>0.58106708526611295</v>
      </c>
      <c r="AL133" s="18">
        <f t="shared" si="14"/>
        <v>0.58106708526611295</v>
      </c>
      <c r="AM133">
        <v>0.58106708526611295</v>
      </c>
      <c r="AN133">
        <v>582</v>
      </c>
      <c r="AO133" t="s">
        <v>694</v>
      </c>
      <c r="AP133" t="s">
        <v>70</v>
      </c>
      <c r="AQ133" t="s">
        <v>71</v>
      </c>
      <c r="AR133" t="s">
        <v>8</v>
      </c>
      <c r="AS133">
        <v>32.798542500000003</v>
      </c>
      <c r="AT133">
        <v>-117.2271858</v>
      </c>
      <c r="AW133">
        <v>18.5</v>
      </c>
      <c r="AX133">
        <v>18.5</v>
      </c>
      <c r="BB133">
        <v>18.8</v>
      </c>
      <c r="BC133">
        <v>18.8</v>
      </c>
      <c r="BG133">
        <v>18.8</v>
      </c>
      <c r="BH133">
        <v>18.8</v>
      </c>
      <c r="BL133">
        <v>19.899999999999999</v>
      </c>
      <c r="BM133">
        <v>19.899999999999999</v>
      </c>
      <c r="BQ133">
        <v>20.6</v>
      </c>
      <c r="BR133">
        <v>20.6</v>
      </c>
      <c r="BW133">
        <v>22.1</v>
      </c>
      <c r="BX133">
        <v>22.1</v>
      </c>
      <c r="CB133">
        <v>24.5</v>
      </c>
      <c r="CC133">
        <v>24.5</v>
      </c>
      <c r="CG133">
        <v>25.5</v>
      </c>
      <c r="CH133">
        <v>25.5</v>
      </c>
      <c r="CL133">
        <v>25.2</v>
      </c>
      <c r="CM133">
        <v>25.2</v>
      </c>
      <c r="CQ133">
        <v>23.6</v>
      </c>
      <c r="CR133">
        <v>23.6</v>
      </c>
      <c r="CV133">
        <v>21.2</v>
      </c>
      <c r="CW133">
        <v>21.2</v>
      </c>
      <c r="DA133">
        <v>18.899999999999999</v>
      </c>
      <c r="DB133">
        <v>18.899999999999999</v>
      </c>
      <c r="DD133">
        <v>1</v>
      </c>
      <c r="DE133">
        <v>0</v>
      </c>
      <c r="DF133">
        <v>0</v>
      </c>
      <c r="DG133">
        <v>0</v>
      </c>
      <c r="DH133">
        <v>0</v>
      </c>
      <c r="DI133" t="str">
        <f t="shared" si="15"/>
        <v xml:space="preserve">Temp. suitable for vectors - surveillance may be needed. </v>
      </c>
      <c r="DJ133" t="str">
        <f t="shared" si="12"/>
        <v>When temp. suitable, model suggests vectors likely - may need control, education, and policies minimizing exposure.</v>
      </c>
      <c r="DK133" t="str">
        <f t="shared" si="16"/>
        <v xml:space="preserve">Temp. suitable for Zika - surveillance may be needed. </v>
      </c>
      <c r="DL133" t="str">
        <f t="shared" si="13"/>
        <v>When temp. suitable, model suggests Zika unlikely.</v>
      </c>
      <c r="DM133" t="str">
        <f t="shared" si="17"/>
        <v>Temp. suitable for vectors - surveillance may be needed. When temp. suitable, model suggests vectors likely - may need control, education, and policies minimizing exposure.</v>
      </c>
      <c r="DX133" s="59" t="s">
        <v>694</v>
      </c>
      <c r="DY133" s="59" t="s">
        <v>70</v>
      </c>
      <c r="DZ133" s="59" t="s">
        <v>71</v>
      </c>
      <c r="EA133" s="59" t="s">
        <v>8</v>
      </c>
      <c r="EB133" s="59">
        <v>1787</v>
      </c>
      <c r="EC133" s="59">
        <v>44</v>
      </c>
      <c r="ED133" s="59">
        <v>1</v>
      </c>
      <c r="EE133" s="59">
        <v>3790</v>
      </c>
      <c r="EF133" s="59">
        <v>3789</v>
      </c>
      <c r="EG133" s="59">
        <v>1238.0681818181799</v>
      </c>
      <c r="EH133" s="59">
        <v>1077.73964636698</v>
      </c>
      <c r="EI133" s="59">
        <v>54475</v>
      </c>
      <c r="EJ133" s="59">
        <v>43</v>
      </c>
      <c r="EK133" s="59">
        <v>565</v>
      </c>
      <c r="EL133" s="59">
        <v>1</v>
      </c>
      <c r="EM133" s="59">
        <v>825</v>
      </c>
      <c r="EN133" s="59">
        <v>54475</v>
      </c>
    </row>
    <row r="134" spans="1:144" x14ac:dyDescent="0.25">
      <c r="A134" s="18">
        <v>32.807770400000003</v>
      </c>
      <c r="B134" s="18">
        <v>-117.2220117</v>
      </c>
      <c r="C134" s="18">
        <f>IF(Sheet1!G233=1,Master!A134,Master!K134)</f>
        <v>32.807770400000003</v>
      </c>
      <c r="D134" s="18">
        <f>IF(Sheet1!G233=1,Master!B134,Master!L134)</f>
        <v>-117.2220117</v>
      </c>
      <c r="E134" s="18">
        <f>IF(Sheet1!G233=0,Master!A134,Master!K134)</f>
        <v>100</v>
      </c>
      <c r="F134" s="18">
        <f>IF(Sheet1!G233=0,Master!B134,Master!L134)</f>
        <v>180</v>
      </c>
      <c r="G134" s="18">
        <f>IF(Sheet1!I233=1,Master!A134,Master!K134)</f>
        <v>32.807770400000003</v>
      </c>
      <c r="H134" s="18">
        <f>IF(Sheet1!I233=1,Master!B134,Master!L134)</f>
        <v>-117.2220117</v>
      </c>
      <c r="I134" s="18">
        <f>IF(Sheet1!I233=0,Master!A134,Master!K134)</f>
        <v>100</v>
      </c>
      <c r="J134" s="18">
        <f>IF(Sheet1!I233=0,Master!B134,Master!L134)</f>
        <v>180</v>
      </c>
      <c r="K134" s="18">
        <v>100</v>
      </c>
      <c r="L134" s="18">
        <v>180</v>
      </c>
      <c r="M134">
        <v>583</v>
      </c>
      <c r="N134" t="s">
        <v>695</v>
      </c>
      <c r="O134">
        <v>4.46915964281E-2</v>
      </c>
      <c r="P134" s="18" t="s">
        <v>70</v>
      </c>
      <c r="Q134" t="s">
        <v>71</v>
      </c>
      <c r="R134" t="s">
        <v>8</v>
      </c>
      <c r="S134">
        <v>1</v>
      </c>
      <c r="T134">
        <v>1</v>
      </c>
      <c r="U134">
        <v>29.015748977661101</v>
      </c>
      <c r="V134">
        <v>29.015748977661101</v>
      </c>
      <c r="W134">
        <v>29.015748977661101</v>
      </c>
      <c r="X134" s="1">
        <v>29.015748977661101</v>
      </c>
      <c r="Z134" s="1">
        <v>1</v>
      </c>
      <c r="AA134" s="1">
        <v>0.57503086328506503</v>
      </c>
      <c r="AB134" s="1">
        <v>0.57503086328506503</v>
      </c>
      <c r="AC134" s="1">
        <v>0.57503086328506503</v>
      </c>
      <c r="AD134" s="1">
        <v>0.57503086328506503</v>
      </c>
      <c r="AF134" s="1">
        <v>1</v>
      </c>
      <c r="AG134">
        <v>0.58106708526611295</v>
      </c>
      <c r="AH134">
        <v>0.58106708526611295</v>
      </c>
      <c r="AI134">
        <v>0.58106708526611295</v>
      </c>
      <c r="AJ134">
        <v>0.58106708526611295</v>
      </c>
      <c r="AL134" s="18">
        <f t="shared" si="14"/>
        <v>0.58106708526611295</v>
      </c>
      <c r="AM134">
        <v>0.58106708526611295</v>
      </c>
      <c r="AN134">
        <v>583</v>
      </c>
      <c r="AO134" t="s">
        <v>695</v>
      </c>
      <c r="AP134" t="s">
        <v>70</v>
      </c>
      <c r="AQ134" t="s">
        <v>71</v>
      </c>
      <c r="AR134" t="s">
        <v>8</v>
      </c>
      <c r="AS134">
        <v>32.807770400000003</v>
      </c>
      <c r="AT134">
        <v>-117.2220117</v>
      </c>
      <c r="AW134">
        <v>18.5</v>
      </c>
      <c r="AX134">
        <v>18.5</v>
      </c>
      <c r="BB134">
        <v>18.8</v>
      </c>
      <c r="BC134">
        <v>18.8</v>
      </c>
      <c r="BG134">
        <v>18.8</v>
      </c>
      <c r="BH134">
        <v>18.8</v>
      </c>
      <c r="BL134">
        <v>19.899999999999999</v>
      </c>
      <c r="BM134">
        <v>19.899999999999999</v>
      </c>
      <c r="BQ134">
        <v>20.6</v>
      </c>
      <c r="BR134">
        <v>20.6</v>
      </c>
      <c r="BW134">
        <v>22.1</v>
      </c>
      <c r="BX134">
        <v>22.1</v>
      </c>
      <c r="CB134">
        <v>24.5</v>
      </c>
      <c r="CC134">
        <v>24.5</v>
      </c>
      <c r="CG134">
        <v>25.5</v>
      </c>
      <c r="CH134">
        <v>25.5</v>
      </c>
      <c r="CL134">
        <v>25.2</v>
      </c>
      <c r="CM134">
        <v>25.2</v>
      </c>
      <c r="CQ134">
        <v>23.6</v>
      </c>
      <c r="CR134">
        <v>23.6</v>
      </c>
      <c r="CV134">
        <v>21.2</v>
      </c>
      <c r="CW134">
        <v>21.2</v>
      </c>
      <c r="DA134">
        <v>18.899999999999999</v>
      </c>
      <c r="DB134">
        <v>18.899999999999999</v>
      </c>
      <c r="DD134">
        <v>1</v>
      </c>
      <c r="DE134">
        <v>0</v>
      </c>
      <c r="DF134">
        <v>0</v>
      </c>
      <c r="DG134">
        <v>0</v>
      </c>
      <c r="DH134">
        <v>0</v>
      </c>
      <c r="DI134" t="str">
        <f t="shared" si="15"/>
        <v xml:space="preserve">Temp. suitable for vectors - surveillance may be needed. </v>
      </c>
      <c r="DJ134" t="str">
        <f t="shared" si="12"/>
        <v>When temp. suitable, model suggests vectors likely - may need control, education, and policies minimizing exposure.</v>
      </c>
      <c r="DK134" t="str">
        <f t="shared" si="16"/>
        <v xml:space="preserve">Temp. suitable for Zika - surveillance may be needed. </v>
      </c>
      <c r="DL134" t="str">
        <f t="shared" si="13"/>
        <v>When temp. suitable, model suggests Zika unlikely.</v>
      </c>
      <c r="DM134" t="str">
        <f t="shared" si="17"/>
        <v>Temp. suitable for vectors - surveillance may be needed. When temp. suitable, model suggests vectors likely - may need control, education, and policies minimizing exposure.</v>
      </c>
      <c r="DX134" s="59" t="s">
        <v>695</v>
      </c>
      <c r="DY134" s="59" t="s">
        <v>70</v>
      </c>
      <c r="DZ134" s="59" t="s">
        <v>71</v>
      </c>
      <c r="EA134" s="59" t="s">
        <v>8</v>
      </c>
      <c r="EB134" s="59">
        <v>2232</v>
      </c>
      <c r="EC134" s="59">
        <v>6</v>
      </c>
      <c r="ED134" s="59">
        <v>273</v>
      </c>
      <c r="EE134" s="59">
        <v>1986</v>
      </c>
      <c r="EF134" s="59">
        <v>1713</v>
      </c>
      <c r="EG134" s="59">
        <v>626.83333333333303</v>
      </c>
      <c r="EH134" s="59">
        <v>610.41854948515004</v>
      </c>
      <c r="EI134" s="59">
        <v>3761</v>
      </c>
      <c r="EJ134" s="59">
        <v>6</v>
      </c>
      <c r="EK134" s="59">
        <v>273</v>
      </c>
      <c r="EL134" s="59">
        <v>273</v>
      </c>
      <c r="EM134" s="59">
        <v>357</v>
      </c>
      <c r="EN134" s="59">
        <v>3761</v>
      </c>
    </row>
    <row r="135" spans="1:144" x14ac:dyDescent="0.25">
      <c r="A135" s="18">
        <v>32.795320799999999</v>
      </c>
      <c r="B135" s="18">
        <v>-117.16263859999999</v>
      </c>
      <c r="C135" s="18">
        <f>IF(Sheet1!G234=1,Master!A135,Master!K135)</f>
        <v>32.795320799999999</v>
      </c>
      <c r="D135" s="18">
        <f>IF(Sheet1!G234=1,Master!B135,Master!L135)</f>
        <v>-117.16263859999999</v>
      </c>
      <c r="E135" s="18">
        <f>IF(Sheet1!G234=0,Master!A135,Master!K135)</f>
        <v>100</v>
      </c>
      <c r="F135" s="18">
        <f>IF(Sheet1!G234=0,Master!B135,Master!L135)</f>
        <v>180</v>
      </c>
      <c r="G135" s="18">
        <f>IF(Sheet1!I234=1,Master!A135,Master!K135)</f>
        <v>32.795320799999999</v>
      </c>
      <c r="H135" s="18">
        <f>IF(Sheet1!I234=1,Master!B135,Master!L135)</f>
        <v>-117.16263859999999</v>
      </c>
      <c r="I135" s="18">
        <f>IF(Sheet1!I234=0,Master!A135,Master!K135)</f>
        <v>100</v>
      </c>
      <c r="J135" s="18">
        <f>IF(Sheet1!I234=0,Master!B135,Master!L135)</f>
        <v>180</v>
      </c>
      <c r="K135" s="18">
        <v>100</v>
      </c>
      <c r="L135" s="18">
        <v>180</v>
      </c>
      <c r="M135">
        <v>584</v>
      </c>
      <c r="N135" t="s">
        <v>696</v>
      </c>
      <c r="O135">
        <v>4.5047815664599998E-2</v>
      </c>
      <c r="P135" s="18" t="s">
        <v>70</v>
      </c>
      <c r="Q135" t="s">
        <v>71</v>
      </c>
      <c r="R135" t="s">
        <v>8</v>
      </c>
      <c r="S135">
        <v>1</v>
      </c>
      <c r="T135">
        <v>1</v>
      </c>
      <c r="U135">
        <v>29.291337966918899</v>
      </c>
      <c r="V135">
        <v>29.291337966918899</v>
      </c>
      <c r="W135">
        <v>29.291337966918899</v>
      </c>
      <c r="X135" s="1">
        <v>29.291337966918899</v>
      </c>
      <c r="Z135" s="1">
        <v>1</v>
      </c>
      <c r="AA135" s="1">
        <v>0.53677880764007602</v>
      </c>
      <c r="AB135" s="1">
        <v>0.53677880764007602</v>
      </c>
      <c r="AC135" s="1">
        <v>0.53677880764007602</v>
      </c>
      <c r="AD135" s="1">
        <v>0.53677880764007602</v>
      </c>
      <c r="AF135" s="1">
        <v>1</v>
      </c>
      <c r="AG135">
        <v>0.23774345219135301</v>
      </c>
      <c r="AH135">
        <v>0.23774345219135301</v>
      </c>
      <c r="AI135">
        <v>0.23774345219135301</v>
      </c>
      <c r="AJ135">
        <v>0.23774345219135301</v>
      </c>
      <c r="AL135" s="18">
        <f t="shared" si="14"/>
        <v>0.53677880764007602</v>
      </c>
      <c r="AM135">
        <v>0.53677880764007602</v>
      </c>
      <c r="AN135">
        <v>584</v>
      </c>
      <c r="AO135" t="s">
        <v>696</v>
      </c>
      <c r="AP135" t="s">
        <v>70</v>
      </c>
      <c r="AQ135" t="s">
        <v>71</v>
      </c>
      <c r="AR135" t="s">
        <v>8</v>
      </c>
      <c r="AS135">
        <v>32.795320799999999</v>
      </c>
      <c r="AT135">
        <v>-117.16263859999999</v>
      </c>
      <c r="AW135">
        <v>18.899999999999999</v>
      </c>
      <c r="AX135">
        <v>18.899999999999999</v>
      </c>
      <c r="BB135">
        <v>19.3</v>
      </c>
      <c r="BC135">
        <v>19.3</v>
      </c>
      <c r="BG135">
        <v>19.2</v>
      </c>
      <c r="BH135">
        <v>19.2</v>
      </c>
      <c r="BL135">
        <v>20.6</v>
      </c>
      <c r="BM135">
        <v>20.6</v>
      </c>
      <c r="BQ135">
        <v>21.4</v>
      </c>
      <c r="BR135">
        <v>21.4</v>
      </c>
      <c r="BW135">
        <v>23.3</v>
      </c>
      <c r="BX135">
        <v>23.3</v>
      </c>
      <c r="CB135">
        <v>26</v>
      </c>
      <c r="CC135">
        <v>26</v>
      </c>
      <c r="CG135">
        <v>26.9</v>
      </c>
      <c r="CH135">
        <v>26.9</v>
      </c>
      <c r="CL135">
        <v>26.3</v>
      </c>
      <c r="CM135">
        <v>26.3</v>
      </c>
      <c r="CQ135">
        <v>24.5</v>
      </c>
      <c r="CR135">
        <v>24.5</v>
      </c>
      <c r="CV135">
        <v>21.7</v>
      </c>
      <c r="CW135">
        <v>21.7</v>
      </c>
      <c r="DA135">
        <v>19.399999999999999</v>
      </c>
      <c r="DB135">
        <v>19.399999999999999</v>
      </c>
      <c r="DD135">
        <v>1</v>
      </c>
      <c r="DE135">
        <v>0</v>
      </c>
      <c r="DF135">
        <v>0</v>
      </c>
      <c r="DG135">
        <v>0</v>
      </c>
      <c r="DH135">
        <v>0</v>
      </c>
      <c r="DI135" t="str">
        <f t="shared" si="15"/>
        <v xml:space="preserve">Temp. suitable for vectors - surveillance may be needed. </v>
      </c>
      <c r="DJ135" t="str">
        <f t="shared" si="12"/>
        <v>When temp. suitable, model suggests vectors likely - may need control, education, and policies minimizing exposure.</v>
      </c>
      <c r="DK135" t="str">
        <f t="shared" si="16"/>
        <v xml:space="preserve">Temp. suitable for Zika - surveillance may be needed. </v>
      </c>
      <c r="DL135" t="str">
        <f t="shared" si="13"/>
        <v>When temp. suitable, model suggests Zika unlikely.</v>
      </c>
      <c r="DM135" t="str">
        <f t="shared" si="17"/>
        <v>Temp. suitable for vectors - surveillance may be needed. When temp. suitable, model suggests vectors likely - may need control, education, and policies minimizing exposure.</v>
      </c>
      <c r="DX135" s="59" t="s">
        <v>696</v>
      </c>
      <c r="DY135" s="59" t="s">
        <v>70</v>
      </c>
      <c r="DZ135" s="59" t="s">
        <v>71</v>
      </c>
      <c r="EA135" s="59" t="s">
        <v>8</v>
      </c>
      <c r="EB135" s="59">
        <v>2439</v>
      </c>
      <c r="EN135" s="59">
        <v>2439</v>
      </c>
    </row>
    <row r="136" spans="1:144" x14ac:dyDescent="0.25">
      <c r="A136" s="18">
        <v>37.773567499999999</v>
      </c>
      <c r="B136" s="18">
        <v>-122.2440362</v>
      </c>
      <c r="C136" s="18">
        <f>IF(Sheet1!G235=1,Master!A136,Master!K136)</f>
        <v>37.773567499999999</v>
      </c>
      <c r="D136" s="18">
        <f>IF(Sheet1!G235=1,Master!B136,Master!L136)</f>
        <v>-122.2440362</v>
      </c>
      <c r="E136" s="18">
        <f>IF(Sheet1!G235=0,Master!A136,Master!K136)</f>
        <v>100</v>
      </c>
      <c r="F136" s="18">
        <f>IF(Sheet1!G235=0,Master!B136,Master!L136)</f>
        <v>180</v>
      </c>
      <c r="G136" s="18">
        <f>IF(Sheet1!I235=1,Master!A136,Master!K136)</f>
        <v>37.773567499999999</v>
      </c>
      <c r="H136" s="18">
        <f>IF(Sheet1!I235=1,Master!B136,Master!L136)</f>
        <v>-122.2440362</v>
      </c>
      <c r="I136" s="18">
        <f>IF(Sheet1!I235=0,Master!A136,Master!K136)</f>
        <v>100</v>
      </c>
      <c r="J136" s="18">
        <f>IF(Sheet1!I235=0,Master!B136,Master!L136)</f>
        <v>180</v>
      </c>
      <c r="K136" s="18">
        <v>100</v>
      </c>
      <c r="L136" s="18">
        <v>180</v>
      </c>
      <c r="M136">
        <v>585</v>
      </c>
      <c r="N136" t="s">
        <v>697</v>
      </c>
      <c r="O136">
        <v>1.1621786010200001E-2</v>
      </c>
      <c r="P136" s="18" t="s">
        <v>70</v>
      </c>
      <c r="Q136" t="s">
        <v>71</v>
      </c>
      <c r="R136" t="s">
        <v>8</v>
      </c>
      <c r="S136">
        <v>1</v>
      </c>
      <c r="T136">
        <v>1</v>
      </c>
      <c r="U136">
        <v>20.4724407196044</v>
      </c>
      <c r="V136">
        <v>20.4724407196044</v>
      </c>
      <c r="W136">
        <v>20.4724407196044</v>
      </c>
      <c r="X136" s="1">
        <v>20.4724407196044</v>
      </c>
      <c r="Z136" s="1">
        <v>1</v>
      </c>
      <c r="AA136" s="1">
        <v>0.488289505243301</v>
      </c>
      <c r="AB136" s="1">
        <v>0.488289505243301</v>
      </c>
      <c r="AC136" s="1">
        <v>0.488289505243301</v>
      </c>
      <c r="AD136" s="1">
        <v>0.488289505243301</v>
      </c>
      <c r="AF136" s="1">
        <v>1</v>
      </c>
      <c r="AG136">
        <v>0.45469474792480502</v>
      </c>
      <c r="AH136">
        <v>0.45469474792480502</v>
      </c>
      <c r="AI136">
        <v>0.45469474792480502</v>
      </c>
      <c r="AJ136">
        <v>0.45469474792480502</v>
      </c>
      <c r="AL136" s="18">
        <f t="shared" si="14"/>
        <v>0.488289505243301</v>
      </c>
      <c r="AM136">
        <v>0.488289505243301</v>
      </c>
      <c r="AN136">
        <v>585</v>
      </c>
      <c r="AO136" t="s">
        <v>697</v>
      </c>
      <c r="AP136" t="s">
        <v>70</v>
      </c>
      <c r="AQ136" t="s">
        <v>71</v>
      </c>
      <c r="AR136" t="s">
        <v>8</v>
      </c>
      <c r="AS136">
        <v>37.773567499999999</v>
      </c>
      <c r="AT136">
        <v>-122.2440362</v>
      </c>
      <c r="AW136">
        <v>13.4</v>
      </c>
      <c r="AX136">
        <v>13.4</v>
      </c>
      <c r="BB136">
        <v>15.5</v>
      </c>
      <c r="BC136">
        <v>15.5</v>
      </c>
      <c r="BG136">
        <v>16.600000000000001</v>
      </c>
      <c r="BH136">
        <v>16.600000000000001</v>
      </c>
      <c r="BL136">
        <v>18.5</v>
      </c>
      <c r="BM136">
        <v>18.5</v>
      </c>
      <c r="BQ136">
        <v>20.2</v>
      </c>
      <c r="BR136">
        <v>20.2</v>
      </c>
      <c r="BW136">
        <v>22.2</v>
      </c>
      <c r="BX136">
        <v>22.2</v>
      </c>
      <c r="CB136">
        <v>23.2</v>
      </c>
      <c r="CC136">
        <v>23.2</v>
      </c>
      <c r="CG136">
        <v>23.4</v>
      </c>
      <c r="CH136">
        <v>23.4</v>
      </c>
      <c r="CL136">
        <v>24.1</v>
      </c>
      <c r="CM136">
        <v>24.1</v>
      </c>
      <c r="CQ136">
        <v>22.1</v>
      </c>
      <c r="CR136">
        <v>22.1</v>
      </c>
      <c r="CV136">
        <v>17.399999999999999</v>
      </c>
      <c r="CW136">
        <v>17.399999999999999</v>
      </c>
      <c r="DA136">
        <v>13.8</v>
      </c>
      <c r="DB136">
        <v>13.8</v>
      </c>
      <c r="DD136">
        <v>1</v>
      </c>
      <c r="DE136">
        <v>0</v>
      </c>
      <c r="DF136">
        <v>0</v>
      </c>
      <c r="DG136">
        <v>0</v>
      </c>
      <c r="DH136">
        <v>0</v>
      </c>
      <c r="DI136" t="str">
        <f t="shared" si="15"/>
        <v xml:space="preserve">Temp. suitable for vectors - surveillance may be needed. </v>
      </c>
      <c r="DJ136" t="str">
        <f t="shared" si="12"/>
        <v>When temp. suitable, model suggests vectors unlikely or low numbers.</v>
      </c>
      <c r="DK136" t="str">
        <f t="shared" si="16"/>
        <v xml:space="preserve">Temp. suitable for Zika - surveillance may be needed. </v>
      </c>
      <c r="DL136" t="str">
        <f t="shared" si="13"/>
        <v>When temp. suitable, model suggests Zika unlikely.</v>
      </c>
      <c r="DM136" t="str">
        <f t="shared" si="17"/>
        <v>Temp. suitable for vectors - surveillance may be needed. When temp. suitable, model suggests vectors unlikely or low numbers.</v>
      </c>
      <c r="DX136" s="59" t="s">
        <v>697</v>
      </c>
      <c r="DY136" s="59" t="s">
        <v>70</v>
      </c>
      <c r="DZ136" s="59" t="s">
        <v>71</v>
      </c>
      <c r="EA136" s="59" t="s">
        <v>8</v>
      </c>
      <c r="EB136" s="59">
        <v>2842</v>
      </c>
      <c r="EC136" s="59">
        <v>10</v>
      </c>
      <c r="ED136" s="59">
        <v>0</v>
      </c>
      <c r="EE136" s="59">
        <v>3284</v>
      </c>
      <c r="EF136" s="59">
        <v>3284</v>
      </c>
      <c r="EG136" s="59">
        <v>1182.5999999999899</v>
      </c>
      <c r="EH136" s="59">
        <v>1186.59413448744</v>
      </c>
      <c r="EI136" s="59">
        <v>11826</v>
      </c>
      <c r="EJ136" s="59">
        <v>9</v>
      </c>
      <c r="EK136" s="59">
        <v>0</v>
      </c>
      <c r="EL136" s="59">
        <v>103</v>
      </c>
      <c r="EM136" s="59">
        <v>549</v>
      </c>
      <c r="EN136" s="59">
        <v>11826</v>
      </c>
    </row>
    <row r="137" spans="1:144" x14ac:dyDescent="0.25">
      <c r="A137" s="18">
        <v>37.404715500000002</v>
      </c>
      <c r="B137" s="18">
        <v>-122.0280817</v>
      </c>
      <c r="C137" s="18">
        <f>IF(Sheet1!G236=1,Master!A137,Master!K137)</f>
        <v>37.404715500000002</v>
      </c>
      <c r="D137" s="18">
        <f>IF(Sheet1!G236=1,Master!B137,Master!L137)</f>
        <v>-122.0280817</v>
      </c>
      <c r="E137" s="18">
        <f>IF(Sheet1!G236=0,Master!A137,Master!K137)</f>
        <v>100</v>
      </c>
      <c r="F137" s="18">
        <f>IF(Sheet1!G236=0,Master!B137,Master!L137)</f>
        <v>180</v>
      </c>
      <c r="G137" s="18">
        <f>IF(Sheet1!I236=1,Master!A137,Master!K137)</f>
        <v>37.404715500000002</v>
      </c>
      <c r="H137" s="18">
        <f>IF(Sheet1!I236=1,Master!B137,Master!L137)</f>
        <v>-122.0280817</v>
      </c>
      <c r="I137" s="18">
        <f>IF(Sheet1!I236=0,Master!A137,Master!K137)</f>
        <v>100</v>
      </c>
      <c r="J137" s="18">
        <f>IF(Sheet1!I236=0,Master!B137,Master!L137)</f>
        <v>180</v>
      </c>
      <c r="K137" s="18">
        <v>100</v>
      </c>
      <c r="L137" s="18">
        <v>180</v>
      </c>
      <c r="M137">
        <v>603</v>
      </c>
      <c r="N137" t="s">
        <v>717</v>
      </c>
      <c r="O137">
        <v>1.29267619252E-2</v>
      </c>
      <c r="P137" s="18" t="s">
        <v>70</v>
      </c>
      <c r="Q137" t="s">
        <v>71</v>
      </c>
      <c r="R137" t="s">
        <v>8</v>
      </c>
      <c r="S137">
        <v>1</v>
      </c>
      <c r="T137">
        <v>1</v>
      </c>
      <c r="U137">
        <v>17.440944671630799</v>
      </c>
      <c r="V137">
        <v>17.440944671630799</v>
      </c>
      <c r="W137">
        <v>17.440944671630799</v>
      </c>
      <c r="X137" s="1">
        <v>17.440944671630799</v>
      </c>
      <c r="Z137" s="1">
        <v>1</v>
      </c>
      <c r="AA137" s="1">
        <v>0.34137085080146801</v>
      </c>
      <c r="AB137" s="1">
        <v>0.34137085080146801</v>
      </c>
      <c r="AC137" s="1">
        <v>0.34137085080146801</v>
      </c>
      <c r="AD137" s="1">
        <v>0.34137085080146801</v>
      </c>
      <c r="AF137" s="1">
        <v>1</v>
      </c>
      <c r="AG137">
        <v>0.72651100158691395</v>
      </c>
      <c r="AH137">
        <v>0.72651100158691395</v>
      </c>
      <c r="AI137">
        <v>0.72651100158691395</v>
      </c>
      <c r="AJ137">
        <v>0.72651100158691395</v>
      </c>
      <c r="AL137" s="18">
        <f t="shared" si="14"/>
        <v>0.72651100158691395</v>
      </c>
      <c r="AM137">
        <v>0.72651100158691395</v>
      </c>
      <c r="AN137">
        <v>603</v>
      </c>
      <c r="AO137" t="s">
        <v>717</v>
      </c>
      <c r="AP137" t="s">
        <v>70</v>
      </c>
      <c r="AQ137" t="s">
        <v>71</v>
      </c>
      <c r="AR137" t="s">
        <v>8</v>
      </c>
      <c r="AS137">
        <v>37.404715500000002</v>
      </c>
      <c r="AT137">
        <v>-122.0280817</v>
      </c>
      <c r="AW137">
        <v>14.4</v>
      </c>
      <c r="AX137">
        <v>14.4</v>
      </c>
      <c r="BB137">
        <v>16.399999999999999</v>
      </c>
      <c r="BC137">
        <v>16.399999999999999</v>
      </c>
      <c r="BG137">
        <v>17.600000000000001</v>
      </c>
      <c r="BH137">
        <v>17.600000000000001</v>
      </c>
      <c r="BL137">
        <v>19.899999999999999</v>
      </c>
      <c r="BM137">
        <v>19.899999999999999</v>
      </c>
      <c r="BQ137">
        <v>22.2</v>
      </c>
      <c r="BR137">
        <v>22.2</v>
      </c>
      <c r="BW137">
        <v>24.6</v>
      </c>
      <c r="BX137">
        <v>24.6</v>
      </c>
      <c r="CB137">
        <v>25.7</v>
      </c>
      <c r="CC137">
        <v>25.7</v>
      </c>
      <c r="CG137">
        <v>25.7</v>
      </c>
      <c r="CH137">
        <v>25.7</v>
      </c>
      <c r="CL137">
        <v>25.5</v>
      </c>
      <c r="CM137">
        <v>25.5</v>
      </c>
      <c r="CQ137">
        <v>22.9</v>
      </c>
      <c r="CR137">
        <v>22.9</v>
      </c>
      <c r="CV137">
        <v>18.2</v>
      </c>
      <c r="CW137">
        <v>18.2</v>
      </c>
      <c r="DA137">
        <v>14.5</v>
      </c>
      <c r="DB137">
        <v>14.5</v>
      </c>
      <c r="DD137">
        <v>1</v>
      </c>
      <c r="DE137">
        <v>0</v>
      </c>
      <c r="DF137">
        <v>0</v>
      </c>
      <c r="DG137">
        <v>0</v>
      </c>
      <c r="DH137">
        <v>0</v>
      </c>
      <c r="DI137" t="str">
        <f t="shared" si="15"/>
        <v xml:space="preserve">Temp. suitable for vectors - surveillance may be needed. </v>
      </c>
      <c r="DJ137" t="str">
        <f t="shared" si="12"/>
        <v>When temp. suitable, model suggests vectors likely - may need control, education, and policies minimizing exposure.</v>
      </c>
      <c r="DK137" t="str">
        <f t="shared" si="16"/>
        <v xml:space="preserve">Temp. suitable for Zika - surveillance may be needed. </v>
      </c>
      <c r="DL137" t="str">
        <f t="shared" si="13"/>
        <v>When temp. suitable, model suggests Zika unlikely.</v>
      </c>
      <c r="DM137" t="str">
        <f t="shared" si="17"/>
        <v>Temp. suitable for vectors - surveillance may be needed. When temp. suitable, model suggests vectors likely - may need control, education, and policies minimizing exposure.</v>
      </c>
      <c r="DX137" s="59" t="s">
        <v>717</v>
      </c>
      <c r="DY137" s="59" t="s">
        <v>70</v>
      </c>
      <c r="DZ137" s="59" t="s">
        <v>71</v>
      </c>
      <c r="EA137" s="59" t="s">
        <v>8</v>
      </c>
      <c r="EB137" s="59">
        <v>752</v>
      </c>
      <c r="EC137" s="59">
        <v>12</v>
      </c>
      <c r="ED137" s="59">
        <v>1058</v>
      </c>
      <c r="EE137" s="59">
        <v>2890</v>
      </c>
      <c r="EF137" s="59">
        <v>1832</v>
      </c>
      <c r="EG137" s="59">
        <v>1897.75</v>
      </c>
      <c r="EH137" s="59">
        <v>524.72089803373797</v>
      </c>
      <c r="EI137" s="59">
        <v>22773</v>
      </c>
      <c r="EJ137" s="59">
        <v>12</v>
      </c>
      <c r="EK137" s="59">
        <v>1058</v>
      </c>
      <c r="EL137" s="59">
        <v>1058</v>
      </c>
      <c r="EM137" s="59">
        <v>1818</v>
      </c>
      <c r="EN137" s="59">
        <v>22773</v>
      </c>
    </row>
    <row r="138" spans="1:144" x14ac:dyDescent="0.25">
      <c r="A138" s="18">
        <v>36.603127000000001</v>
      </c>
      <c r="B138" s="18">
        <v>-121.9122745</v>
      </c>
      <c r="C138" s="18">
        <f>IF(Sheet1!G237=1,Master!A138,Master!K138)</f>
        <v>36.603127000000001</v>
      </c>
      <c r="D138" s="18">
        <f>IF(Sheet1!G237=1,Master!B138,Master!L138)</f>
        <v>-121.9122745</v>
      </c>
      <c r="E138" s="18">
        <f>IF(Sheet1!G237=0,Master!A138,Master!K138)</f>
        <v>100</v>
      </c>
      <c r="F138" s="18">
        <f>IF(Sheet1!G237=0,Master!B138,Master!L138)</f>
        <v>180</v>
      </c>
      <c r="G138" s="18">
        <f>IF(Sheet1!I237=1,Master!A138,Master!K138)</f>
        <v>36.603127000000001</v>
      </c>
      <c r="H138" s="18">
        <f>IF(Sheet1!I237=1,Master!B138,Master!L138)</f>
        <v>-121.9122745</v>
      </c>
      <c r="I138" s="18">
        <f>IF(Sheet1!I237=0,Master!A138,Master!K138)</f>
        <v>100</v>
      </c>
      <c r="J138" s="18">
        <f>IF(Sheet1!I237=0,Master!B138,Master!L138)</f>
        <v>180</v>
      </c>
      <c r="K138" s="18">
        <v>100</v>
      </c>
      <c r="L138" s="18">
        <v>180</v>
      </c>
      <c r="M138">
        <v>626</v>
      </c>
      <c r="N138" t="s">
        <v>740</v>
      </c>
      <c r="O138">
        <v>7.84130331756E-2</v>
      </c>
      <c r="P138" s="18" t="s">
        <v>70</v>
      </c>
      <c r="Q138" t="s">
        <v>71</v>
      </c>
      <c r="R138" t="s">
        <v>8</v>
      </c>
      <c r="S138">
        <v>1</v>
      </c>
      <c r="T138">
        <v>1</v>
      </c>
      <c r="U138">
        <v>17.9921264648437</v>
      </c>
      <c r="V138">
        <v>17.9921264648437</v>
      </c>
      <c r="W138">
        <v>17.9921264648437</v>
      </c>
      <c r="X138" s="1">
        <v>17.9921264648437</v>
      </c>
      <c r="Z138" s="1">
        <v>1</v>
      </c>
      <c r="AA138" s="1">
        <v>0.26078125834464999</v>
      </c>
      <c r="AB138" s="1">
        <v>0.26078125834464999</v>
      </c>
      <c r="AC138" s="1">
        <v>0.26078125834464999</v>
      </c>
      <c r="AD138" s="1">
        <v>0.26078125834464999</v>
      </c>
      <c r="AF138" s="1">
        <v>1</v>
      </c>
      <c r="AG138">
        <v>0.142327025532722</v>
      </c>
      <c r="AH138">
        <v>0.142327025532722</v>
      </c>
      <c r="AI138">
        <v>0.142327025532722</v>
      </c>
      <c r="AJ138">
        <v>0.142327025532722</v>
      </c>
      <c r="AL138" s="18">
        <f t="shared" si="14"/>
        <v>0.26078125834464999</v>
      </c>
      <c r="AM138">
        <v>0.26078125834464999</v>
      </c>
      <c r="AN138">
        <v>626</v>
      </c>
      <c r="AO138" t="s">
        <v>740</v>
      </c>
      <c r="AP138" t="s">
        <v>70</v>
      </c>
      <c r="AQ138" t="s">
        <v>71</v>
      </c>
      <c r="AR138" t="s">
        <v>8</v>
      </c>
      <c r="AS138">
        <v>36.603127000000001</v>
      </c>
      <c r="AT138">
        <v>-121.9122745</v>
      </c>
      <c r="AW138">
        <v>15</v>
      </c>
      <c r="AX138">
        <v>15</v>
      </c>
      <c r="BB138">
        <v>15.8</v>
      </c>
      <c r="BC138">
        <v>15.8</v>
      </c>
      <c r="BG138">
        <v>16</v>
      </c>
      <c r="BH138">
        <v>16</v>
      </c>
      <c r="BL138">
        <v>17</v>
      </c>
      <c r="BM138">
        <v>17</v>
      </c>
      <c r="BQ138">
        <v>17.7</v>
      </c>
      <c r="BR138">
        <v>17.7</v>
      </c>
      <c r="BW138">
        <v>19.100000000000001</v>
      </c>
      <c r="BX138">
        <v>19.100000000000001</v>
      </c>
      <c r="CB138">
        <v>19.2</v>
      </c>
      <c r="CC138">
        <v>19.2</v>
      </c>
      <c r="CG138">
        <v>19.5</v>
      </c>
      <c r="CH138">
        <v>19.5</v>
      </c>
      <c r="CL138">
        <v>21.1</v>
      </c>
      <c r="CM138">
        <v>21.1</v>
      </c>
      <c r="CQ138">
        <v>20.3</v>
      </c>
      <c r="CR138">
        <v>20.3</v>
      </c>
      <c r="CV138">
        <v>18.2</v>
      </c>
      <c r="CW138">
        <v>18.2</v>
      </c>
      <c r="DA138">
        <v>16.3</v>
      </c>
      <c r="DB138">
        <v>16.3</v>
      </c>
      <c r="DD138">
        <v>1</v>
      </c>
      <c r="DE138">
        <v>0</v>
      </c>
      <c r="DF138">
        <v>0</v>
      </c>
      <c r="DG138">
        <v>0</v>
      </c>
      <c r="DH138">
        <v>0</v>
      </c>
      <c r="DI138" t="str">
        <f t="shared" si="15"/>
        <v xml:space="preserve">Temp. suitable for vectors - surveillance may be needed. </v>
      </c>
      <c r="DJ138" t="str">
        <f t="shared" si="12"/>
        <v>When temp. suitable, model suggests vectors unlikely or low numbers.</v>
      </c>
      <c r="DK138" t="str">
        <f t="shared" si="16"/>
        <v xml:space="preserve">Temp. suitable for Zika - surveillance may be needed. </v>
      </c>
      <c r="DL138" t="str">
        <f t="shared" si="13"/>
        <v>When temp. suitable, model suggests Zika unlikely.</v>
      </c>
      <c r="DM138" t="str">
        <f t="shared" si="17"/>
        <v>Temp. suitable for vectors - surveillance may be needed. When temp. suitable, model suggests vectors unlikely or low numbers.</v>
      </c>
      <c r="DX138" s="59" t="s">
        <v>740</v>
      </c>
      <c r="DY138" s="59" t="s">
        <v>70</v>
      </c>
      <c r="DZ138" s="59" t="s">
        <v>71</v>
      </c>
      <c r="EA138" s="59" t="s">
        <v>8</v>
      </c>
      <c r="EB138" s="59">
        <v>1180</v>
      </c>
      <c r="EC138" s="59">
        <v>19</v>
      </c>
      <c r="ED138" s="59">
        <v>1</v>
      </c>
      <c r="EE138" s="59">
        <v>738</v>
      </c>
      <c r="EF138" s="59">
        <v>737</v>
      </c>
      <c r="EG138" s="59">
        <v>124.31578947368401</v>
      </c>
      <c r="EH138" s="59">
        <v>171.605438704016</v>
      </c>
      <c r="EI138" s="59">
        <v>2362</v>
      </c>
      <c r="EJ138" s="59">
        <v>18</v>
      </c>
      <c r="EK138" s="59">
        <v>62</v>
      </c>
      <c r="EL138" s="59">
        <v>1</v>
      </c>
      <c r="EM138" s="59">
        <v>62</v>
      </c>
      <c r="EN138" s="59">
        <v>2362</v>
      </c>
    </row>
    <row r="139" spans="1:144" x14ac:dyDescent="0.25">
      <c r="A139" s="18">
        <v>37.717591800000001</v>
      </c>
      <c r="B139" s="18">
        <v>-120.9143876</v>
      </c>
      <c r="C139" s="18">
        <f>IF(Sheet1!G238=1,Master!A139,Master!K139)</f>
        <v>37.717591800000001</v>
      </c>
      <c r="D139" s="18">
        <f>IF(Sheet1!G238=1,Master!B139,Master!L139)</f>
        <v>-120.9143876</v>
      </c>
      <c r="E139" s="18">
        <f>IF(Sheet1!G238=0,Master!A139,Master!K139)</f>
        <v>100</v>
      </c>
      <c r="F139" s="18">
        <f>IF(Sheet1!G238=0,Master!B139,Master!L139)</f>
        <v>180</v>
      </c>
      <c r="G139" s="18">
        <f>IF(Sheet1!I238=1,Master!A139,Master!K139)</f>
        <v>37.717591800000001</v>
      </c>
      <c r="H139" s="18">
        <f>IF(Sheet1!I238=1,Master!B139,Master!L139)</f>
        <v>-120.9143876</v>
      </c>
      <c r="I139" s="18">
        <f>IF(Sheet1!I238=0,Master!A139,Master!K139)</f>
        <v>100</v>
      </c>
      <c r="J139" s="18">
        <f>IF(Sheet1!I238=0,Master!B139,Master!L139)</f>
        <v>180</v>
      </c>
      <c r="K139" s="18">
        <v>100</v>
      </c>
      <c r="L139" s="18">
        <v>180</v>
      </c>
      <c r="M139">
        <v>637</v>
      </c>
      <c r="N139" t="s">
        <v>751</v>
      </c>
      <c r="O139">
        <v>5.3655323967799998E-2</v>
      </c>
      <c r="P139" s="18" t="s">
        <v>70</v>
      </c>
      <c r="Q139" t="s">
        <v>71</v>
      </c>
      <c r="R139" t="s">
        <v>8</v>
      </c>
      <c r="S139">
        <v>1</v>
      </c>
      <c r="T139">
        <v>1</v>
      </c>
      <c r="U139">
        <v>20.196849822998001</v>
      </c>
      <c r="V139">
        <v>20.196849822998001</v>
      </c>
      <c r="W139">
        <v>20.196849822998001</v>
      </c>
      <c r="X139" s="1">
        <v>20.196849822998001</v>
      </c>
      <c r="Z139" s="1">
        <v>1</v>
      </c>
      <c r="AA139" s="1">
        <v>0.83776938915252697</v>
      </c>
      <c r="AB139" s="1">
        <v>0.83776938915252697</v>
      </c>
      <c r="AC139" s="1">
        <v>0.83776938915252697</v>
      </c>
      <c r="AD139" s="1">
        <v>0.83776938915252697</v>
      </c>
      <c r="AF139" s="1">
        <v>1</v>
      </c>
      <c r="AG139">
        <v>0.85504513978958097</v>
      </c>
      <c r="AH139">
        <v>0.85504513978958097</v>
      </c>
      <c r="AI139">
        <v>0.85504513978958097</v>
      </c>
      <c r="AJ139">
        <v>0.85504513978958097</v>
      </c>
      <c r="AL139" s="18">
        <f t="shared" si="14"/>
        <v>0.85504513978958097</v>
      </c>
      <c r="AM139">
        <v>0.85504513978958097</v>
      </c>
      <c r="AN139">
        <v>637</v>
      </c>
      <c r="AO139" t="s">
        <v>751</v>
      </c>
      <c r="AP139" t="s">
        <v>70</v>
      </c>
      <c r="AQ139" t="s">
        <v>71</v>
      </c>
      <c r="AR139" t="s">
        <v>8</v>
      </c>
      <c r="AS139">
        <v>37.717591800000001</v>
      </c>
      <c r="AT139">
        <v>-120.9143876</v>
      </c>
      <c r="AW139">
        <v>11.9</v>
      </c>
      <c r="AX139">
        <v>11.9</v>
      </c>
      <c r="BB139">
        <v>16.3</v>
      </c>
      <c r="BC139">
        <v>16.3</v>
      </c>
      <c r="BG139">
        <v>19</v>
      </c>
      <c r="BH139">
        <v>19</v>
      </c>
      <c r="BL139">
        <v>22.9</v>
      </c>
      <c r="BM139">
        <v>22.9</v>
      </c>
      <c r="BQ139">
        <v>27.6</v>
      </c>
      <c r="BR139">
        <v>27.6</v>
      </c>
      <c r="BW139">
        <v>31.8</v>
      </c>
      <c r="BX139">
        <v>31.8</v>
      </c>
      <c r="CB139">
        <v>35.1</v>
      </c>
      <c r="CC139">
        <v>35.1</v>
      </c>
      <c r="CG139">
        <v>34</v>
      </c>
      <c r="CH139">
        <v>34</v>
      </c>
      <c r="CL139">
        <v>31.2</v>
      </c>
      <c r="CM139">
        <v>31.2</v>
      </c>
      <c r="CQ139">
        <v>25.8</v>
      </c>
      <c r="CR139">
        <v>25.8</v>
      </c>
      <c r="CV139">
        <v>17.8</v>
      </c>
      <c r="CW139">
        <v>17.8</v>
      </c>
      <c r="DA139">
        <v>12</v>
      </c>
      <c r="DB139">
        <v>12</v>
      </c>
      <c r="DD139">
        <v>1</v>
      </c>
      <c r="DE139">
        <v>1.1971232481301001E-2</v>
      </c>
      <c r="DF139">
        <v>1.1971232481301001E-2</v>
      </c>
      <c r="DG139">
        <v>1.1971232481301001E-2</v>
      </c>
      <c r="DH139">
        <v>1.1971232481301001E-2</v>
      </c>
      <c r="DI139" t="str">
        <f t="shared" si="15"/>
        <v xml:space="preserve">Temp. suitable for vectors - surveillance may be needed. </v>
      </c>
      <c r="DJ139" t="str">
        <f t="shared" si="12"/>
        <v>When temp. suitable, model suggests vectors likely - may need control, education, and policies minimizing exposure.</v>
      </c>
      <c r="DK139" t="str">
        <f t="shared" si="16"/>
        <v xml:space="preserve">Temp. suitable for Zika - surveillance may be needed. </v>
      </c>
      <c r="DL139" t="str">
        <f t="shared" si="13"/>
        <v>When temp. suitable, model suggests Zika unlikely.</v>
      </c>
      <c r="DM139" t="str">
        <f t="shared" si="17"/>
        <v>Temp. suitable for vectors - surveillance may be needed. When temp. suitable, model suggests vectors likely - may need control, education, and policies minimizing exposure.</v>
      </c>
      <c r="DX139" s="59" t="s">
        <v>751</v>
      </c>
      <c r="DY139" s="59" t="s">
        <v>70</v>
      </c>
      <c r="DZ139" s="59" t="s">
        <v>71</v>
      </c>
      <c r="EA139" s="59" t="s">
        <v>8</v>
      </c>
      <c r="EB139" s="59">
        <v>1</v>
      </c>
      <c r="EC139" s="59">
        <v>156</v>
      </c>
      <c r="ED139" s="59">
        <v>0</v>
      </c>
      <c r="EE139" s="59">
        <v>2234</v>
      </c>
      <c r="EF139" s="59">
        <v>2234</v>
      </c>
      <c r="EG139" s="59">
        <v>314.73717948717899</v>
      </c>
      <c r="EH139" s="59">
        <v>566.04237985964596</v>
      </c>
      <c r="EI139" s="59">
        <v>49099</v>
      </c>
      <c r="EJ139" s="59">
        <v>90</v>
      </c>
      <c r="EK139" s="59">
        <v>0</v>
      </c>
      <c r="EL139" s="59">
        <v>18</v>
      </c>
      <c r="EM139" s="59">
        <v>19</v>
      </c>
      <c r="EN139" s="59">
        <v>49099</v>
      </c>
    </row>
    <row r="140" spans="1:144" x14ac:dyDescent="0.25">
      <c r="A140" s="18">
        <v>37.715911900000002</v>
      </c>
      <c r="B140" s="18">
        <v>-121.39229349999999</v>
      </c>
      <c r="C140" s="18">
        <f>IF(Sheet1!G239=1,Master!A140,Master!K140)</f>
        <v>37.715911900000002</v>
      </c>
      <c r="D140" s="18">
        <f>IF(Sheet1!G239=1,Master!B140,Master!L140)</f>
        <v>-121.39229349999999</v>
      </c>
      <c r="E140" s="18">
        <f>IF(Sheet1!G239=0,Master!A140,Master!K140)</f>
        <v>100</v>
      </c>
      <c r="F140" s="18">
        <f>IF(Sheet1!G239=0,Master!B140,Master!L140)</f>
        <v>180</v>
      </c>
      <c r="G140" s="18">
        <f>IF(Sheet1!I239=1,Master!A140,Master!K140)</f>
        <v>37.715911900000002</v>
      </c>
      <c r="H140" s="18">
        <f>IF(Sheet1!I239=1,Master!B140,Master!L140)</f>
        <v>-121.39229349999999</v>
      </c>
      <c r="I140" s="18">
        <f>IF(Sheet1!I239=0,Master!A140,Master!K140)</f>
        <v>100</v>
      </c>
      <c r="J140" s="18">
        <f>IF(Sheet1!I239=0,Master!B140,Master!L140)</f>
        <v>180</v>
      </c>
      <c r="K140" s="18">
        <v>100</v>
      </c>
      <c r="L140" s="18">
        <v>180</v>
      </c>
      <c r="M140">
        <v>644</v>
      </c>
      <c r="N140" t="s">
        <v>758</v>
      </c>
      <c r="O140">
        <v>5.8981374049299998E-2</v>
      </c>
      <c r="P140" s="18" t="s">
        <v>70</v>
      </c>
      <c r="Q140" t="s">
        <v>71</v>
      </c>
      <c r="R140" t="s">
        <v>8</v>
      </c>
      <c r="S140">
        <v>1</v>
      </c>
      <c r="T140">
        <v>1</v>
      </c>
      <c r="U140">
        <v>16.3385829925537</v>
      </c>
      <c r="V140">
        <v>16.3385829925537</v>
      </c>
      <c r="W140">
        <v>16.3385829925537</v>
      </c>
      <c r="X140" s="1">
        <v>16.3385829925537</v>
      </c>
      <c r="Z140" s="1">
        <v>1</v>
      </c>
      <c r="AA140" s="1">
        <v>0.74364602565765403</v>
      </c>
      <c r="AB140" s="1">
        <v>0.74364602565765403</v>
      </c>
      <c r="AC140" s="1">
        <v>0.74364602565765403</v>
      </c>
      <c r="AD140" s="1">
        <v>0.74364602565765403</v>
      </c>
      <c r="AF140" s="1">
        <v>1</v>
      </c>
      <c r="AG140">
        <v>0.38036394119262701</v>
      </c>
      <c r="AH140">
        <v>0.38036394119262701</v>
      </c>
      <c r="AI140">
        <v>0.38036394119262701</v>
      </c>
      <c r="AJ140">
        <v>0.38036394119262701</v>
      </c>
      <c r="AL140" s="18">
        <f t="shared" si="14"/>
        <v>0.74364602565765403</v>
      </c>
      <c r="AM140">
        <v>0.74364602565765403</v>
      </c>
      <c r="AN140">
        <v>644</v>
      </c>
      <c r="AO140" t="s">
        <v>758</v>
      </c>
      <c r="AP140" t="s">
        <v>70</v>
      </c>
      <c r="AQ140" t="s">
        <v>71</v>
      </c>
      <c r="AR140" t="s">
        <v>8</v>
      </c>
      <c r="AS140">
        <v>37.715911900000002</v>
      </c>
      <c r="AT140">
        <v>-121.39229349999999</v>
      </c>
      <c r="AW140">
        <v>12.2</v>
      </c>
      <c r="AX140">
        <v>12.2</v>
      </c>
      <c r="BB140">
        <v>16.3</v>
      </c>
      <c r="BC140">
        <v>16.3</v>
      </c>
      <c r="BG140">
        <v>19</v>
      </c>
      <c r="BH140">
        <v>19</v>
      </c>
      <c r="BL140">
        <v>22.7</v>
      </c>
      <c r="BM140">
        <v>22.7</v>
      </c>
      <c r="BQ140">
        <v>27</v>
      </c>
      <c r="BR140">
        <v>27</v>
      </c>
      <c r="BW140">
        <v>31.2</v>
      </c>
      <c r="BX140">
        <v>31.2</v>
      </c>
      <c r="CB140">
        <v>34.1</v>
      </c>
      <c r="CC140">
        <v>34.1</v>
      </c>
      <c r="CG140">
        <v>33.4</v>
      </c>
      <c r="CH140">
        <v>33.4</v>
      </c>
      <c r="CL140">
        <v>30.8</v>
      </c>
      <c r="CM140">
        <v>30.8</v>
      </c>
      <c r="CQ140">
        <v>25.8</v>
      </c>
      <c r="CR140">
        <v>25.8</v>
      </c>
      <c r="CV140">
        <v>18.100000000000001</v>
      </c>
      <c r="CW140">
        <v>18.100000000000001</v>
      </c>
      <c r="DA140">
        <v>12.3</v>
      </c>
      <c r="DB140">
        <v>12.3</v>
      </c>
      <c r="DD140">
        <v>1</v>
      </c>
      <c r="DE140">
        <v>0</v>
      </c>
      <c r="DF140">
        <v>0</v>
      </c>
      <c r="DG140">
        <v>0</v>
      </c>
      <c r="DH140">
        <v>0</v>
      </c>
      <c r="DI140" t="str">
        <f t="shared" si="15"/>
        <v xml:space="preserve">Temp. suitable for vectors - surveillance may be needed. </v>
      </c>
      <c r="DJ140" t="str">
        <f t="shared" si="12"/>
        <v>When temp. suitable, model suggests vectors likely - may need control, education, and policies minimizing exposure.</v>
      </c>
      <c r="DK140" t="str">
        <f t="shared" si="16"/>
        <v xml:space="preserve">Temp. suitable for Zika - surveillance may be needed. </v>
      </c>
      <c r="DL140" t="str">
        <f t="shared" si="13"/>
        <v>When temp. suitable, model suggests Zika unlikely.</v>
      </c>
      <c r="DM140" t="str">
        <f t="shared" si="17"/>
        <v>Temp. suitable for vectors - surveillance may be needed. When temp. suitable, model suggests vectors likely - may need control, education, and policies minimizing exposure.</v>
      </c>
      <c r="DX140" s="59" t="s">
        <v>758</v>
      </c>
      <c r="DY140" s="59" t="s">
        <v>70</v>
      </c>
      <c r="DZ140" s="59" t="s">
        <v>71</v>
      </c>
      <c r="EA140" s="59" t="s">
        <v>8</v>
      </c>
      <c r="EB140" s="59">
        <v>173</v>
      </c>
      <c r="EC140" s="59">
        <v>159</v>
      </c>
      <c r="ED140" s="59">
        <v>0</v>
      </c>
      <c r="EE140" s="59">
        <v>3393</v>
      </c>
      <c r="EF140" s="59">
        <v>3393</v>
      </c>
      <c r="EG140" s="59">
        <v>346.86163522012498</v>
      </c>
      <c r="EH140" s="59">
        <v>684.04501192499299</v>
      </c>
      <c r="EI140" s="59">
        <v>55151</v>
      </c>
      <c r="EJ140" s="59">
        <v>82</v>
      </c>
      <c r="EK140" s="59">
        <v>0</v>
      </c>
      <c r="EL140" s="59">
        <v>14</v>
      </c>
      <c r="EM140" s="59">
        <v>10</v>
      </c>
      <c r="EN140" s="59">
        <v>55151</v>
      </c>
    </row>
    <row r="141" spans="1:144" x14ac:dyDescent="0.25">
      <c r="A141" s="18">
        <v>34.013880899999997</v>
      </c>
      <c r="B141" s="18">
        <v>-119.74563550000001</v>
      </c>
      <c r="C141" s="18">
        <f>IF(Sheet1!G240=1,Master!A141,Master!K141)</f>
        <v>34.013880899999997</v>
      </c>
      <c r="D141" s="18">
        <f>IF(Sheet1!G240=1,Master!B141,Master!L141)</f>
        <v>-119.74563550000001</v>
      </c>
      <c r="E141" s="18">
        <f>IF(Sheet1!G240=0,Master!A141,Master!K141)</f>
        <v>100</v>
      </c>
      <c r="F141" s="18">
        <f>IF(Sheet1!G240=0,Master!B141,Master!L141)</f>
        <v>180</v>
      </c>
      <c r="G141" s="18">
        <f>IF(Sheet1!I240=1,Master!A141,Master!K141)</f>
        <v>34.013880899999997</v>
      </c>
      <c r="H141" s="18">
        <f>IF(Sheet1!I240=1,Master!B141,Master!L141)</f>
        <v>-119.74563550000001</v>
      </c>
      <c r="I141" s="18">
        <f>IF(Sheet1!I240=0,Master!A141,Master!K141)</f>
        <v>100</v>
      </c>
      <c r="J141" s="18">
        <f>IF(Sheet1!I240=0,Master!B141,Master!L141)</f>
        <v>180</v>
      </c>
      <c r="K141" s="18">
        <v>100</v>
      </c>
      <c r="L141" s="18">
        <v>180</v>
      </c>
      <c r="M141">
        <v>645</v>
      </c>
      <c r="N141" t="s">
        <v>759</v>
      </c>
      <c r="O141">
        <v>1.25046500616</v>
      </c>
      <c r="P141" s="18" t="s">
        <v>70</v>
      </c>
      <c r="Q141" t="s">
        <v>71</v>
      </c>
      <c r="R141" t="s">
        <v>8</v>
      </c>
      <c r="S141">
        <v>1</v>
      </c>
      <c r="T141">
        <v>2</v>
      </c>
      <c r="U141">
        <v>27.362205505371001</v>
      </c>
      <c r="V141">
        <v>30.6692905426025</v>
      </c>
      <c r="W141">
        <v>29.015748023986799</v>
      </c>
      <c r="X141" s="1">
        <v>58.031496047973597</v>
      </c>
      <c r="Z141" s="1">
        <v>12</v>
      </c>
      <c r="AA141" s="1">
        <v>4.7202046262145997E-2</v>
      </c>
      <c r="AB141" s="1">
        <v>0.27788329276650597</v>
      </c>
      <c r="AC141" s="1">
        <v>0.12516420104034801</v>
      </c>
      <c r="AD141" s="1">
        <v>1.50197041248417</v>
      </c>
      <c r="AF141" s="1">
        <v>12</v>
      </c>
      <c r="AG141">
        <v>6.3054934704909998E-2</v>
      </c>
      <c r="AH141">
        <v>0.31366459559569798</v>
      </c>
      <c r="AI141">
        <v>0.18481069328746</v>
      </c>
      <c r="AJ141">
        <v>2.2177283194495101</v>
      </c>
      <c r="AL141" s="18">
        <f t="shared" si="14"/>
        <v>0.31366459559569798</v>
      </c>
      <c r="AM141">
        <v>0.31366459559569798</v>
      </c>
      <c r="AN141">
        <v>645</v>
      </c>
      <c r="AO141" t="s">
        <v>759</v>
      </c>
      <c r="AP141" t="s">
        <v>70</v>
      </c>
      <c r="AQ141" t="s">
        <v>71</v>
      </c>
      <c r="AR141" t="s">
        <v>8</v>
      </c>
      <c r="AS141">
        <v>34.013880899999997</v>
      </c>
      <c r="AT141">
        <v>-119.74563550000001</v>
      </c>
      <c r="AW141">
        <v>17.5</v>
      </c>
      <c r="AX141">
        <v>17.100000000000001</v>
      </c>
      <c r="BB141">
        <v>17.600000000000001</v>
      </c>
      <c r="BC141">
        <v>17.200000000000003</v>
      </c>
      <c r="BG141">
        <v>17.7</v>
      </c>
      <c r="BH141">
        <v>17.200000000000003</v>
      </c>
      <c r="BL141">
        <v>18.7</v>
      </c>
      <c r="BM141">
        <v>18.200000000000003</v>
      </c>
      <c r="BQ141">
        <v>19.3</v>
      </c>
      <c r="BR141">
        <v>18.900000000000002</v>
      </c>
      <c r="BW141">
        <v>20.9</v>
      </c>
      <c r="BX141">
        <v>20.6</v>
      </c>
      <c r="CB141">
        <v>22.9</v>
      </c>
      <c r="CC141">
        <v>22.7</v>
      </c>
      <c r="CG141">
        <v>23.7</v>
      </c>
      <c r="CH141">
        <v>23.5</v>
      </c>
      <c r="CL141">
        <v>23.5</v>
      </c>
      <c r="CM141">
        <v>23.3</v>
      </c>
      <c r="CQ141">
        <v>22.6</v>
      </c>
      <c r="CR141">
        <v>22.3</v>
      </c>
      <c r="CV141">
        <v>20.2</v>
      </c>
      <c r="CW141">
        <v>19.8</v>
      </c>
      <c r="DA141">
        <v>17.899999999999999</v>
      </c>
      <c r="DB141">
        <v>17.5</v>
      </c>
      <c r="DD141">
        <v>13</v>
      </c>
      <c r="DE141">
        <v>0</v>
      </c>
      <c r="DF141">
        <v>0</v>
      </c>
      <c r="DG141">
        <v>0</v>
      </c>
      <c r="DH141">
        <v>0</v>
      </c>
      <c r="DI141" t="str">
        <f t="shared" si="15"/>
        <v xml:space="preserve">Temp. suitable for vectors - surveillance may be needed. </v>
      </c>
      <c r="DJ141" t="str">
        <f t="shared" si="12"/>
        <v>When temp. suitable, model suggests vectors unlikely or low numbers.</v>
      </c>
      <c r="DK141" t="str">
        <f t="shared" si="16"/>
        <v xml:space="preserve">Temp. suitable for Zika - surveillance may be needed. </v>
      </c>
      <c r="DL141" t="str">
        <f t="shared" si="13"/>
        <v>When temp. suitable, model suggests Zika unlikely.</v>
      </c>
      <c r="DM141" t="str">
        <f t="shared" si="17"/>
        <v>Temp. suitable for vectors - surveillance may be needed. When temp. suitable, model suggests vectors unlikely or low numbers.</v>
      </c>
      <c r="DX141" s="59" t="s">
        <v>759</v>
      </c>
      <c r="DY141" s="59" t="s">
        <v>70</v>
      </c>
      <c r="DZ141" s="59" t="s">
        <v>71</v>
      </c>
      <c r="EA141" s="59" t="s">
        <v>8</v>
      </c>
      <c r="EB141" s="59">
        <v>0</v>
      </c>
      <c r="EC141" s="59">
        <v>344</v>
      </c>
      <c r="ED141" s="59">
        <v>0</v>
      </c>
      <c r="EE141" s="59">
        <v>4</v>
      </c>
      <c r="EF141" s="59">
        <v>4</v>
      </c>
      <c r="EG141" s="59">
        <v>1.1627906976744E-2</v>
      </c>
      <c r="EH141" s="59">
        <v>0.21535185090060599</v>
      </c>
      <c r="EI141" s="59">
        <v>4</v>
      </c>
      <c r="EJ141" s="59">
        <v>2</v>
      </c>
      <c r="EK141" s="59">
        <v>0</v>
      </c>
      <c r="EL141" s="59">
        <v>4</v>
      </c>
      <c r="EM141" s="59">
        <v>0</v>
      </c>
      <c r="EN141" s="59">
        <v>4</v>
      </c>
    </row>
    <row r="142" spans="1:144" x14ac:dyDescent="0.25">
      <c r="A142" s="18">
        <v>33.750345299999999</v>
      </c>
      <c r="B142" s="18">
        <v>-118.0644272</v>
      </c>
      <c r="C142" s="18">
        <f>IF(Sheet1!G241=1,Master!A142,Master!K142)</f>
        <v>33.750345299999999</v>
      </c>
      <c r="D142" s="18">
        <f>IF(Sheet1!G241=1,Master!B142,Master!L142)</f>
        <v>-118.0644272</v>
      </c>
      <c r="E142" s="18">
        <f>IF(Sheet1!G241=0,Master!A142,Master!K142)</f>
        <v>100</v>
      </c>
      <c r="F142" s="18">
        <f>IF(Sheet1!G241=0,Master!B142,Master!L142)</f>
        <v>180</v>
      </c>
      <c r="G142" s="18">
        <f>IF(Sheet1!I241=1,Master!A142,Master!K142)</f>
        <v>33.750345299999999</v>
      </c>
      <c r="H142" s="18">
        <f>IF(Sheet1!I241=1,Master!B142,Master!L142)</f>
        <v>-118.0644272</v>
      </c>
      <c r="I142" s="18">
        <f>IF(Sheet1!I241=0,Master!A142,Master!K142)</f>
        <v>100</v>
      </c>
      <c r="J142" s="18">
        <f>IF(Sheet1!I241=0,Master!B142,Master!L142)</f>
        <v>180</v>
      </c>
      <c r="K142" s="18">
        <v>100</v>
      </c>
      <c r="L142" s="18">
        <v>180</v>
      </c>
      <c r="M142">
        <v>651</v>
      </c>
      <c r="N142" t="s">
        <v>765</v>
      </c>
      <c r="O142">
        <v>0.235226771178</v>
      </c>
      <c r="P142" s="18" t="s">
        <v>70</v>
      </c>
      <c r="Q142" t="s">
        <v>71</v>
      </c>
      <c r="R142" t="s">
        <v>8</v>
      </c>
      <c r="S142">
        <v>1</v>
      </c>
      <c r="T142">
        <v>1</v>
      </c>
      <c r="U142">
        <v>30.944881439208899</v>
      </c>
      <c r="V142">
        <v>30.944881439208899</v>
      </c>
      <c r="W142">
        <v>30.944881439208899</v>
      </c>
      <c r="X142" s="1">
        <v>30.944881439208899</v>
      </c>
      <c r="Z142" s="1">
        <v>1</v>
      </c>
      <c r="AA142" s="1">
        <v>0.634868707888402</v>
      </c>
      <c r="AB142" s="1">
        <v>0.634868707888402</v>
      </c>
      <c r="AC142" s="1">
        <v>0.634868707888402</v>
      </c>
      <c r="AD142" s="1">
        <v>0.634868707888402</v>
      </c>
      <c r="AF142" s="1">
        <v>1</v>
      </c>
      <c r="AG142">
        <v>0.77860218149341198</v>
      </c>
      <c r="AH142">
        <v>0.77860218149341198</v>
      </c>
      <c r="AI142">
        <v>0.77860218149341198</v>
      </c>
      <c r="AJ142">
        <v>0.77860218149341198</v>
      </c>
      <c r="AL142" s="18">
        <f t="shared" si="14"/>
        <v>0.77860218149341198</v>
      </c>
      <c r="AM142">
        <v>0.77860218149341198</v>
      </c>
      <c r="AN142">
        <v>651</v>
      </c>
      <c r="AO142" t="s">
        <v>765</v>
      </c>
      <c r="AP142" t="s">
        <v>70</v>
      </c>
      <c r="AQ142" t="s">
        <v>71</v>
      </c>
      <c r="AR142" t="s">
        <v>8</v>
      </c>
      <c r="AS142">
        <v>33.750345299999999</v>
      </c>
      <c r="AT142">
        <v>-118.0644272</v>
      </c>
      <c r="AW142">
        <v>19.100000000000001</v>
      </c>
      <c r="AX142">
        <v>19.100000000000001</v>
      </c>
      <c r="BB142">
        <v>19.899999999999999</v>
      </c>
      <c r="BC142">
        <v>19.899999999999999</v>
      </c>
      <c r="BG142">
        <v>20.2</v>
      </c>
      <c r="BH142">
        <v>20.2</v>
      </c>
      <c r="BL142">
        <v>21.5</v>
      </c>
      <c r="BM142">
        <v>21.5</v>
      </c>
      <c r="BQ142">
        <v>22.4</v>
      </c>
      <c r="BR142">
        <v>22.4</v>
      </c>
      <c r="BW142">
        <v>24.2</v>
      </c>
      <c r="BX142">
        <v>24.2</v>
      </c>
      <c r="CB142">
        <v>27.1</v>
      </c>
      <c r="CC142">
        <v>27.1</v>
      </c>
      <c r="CG142">
        <v>27.9</v>
      </c>
      <c r="CH142">
        <v>27.9</v>
      </c>
      <c r="CL142">
        <v>27.4</v>
      </c>
      <c r="CM142">
        <v>27.4</v>
      </c>
      <c r="CQ142">
        <v>25.5</v>
      </c>
      <c r="CR142">
        <v>25.5</v>
      </c>
      <c r="CV142">
        <v>22.3</v>
      </c>
      <c r="CW142">
        <v>22.3</v>
      </c>
      <c r="DA142">
        <v>19.5</v>
      </c>
      <c r="DB142">
        <v>19.5</v>
      </c>
      <c r="DD142">
        <v>1</v>
      </c>
      <c r="DE142">
        <v>0</v>
      </c>
      <c r="DF142">
        <v>0</v>
      </c>
      <c r="DG142">
        <v>0</v>
      </c>
      <c r="DH142">
        <v>0</v>
      </c>
      <c r="DI142" t="str">
        <f t="shared" si="15"/>
        <v xml:space="preserve">Temp. suitable for vectors - surveillance may be needed. </v>
      </c>
      <c r="DJ142" t="str">
        <f t="shared" si="12"/>
        <v>When temp. suitable, model suggests vectors likely - may need control, education, and policies minimizing exposure.</v>
      </c>
      <c r="DK142" t="str">
        <f t="shared" si="16"/>
        <v xml:space="preserve">Temp. suitable for Zika - surveillance may be needed. </v>
      </c>
      <c r="DL142" t="str">
        <f t="shared" si="13"/>
        <v>When temp. suitable, model suggests Zika unlikely.</v>
      </c>
      <c r="DM142" t="str">
        <f t="shared" si="17"/>
        <v>Temp. suitable for vectors - surveillance may be needed. When temp. suitable, model suggests vectors likely - may need control, education, and policies minimizing exposure.</v>
      </c>
      <c r="DX142" s="59" t="s">
        <v>765</v>
      </c>
      <c r="DY142" s="59" t="s">
        <v>70</v>
      </c>
      <c r="DZ142" s="59" t="s">
        <v>71</v>
      </c>
      <c r="EA142" s="59" t="s">
        <v>8</v>
      </c>
      <c r="EB142" s="59">
        <v>0</v>
      </c>
      <c r="EC142" s="59">
        <v>84</v>
      </c>
      <c r="ED142" s="59">
        <v>0</v>
      </c>
      <c r="EE142" s="59">
        <v>5358</v>
      </c>
      <c r="EF142" s="59">
        <v>5358</v>
      </c>
      <c r="EG142" s="59">
        <v>1410.1666666666599</v>
      </c>
      <c r="EH142" s="59">
        <v>1126.3122382077299</v>
      </c>
      <c r="EI142" s="59">
        <v>118454</v>
      </c>
      <c r="EJ142" s="59">
        <v>76</v>
      </c>
      <c r="EK142" s="59">
        <v>0</v>
      </c>
      <c r="EL142" s="59">
        <v>1</v>
      </c>
      <c r="EM142" s="59">
        <v>1344</v>
      </c>
      <c r="EN142" s="59">
        <v>118454</v>
      </c>
    </row>
    <row r="143" spans="1:144" x14ac:dyDescent="0.25">
      <c r="A143" s="18">
        <v>33.359632300000001</v>
      </c>
      <c r="B143" s="18">
        <v>-117.28283879999999</v>
      </c>
      <c r="C143" s="18">
        <f>IF(Sheet1!G242=1,Master!A143,Master!K143)</f>
        <v>33.359632300000001</v>
      </c>
      <c r="D143" s="18">
        <f>IF(Sheet1!G242=1,Master!B143,Master!L143)</f>
        <v>-117.28283879999999</v>
      </c>
      <c r="E143" s="18">
        <f>IF(Sheet1!G242=0,Master!A143,Master!K143)</f>
        <v>100</v>
      </c>
      <c r="F143" s="18">
        <f>IF(Sheet1!G242=0,Master!B143,Master!L143)</f>
        <v>180</v>
      </c>
      <c r="G143" s="18">
        <f>IF(Sheet1!I242=1,Master!A143,Master!K143)</f>
        <v>33.359632300000001</v>
      </c>
      <c r="H143" s="18">
        <f>IF(Sheet1!I242=1,Master!B143,Master!L143)</f>
        <v>-117.28283879999999</v>
      </c>
      <c r="I143" s="18">
        <f>IF(Sheet1!I242=0,Master!A143,Master!K143)</f>
        <v>100</v>
      </c>
      <c r="J143" s="18">
        <f>IF(Sheet1!I242=0,Master!B143,Master!L143)</f>
        <v>180</v>
      </c>
      <c r="K143" s="18">
        <v>100</v>
      </c>
      <c r="L143" s="18">
        <v>180</v>
      </c>
      <c r="M143">
        <v>652</v>
      </c>
      <c r="N143" t="s">
        <v>766</v>
      </c>
      <c r="O143">
        <v>0.291688962178</v>
      </c>
      <c r="P143" s="18" t="s">
        <v>70</v>
      </c>
      <c r="Q143" t="s">
        <v>71</v>
      </c>
      <c r="R143" t="s">
        <v>8</v>
      </c>
      <c r="S143">
        <v>1</v>
      </c>
      <c r="T143">
        <v>1</v>
      </c>
      <c r="U143">
        <v>27.637794494628899</v>
      </c>
      <c r="V143">
        <v>27.637794494628899</v>
      </c>
      <c r="W143">
        <v>27.637794494628899</v>
      </c>
      <c r="X143" s="1">
        <v>27.637794494628899</v>
      </c>
      <c r="Z143" s="1">
        <v>2</v>
      </c>
      <c r="AA143" s="1">
        <v>0.67668077406420202</v>
      </c>
      <c r="AB143" s="1">
        <v>0.72836337659634598</v>
      </c>
      <c r="AC143" s="1">
        <v>0.702522075330274</v>
      </c>
      <c r="AD143" s="1">
        <v>1.40504415066054</v>
      </c>
      <c r="AF143" s="1">
        <v>2</v>
      </c>
      <c r="AG143">
        <v>0.30948725203565097</v>
      </c>
      <c r="AH143">
        <v>0.35742328144520702</v>
      </c>
      <c r="AI143">
        <v>0.33345526674042902</v>
      </c>
      <c r="AJ143">
        <v>0.66691053348085805</v>
      </c>
      <c r="AL143" s="18">
        <f t="shared" si="14"/>
        <v>0.72836337659634598</v>
      </c>
      <c r="AM143">
        <v>0.72836337659634598</v>
      </c>
      <c r="AN143">
        <v>652</v>
      </c>
      <c r="AO143" t="s">
        <v>766</v>
      </c>
      <c r="AP143" t="s">
        <v>70</v>
      </c>
      <c r="AQ143" t="s">
        <v>71</v>
      </c>
      <c r="AR143" t="s">
        <v>8</v>
      </c>
      <c r="AS143">
        <v>33.359632300000001</v>
      </c>
      <c r="AT143">
        <v>-117.28283879999999</v>
      </c>
      <c r="AW143">
        <v>18.8</v>
      </c>
      <c r="AX143">
        <v>18.8</v>
      </c>
      <c r="BB143">
        <v>19.5</v>
      </c>
      <c r="BC143">
        <v>19.5</v>
      </c>
      <c r="BG143">
        <v>19.8</v>
      </c>
      <c r="BH143">
        <v>19.8</v>
      </c>
      <c r="BL143">
        <v>21.6</v>
      </c>
      <c r="BM143">
        <v>21.6</v>
      </c>
      <c r="BQ143">
        <v>23</v>
      </c>
      <c r="BR143">
        <v>23</v>
      </c>
      <c r="BW143">
        <v>25.5</v>
      </c>
      <c r="BX143">
        <v>25.5</v>
      </c>
      <c r="CB143">
        <v>28.5</v>
      </c>
      <c r="CC143">
        <v>28.5</v>
      </c>
      <c r="CG143">
        <v>29.1</v>
      </c>
      <c r="CH143">
        <v>29.1</v>
      </c>
      <c r="CL143">
        <v>28</v>
      </c>
      <c r="CM143">
        <v>28</v>
      </c>
      <c r="CQ143">
        <v>25.6</v>
      </c>
      <c r="CR143">
        <v>25.6</v>
      </c>
      <c r="CV143">
        <v>21.8</v>
      </c>
      <c r="CW143">
        <v>21.8</v>
      </c>
      <c r="DA143">
        <v>19.100000000000001</v>
      </c>
      <c r="DB143">
        <v>19.100000000000001</v>
      </c>
      <c r="DD143">
        <v>1</v>
      </c>
      <c r="DE143">
        <v>0</v>
      </c>
      <c r="DF143">
        <v>0</v>
      </c>
      <c r="DG143">
        <v>0</v>
      </c>
      <c r="DH143">
        <v>0</v>
      </c>
      <c r="DI143" t="str">
        <f t="shared" si="15"/>
        <v xml:space="preserve">Temp. suitable for vectors - surveillance may be needed. </v>
      </c>
      <c r="DJ143" t="str">
        <f t="shared" si="12"/>
        <v>When temp. suitable, model suggests vectors likely - may need control, education, and policies minimizing exposure.</v>
      </c>
      <c r="DK143" t="str">
        <f t="shared" si="16"/>
        <v xml:space="preserve">Temp. suitable for Zika - surveillance may be needed. </v>
      </c>
      <c r="DL143" t="str">
        <f t="shared" si="13"/>
        <v>When temp. suitable, model suggests Zika unlikely.</v>
      </c>
      <c r="DM143" t="str">
        <f t="shared" si="17"/>
        <v>Temp. suitable for vectors - surveillance may be needed. When temp. suitable, model suggests vectors likely - may need control, education, and policies minimizing exposure.</v>
      </c>
      <c r="DX143" s="59" t="s">
        <v>766</v>
      </c>
      <c r="DY143" s="59" t="s">
        <v>70</v>
      </c>
      <c r="DZ143" s="59" t="s">
        <v>71</v>
      </c>
      <c r="EA143" s="59" t="s">
        <v>8</v>
      </c>
      <c r="EB143" s="59">
        <v>1</v>
      </c>
      <c r="EC143" s="59">
        <v>20</v>
      </c>
      <c r="ED143" s="59">
        <v>0</v>
      </c>
      <c r="EE143" s="59">
        <v>564</v>
      </c>
      <c r="EF143" s="59">
        <v>564</v>
      </c>
      <c r="EG143" s="59">
        <v>111.599999999999</v>
      </c>
      <c r="EH143" s="59">
        <v>114.335208925334</v>
      </c>
      <c r="EI143" s="59">
        <v>2232</v>
      </c>
      <c r="EJ143" s="59">
        <v>20</v>
      </c>
      <c r="EK143" s="59">
        <v>0</v>
      </c>
      <c r="EL143" s="59">
        <v>0</v>
      </c>
      <c r="EM143" s="59">
        <v>77</v>
      </c>
      <c r="EN143" s="59">
        <v>2232</v>
      </c>
    </row>
    <row r="144" spans="1:144" x14ac:dyDescent="0.25">
      <c r="A144" s="18">
        <v>32.948925299999999</v>
      </c>
      <c r="B144" s="18">
        <v>-115.75053149999999</v>
      </c>
      <c r="C144" s="18">
        <f>IF(Sheet1!G243=1,Master!A144,Master!K144)</f>
        <v>100</v>
      </c>
      <c r="D144" s="18">
        <f>IF(Sheet1!G243=1,Master!B144,Master!L144)</f>
        <v>180</v>
      </c>
      <c r="E144" s="18">
        <f>IF(Sheet1!G243=0,Master!A144,Master!K144)</f>
        <v>32.948925299999999</v>
      </c>
      <c r="F144" s="18">
        <f>IF(Sheet1!G243=0,Master!B144,Master!L144)</f>
        <v>-115.75053149999999</v>
      </c>
      <c r="G144" s="18">
        <f>IF(Sheet1!I243=1,Master!A144,Master!K144)</f>
        <v>32.948925299999999</v>
      </c>
      <c r="H144" s="18">
        <f>IF(Sheet1!I243=1,Master!B144,Master!L144)</f>
        <v>-115.75053149999999</v>
      </c>
      <c r="I144" s="18">
        <f>IF(Sheet1!I243=0,Master!A144,Master!K144)</f>
        <v>100</v>
      </c>
      <c r="J144" s="18">
        <f>IF(Sheet1!I243=0,Master!B144,Master!L144)</f>
        <v>180</v>
      </c>
      <c r="K144" s="18">
        <v>100</v>
      </c>
      <c r="L144" s="18">
        <v>180</v>
      </c>
      <c r="M144">
        <v>658</v>
      </c>
      <c r="N144" t="s">
        <v>772</v>
      </c>
      <c r="O144">
        <v>0.50108013672600005</v>
      </c>
      <c r="P144" s="18" t="s">
        <v>70</v>
      </c>
      <c r="Q144" t="s">
        <v>71</v>
      </c>
      <c r="R144" t="s">
        <v>8</v>
      </c>
      <c r="S144">
        <v>1</v>
      </c>
      <c r="T144">
        <v>1</v>
      </c>
      <c r="U144">
        <v>32.874015808105398</v>
      </c>
      <c r="V144">
        <v>32.874015808105398</v>
      </c>
      <c r="W144">
        <v>32.874015808105398</v>
      </c>
      <c r="X144" s="1">
        <v>32.874015808105398</v>
      </c>
      <c r="Z144" s="1">
        <v>4</v>
      </c>
      <c r="AA144" s="1">
        <v>5.9541960445520003E-3</v>
      </c>
      <c r="AB144" s="1">
        <v>6.0617366094225002E-2</v>
      </c>
      <c r="AC144" s="1">
        <v>4.0453721899405999E-2</v>
      </c>
      <c r="AD144" s="1">
        <v>0.161814887597624</v>
      </c>
      <c r="AF144" s="1">
        <v>4</v>
      </c>
      <c r="AG144">
        <v>3.1985668749359999E-3</v>
      </c>
      <c r="AH144">
        <v>3.5394384251409999E-3</v>
      </c>
      <c r="AI144">
        <v>3.3609698751100002E-3</v>
      </c>
      <c r="AJ144">
        <v>1.3443879500438001E-2</v>
      </c>
      <c r="AL144" s="18">
        <f t="shared" si="14"/>
        <v>6.0617366094225002E-2</v>
      </c>
      <c r="AM144">
        <v>6.0617366094225002E-2</v>
      </c>
      <c r="AN144">
        <v>658</v>
      </c>
      <c r="AO144" t="s">
        <v>772</v>
      </c>
      <c r="AP144" t="s">
        <v>70</v>
      </c>
      <c r="AQ144" t="s">
        <v>71</v>
      </c>
      <c r="AR144" t="s">
        <v>8</v>
      </c>
      <c r="AS144">
        <v>32.948925299999999</v>
      </c>
      <c r="AT144">
        <v>-115.75053149999999</v>
      </c>
      <c r="AW144">
        <v>20.3</v>
      </c>
      <c r="AX144">
        <v>20.3</v>
      </c>
      <c r="BB144">
        <v>23</v>
      </c>
      <c r="BC144">
        <v>23</v>
      </c>
      <c r="BG144">
        <v>25.5</v>
      </c>
      <c r="BH144">
        <v>25.5</v>
      </c>
      <c r="BL144">
        <v>29.3</v>
      </c>
      <c r="BM144">
        <v>29.3</v>
      </c>
      <c r="BQ144">
        <v>33.799999999999997</v>
      </c>
      <c r="BR144">
        <v>33.799999999999997</v>
      </c>
      <c r="BW144">
        <v>38.6</v>
      </c>
      <c r="BX144">
        <v>38.6</v>
      </c>
      <c r="CB144">
        <v>41.3</v>
      </c>
      <c r="CC144">
        <v>41.3</v>
      </c>
      <c r="CG144">
        <v>40.700000000000003</v>
      </c>
      <c r="CH144">
        <v>40.700000000000003</v>
      </c>
      <c r="CL144">
        <v>38.700000000000003</v>
      </c>
      <c r="CM144">
        <v>38.700000000000003</v>
      </c>
      <c r="CQ144">
        <v>32.799999999999997</v>
      </c>
      <c r="CR144">
        <v>32.799999999999997</v>
      </c>
      <c r="CV144">
        <v>25.5</v>
      </c>
      <c r="CW144">
        <v>25.5</v>
      </c>
      <c r="DA144">
        <v>21.1</v>
      </c>
      <c r="DB144">
        <v>21.1</v>
      </c>
      <c r="DD144">
        <v>4</v>
      </c>
      <c r="DE144">
        <v>0</v>
      </c>
      <c r="DF144">
        <v>0</v>
      </c>
      <c r="DG144">
        <v>0</v>
      </c>
      <c r="DH144">
        <v>0</v>
      </c>
      <c r="DI144" t="str">
        <f t="shared" si="15"/>
        <v xml:space="preserve">Too cold or becomes too hot for vectors - surveillance may not be necessary. </v>
      </c>
      <c r="DJ144" t="str">
        <f t="shared" si="12"/>
        <v>When temp. suitable, model suggests vectors unlikely or low numbers.</v>
      </c>
      <c r="DK144" t="str">
        <f t="shared" si="16"/>
        <v xml:space="preserve">Temp. suitable for Zika - surveillance may be needed. </v>
      </c>
      <c r="DL144" t="str">
        <f t="shared" si="13"/>
        <v>When temp. suitable, model suggests Zika unlikely.</v>
      </c>
      <c r="DM144" t="str">
        <f t="shared" si="17"/>
        <v>Too cold or becomes too hot for vectors - surveillance may not be necessary. When temp. suitable, model suggests vectors unlikely or low numbers.</v>
      </c>
      <c r="DX144" s="59" t="s">
        <v>772</v>
      </c>
      <c r="DY144" s="59" t="s">
        <v>70</v>
      </c>
      <c r="DZ144" s="59" t="s">
        <v>71</v>
      </c>
      <c r="EA144" s="59" t="s">
        <v>8</v>
      </c>
      <c r="EB144" s="59">
        <v>0</v>
      </c>
      <c r="EC144" s="59">
        <v>474</v>
      </c>
      <c r="ED144" s="59">
        <v>0</v>
      </c>
      <c r="EE144" s="59">
        <v>320</v>
      </c>
      <c r="EF144" s="59">
        <v>320</v>
      </c>
      <c r="EG144" s="59">
        <v>0.721518987341772</v>
      </c>
      <c r="EH144" s="59">
        <v>14.6856829520668</v>
      </c>
      <c r="EI144" s="59">
        <v>342</v>
      </c>
      <c r="EJ144" s="59">
        <v>7</v>
      </c>
      <c r="EK144" s="59">
        <v>0</v>
      </c>
      <c r="EL144" s="59">
        <v>3</v>
      </c>
      <c r="EM144" s="59">
        <v>0</v>
      </c>
      <c r="EN144" s="59">
        <v>342</v>
      </c>
    </row>
    <row r="145" spans="1:144" x14ac:dyDescent="0.25">
      <c r="A145" s="18">
        <v>40.220415600000003</v>
      </c>
      <c r="B145" s="18">
        <v>-120.1218653</v>
      </c>
      <c r="C145" s="18">
        <f>IF(Sheet1!G244=1,Master!A145,Master!K145)</f>
        <v>40.220415600000003</v>
      </c>
      <c r="D145" s="18">
        <f>IF(Sheet1!G244=1,Master!B145,Master!L145)</f>
        <v>-120.1218653</v>
      </c>
      <c r="E145" s="18">
        <f>IF(Sheet1!G244=0,Master!A145,Master!K145)</f>
        <v>100</v>
      </c>
      <c r="F145" s="18">
        <f>IF(Sheet1!G244=0,Master!B145,Master!L145)</f>
        <v>180</v>
      </c>
      <c r="G145" s="18">
        <f>IF(Sheet1!I244=1,Master!A145,Master!K145)</f>
        <v>40.220415600000003</v>
      </c>
      <c r="H145" s="18">
        <f>IF(Sheet1!I244=1,Master!B145,Master!L145)</f>
        <v>-120.1218653</v>
      </c>
      <c r="I145" s="18">
        <f>IF(Sheet1!I244=0,Master!A145,Master!K145)</f>
        <v>100</v>
      </c>
      <c r="J145" s="18">
        <f>IF(Sheet1!I244=0,Master!B145,Master!L145)</f>
        <v>180</v>
      </c>
      <c r="K145" s="18">
        <v>100</v>
      </c>
      <c r="L145" s="18">
        <v>180</v>
      </c>
      <c r="M145">
        <v>662</v>
      </c>
      <c r="N145" t="s">
        <v>776</v>
      </c>
      <c r="O145">
        <v>0.674204218927</v>
      </c>
      <c r="P145" s="18" t="s">
        <v>70</v>
      </c>
      <c r="Q145" t="s">
        <v>71</v>
      </c>
      <c r="R145" t="s">
        <v>8</v>
      </c>
      <c r="S145">
        <v>1</v>
      </c>
      <c r="T145">
        <v>2</v>
      </c>
      <c r="U145">
        <v>6.9685039520263601</v>
      </c>
      <c r="V145">
        <v>7.7952756881713796</v>
      </c>
      <c r="W145">
        <v>7.3818898200988698</v>
      </c>
      <c r="X145" s="1">
        <v>14.763779640197701</v>
      </c>
      <c r="Z145" s="1">
        <v>7</v>
      </c>
      <c r="AA145" s="1">
        <v>2.3247163407140001E-3</v>
      </c>
      <c r="AB145" s="1">
        <v>4.0504440536600003E-3</v>
      </c>
      <c r="AC145" s="1">
        <v>2.6627104473410002E-3</v>
      </c>
      <c r="AD145" s="1">
        <v>1.8638973131389999E-2</v>
      </c>
      <c r="AF145" s="1">
        <v>7</v>
      </c>
      <c r="AG145">
        <v>7.4223610477000003E-4</v>
      </c>
      <c r="AH145">
        <v>2.3403636306429999E-3</v>
      </c>
      <c r="AI145">
        <v>1.606921692543E-3</v>
      </c>
      <c r="AJ145">
        <v>1.12484518478E-2</v>
      </c>
      <c r="AL145" s="18">
        <f t="shared" si="14"/>
        <v>4.0504440536600003E-3</v>
      </c>
      <c r="AM145">
        <v>4.0504440536600003E-3</v>
      </c>
      <c r="AN145">
        <v>662</v>
      </c>
      <c r="AO145" t="s">
        <v>776</v>
      </c>
      <c r="AP145" t="s">
        <v>70</v>
      </c>
      <c r="AQ145" t="s">
        <v>71</v>
      </c>
      <c r="AR145" t="s">
        <v>8</v>
      </c>
      <c r="AS145">
        <v>40.220415600000003</v>
      </c>
      <c r="AT145">
        <v>-120.1218653</v>
      </c>
      <c r="AW145">
        <v>6.2</v>
      </c>
      <c r="AX145">
        <v>5.8</v>
      </c>
      <c r="BB145">
        <v>9.3000000000000007</v>
      </c>
      <c r="BC145">
        <v>8.7999999999999989</v>
      </c>
      <c r="BG145">
        <v>12.7</v>
      </c>
      <c r="BH145">
        <v>12.1</v>
      </c>
      <c r="BL145">
        <v>17.100000000000001</v>
      </c>
      <c r="BM145">
        <v>16.5</v>
      </c>
      <c r="BQ145">
        <v>22.3</v>
      </c>
      <c r="BR145">
        <v>21.700000000000003</v>
      </c>
      <c r="BW145">
        <v>27.8</v>
      </c>
      <c r="BX145">
        <v>27.2</v>
      </c>
      <c r="CB145">
        <v>32.700000000000003</v>
      </c>
      <c r="CC145">
        <v>32.200000000000003</v>
      </c>
      <c r="CG145">
        <v>32</v>
      </c>
      <c r="CH145">
        <v>31.4</v>
      </c>
      <c r="CL145">
        <v>27.3</v>
      </c>
      <c r="CM145">
        <v>26.8</v>
      </c>
      <c r="CQ145">
        <v>20.5</v>
      </c>
      <c r="CR145">
        <v>20</v>
      </c>
      <c r="CV145">
        <v>12</v>
      </c>
      <c r="CW145">
        <v>11.5</v>
      </c>
      <c r="DA145">
        <v>6.5</v>
      </c>
      <c r="DB145">
        <v>6.1999999999999993</v>
      </c>
      <c r="DD145">
        <v>8</v>
      </c>
      <c r="DE145">
        <v>0</v>
      </c>
      <c r="DF145">
        <v>0</v>
      </c>
      <c r="DG145">
        <v>0</v>
      </c>
      <c r="DH145">
        <v>0</v>
      </c>
      <c r="DI145" t="str">
        <f t="shared" si="15"/>
        <v xml:space="preserve">Temp. suitable for vectors - surveillance may be needed. </v>
      </c>
      <c r="DJ145" t="str">
        <f t="shared" si="12"/>
        <v>When temp. suitable, model suggests vectors unlikely or low numbers.</v>
      </c>
      <c r="DK145" t="str">
        <f t="shared" si="16"/>
        <v xml:space="preserve">Temp. suitable for Zika - surveillance may be needed. </v>
      </c>
      <c r="DL145" t="str">
        <f t="shared" si="13"/>
        <v>When temp. suitable, model suggests Zika unlikely.</v>
      </c>
      <c r="DM145" t="str">
        <f t="shared" si="17"/>
        <v>Temp. suitable for vectors - surveillance may be needed. When temp. suitable, model suggests vectors unlikely or low numbers.</v>
      </c>
      <c r="DX145" s="59" t="s">
        <v>776</v>
      </c>
      <c r="DY145" s="59" t="s">
        <v>70</v>
      </c>
      <c r="DZ145" s="59" t="s">
        <v>71</v>
      </c>
      <c r="EA145" s="59" t="s">
        <v>8</v>
      </c>
      <c r="EB145" s="59">
        <v>0</v>
      </c>
      <c r="EC145" s="59">
        <v>786</v>
      </c>
      <c r="ED145" s="59">
        <v>0</v>
      </c>
      <c r="EE145" s="59">
        <v>1786</v>
      </c>
      <c r="EF145" s="59">
        <v>1786</v>
      </c>
      <c r="EG145" s="59">
        <v>5.2735368956743001</v>
      </c>
      <c r="EH145" s="59">
        <v>67.061042694598797</v>
      </c>
      <c r="EI145" s="59">
        <v>4145</v>
      </c>
      <c r="EJ145" s="59">
        <v>33</v>
      </c>
      <c r="EK145" s="59">
        <v>0</v>
      </c>
      <c r="EL145" s="59">
        <v>8</v>
      </c>
      <c r="EM145" s="59">
        <v>0</v>
      </c>
      <c r="EN145" s="59">
        <v>4145</v>
      </c>
    </row>
    <row r="146" spans="1:144" x14ac:dyDescent="0.25">
      <c r="A146" s="18">
        <v>32.597020800000003</v>
      </c>
      <c r="B146" s="18">
        <v>-117.1283208</v>
      </c>
      <c r="C146" s="18">
        <f>IF(Sheet1!G245=1,Master!A146,Master!K146)</f>
        <v>32.597020800000003</v>
      </c>
      <c r="D146" s="18">
        <f>IF(Sheet1!G245=1,Master!B146,Master!L146)</f>
        <v>-117.1283208</v>
      </c>
      <c r="E146" s="18">
        <f>IF(Sheet1!G245=0,Master!A146,Master!K146)</f>
        <v>100</v>
      </c>
      <c r="F146" s="18">
        <f>IF(Sheet1!G245=0,Master!B146,Master!L146)</f>
        <v>180</v>
      </c>
      <c r="G146" s="18">
        <f>IF(Sheet1!I245=1,Master!A146,Master!K146)</f>
        <v>32.597020800000003</v>
      </c>
      <c r="H146" s="18">
        <f>IF(Sheet1!I245=1,Master!B146,Master!L146)</f>
        <v>-117.1283208</v>
      </c>
      <c r="I146" s="18">
        <f>IF(Sheet1!I245=0,Master!A146,Master!K146)</f>
        <v>100</v>
      </c>
      <c r="J146" s="18">
        <f>IF(Sheet1!I245=0,Master!B146,Master!L146)</f>
        <v>180</v>
      </c>
      <c r="K146" s="18">
        <v>100</v>
      </c>
      <c r="L146" s="18">
        <v>180</v>
      </c>
      <c r="M146">
        <v>663</v>
      </c>
      <c r="N146" t="s">
        <v>777</v>
      </c>
      <c r="O146">
        <v>6.9493116943000005E-2</v>
      </c>
      <c r="P146" s="18" t="s">
        <v>70</v>
      </c>
      <c r="Q146" t="s">
        <v>71</v>
      </c>
      <c r="R146" t="s">
        <v>8</v>
      </c>
      <c r="S146">
        <v>1</v>
      </c>
      <c r="T146">
        <v>1</v>
      </c>
      <c r="U146">
        <v>29.015748977661101</v>
      </c>
      <c r="V146">
        <v>29.015748977661101</v>
      </c>
      <c r="W146">
        <v>29.015748977661101</v>
      </c>
      <c r="X146" s="1">
        <v>29.015748977661101</v>
      </c>
      <c r="Z146" s="1">
        <v>1</v>
      </c>
      <c r="AA146" s="1">
        <v>0.40007477998733498</v>
      </c>
      <c r="AB146" s="1">
        <v>0.40007477998733498</v>
      </c>
      <c r="AC146" s="1">
        <v>0.40007477998733498</v>
      </c>
      <c r="AD146" s="1">
        <v>0.40007477998733498</v>
      </c>
      <c r="AF146" s="1">
        <v>1</v>
      </c>
      <c r="AG146">
        <v>3.7453342229128002E-2</v>
      </c>
      <c r="AH146">
        <v>3.7453342229128002E-2</v>
      </c>
      <c r="AI146">
        <v>3.7453342229128002E-2</v>
      </c>
      <c r="AJ146">
        <v>3.7453342229128002E-2</v>
      </c>
      <c r="AL146" s="18">
        <f t="shared" si="14"/>
        <v>0.40007477998733498</v>
      </c>
      <c r="AM146">
        <v>0.40007477998733498</v>
      </c>
      <c r="AN146">
        <v>663</v>
      </c>
      <c r="AO146" t="s">
        <v>777</v>
      </c>
      <c r="AP146" t="s">
        <v>70</v>
      </c>
      <c r="AQ146" t="s">
        <v>71</v>
      </c>
      <c r="AR146" t="s">
        <v>8</v>
      </c>
      <c r="AS146">
        <v>32.597020800000003</v>
      </c>
      <c r="AT146">
        <v>-117.1283208</v>
      </c>
      <c r="AW146">
        <v>18.7</v>
      </c>
      <c r="AX146">
        <v>18.7</v>
      </c>
      <c r="BB146">
        <v>19.100000000000001</v>
      </c>
      <c r="BC146">
        <v>19.100000000000001</v>
      </c>
      <c r="BG146">
        <v>19.2</v>
      </c>
      <c r="BH146">
        <v>19.2</v>
      </c>
      <c r="BL146">
        <v>20.3</v>
      </c>
      <c r="BM146">
        <v>20.3</v>
      </c>
      <c r="BQ146">
        <v>20.9</v>
      </c>
      <c r="BR146">
        <v>20.9</v>
      </c>
      <c r="BW146">
        <v>22.3</v>
      </c>
      <c r="BX146">
        <v>22.3</v>
      </c>
      <c r="CB146">
        <v>24.5</v>
      </c>
      <c r="CC146">
        <v>24.5</v>
      </c>
      <c r="CG146">
        <v>25.6</v>
      </c>
      <c r="CH146">
        <v>25.6</v>
      </c>
      <c r="CL146">
        <v>25.3</v>
      </c>
      <c r="CM146">
        <v>25.3</v>
      </c>
      <c r="CQ146">
        <v>23.8</v>
      </c>
      <c r="CR146">
        <v>23.8</v>
      </c>
      <c r="CV146">
        <v>21.5</v>
      </c>
      <c r="CW146">
        <v>21.5</v>
      </c>
      <c r="DA146">
        <v>19.3</v>
      </c>
      <c r="DB146">
        <v>19.3</v>
      </c>
      <c r="DD146">
        <v>1</v>
      </c>
      <c r="DE146">
        <v>0</v>
      </c>
      <c r="DF146">
        <v>0</v>
      </c>
      <c r="DG146">
        <v>0</v>
      </c>
      <c r="DH146">
        <v>0</v>
      </c>
      <c r="DI146" t="str">
        <f t="shared" si="15"/>
        <v xml:space="preserve">Temp. suitable for vectors - surveillance may be needed. </v>
      </c>
      <c r="DJ146" t="str">
        <f t="shared" si="12"/>
        <v>When temp. suitable, model suggests vectors unlikely or low numbers.</v>
      </c>
      <c r="DK146" t="str">
        <f t="shared" si="16"/>
        <v xml:space="preserve">Temp. suitable for Zika - surveillance may be needed. </v>
      </c>
      <c r="DL146" t="str">
        <f t="shared" si="13"/>
        <v>When temp. suitable, model suggests Zika unlikely.</v>
      </c>
      <c r="DM146" t="str">
        <f t="shared" si="17"/>
        <v>Temp. suitable for vectors - surveillance may be needed. When temp. suitable, model suggests vectors unlikely or low numbers.</v>
      </c>
      <c r="DX146" s="59" t="s">
        <v>777</v>
      </c>
      <c r="DY146" s="59" t="s">
        <v>70</v>
      </c>
      <c r="DZ146" s="59" t="s">
        <v>71</v>
      </c>
      <c r="EA146" s="59" t="s">
        <v>8</v>
      </c>
      <c r="EB146" s="59">
        <v>10</v>
      </c>
      <c r="EC146" s="59">
        <v>5</v>
      </c>
      <c r="ED146" s="59">
        <v>1501</v>
      </c>
      <c r="EE146" s="59">
        <v>3603</v>
      </c>
      <c r="EF146" s="59">
        <v>2102</v>
      </c>
      <c r="EG146" s="59">
        <v>2937.4</v>
      </c>
      <c r="EH146" s="59">
        <v>826.53992039102297</v>
      </c>
      <c r="EI146" s="59">
        <v>14687</v>
      </c>
      <c r="EJ146" s="59">
        <v>5</v>
      </c>
      <c r="EK146" s="59">
        <v>1501</v>
      </c>
      <c r="EL146" s="59">
        <v>1501</v>
      </c>
      <c r="EM146" s="59">
        <v>3500</v>
      </c>
      <c r="EN146" s="59">
        <v>14687</v>
      </c>
    </row>
    <row r="147" spans="1:144" x14ac:dyDescent="0.25">
      <c r="A147" s="18">
        <v>38.264850799999998</v>
      </c>
      <c r="B147" s="18">
        <v>-121.9426234</v>
      </c>
      <c r="C147" s="18">
        <f>IF(Sheet1!G246=1,Master!A147,Master!K147)</f>
        <v>38.264850799999998</v>
      </c>
      <c r="D147" s="18">
        <f>IF(Sheet1!G246=1,Master!B147,Master!L147)</f>
        <v>-121.9426234</v>
      </c>
      <c r="E147" s="18">
        <f>IF(Sheet1!G246=0,Master!A147,Master!K147)</f>
        <v>100</v>
      </c>
      <c r="F147" s="18">
        <f>IF(Sheet1!G246=0,Master!B147,Master!L147)</f>
        <v>180</v>
      </c>
      <c r="G147" s="18">
        <f>IF(Sheet1!I246=1,Master!A147,Master!K147)</f>
        <v>38.264850799999998</v>
      </c>
      <c r="H147" s="18">
        <f>IF(Sheet1!I246=1,Master!B147,Master!L147)</f>
        <v>-121.9426234</v>
      </c>
      <c r="I147" s="18">
        <f>IF(Sheet1!I246=0,Master!A147,Master!K147)</f>
        <v>100</v>
      </c>
      <c r="J147" s="18">
        <f>IF(Sheet1!I246=0,Master!B147,Master!L147)</f>
        <v>180</v>
      </c>
      <c r="K147" s="18">
        <v>100</v>
      </c>
      <c r="L147" s="18">
        <v>180</v>
      </c>
      <c r="M147">
        <v>689</v>
      </c>
      <c r="N147" t="s">
        <v>803</v>
      </c>
      <c r="O147">
        <v>0.29242102843000001</v>
      </c>
      <c r="P147" s="18" t="s">
        <v>70</v>
      </c>
      <c r="Q147" t="s">
        <v>71</v>
      </c>
      <c r="R147" t="s">
        <v>8</v>
      </c>
      <c r="S147">
        <v>1</v>
      </c>
      <c r="T147">
        <v>1</v>
      </c>
      <c r="U147">
        <v>22.401575088500898</v>
      </c>
      <c r="V147">
        <v>22.401575088500898</v>
      </c>
      <c r="W147">
        <v>22.401575088500898</v>
      </c>
      <c r="X147" s="1">
        <v>22.401575088500898</v>
      </c>
      <c r="Z147" s="1">
        <v>1</v>
      </c>
      <c r="AA147" s="1">
        <v>0.42414529873944301</v>
      </c>
      <c r="AB147" s="1">
        <v>0.42414529873944301</v>
      </c>
      <c r="AC147" s="1">
        <v>0.42414529873944301</v>
      </c>
      <c r="AD147" s="1">
        <v>0.42414529873944301</v>
      </c>
      <c r="AF147" s="1">
        <v>1</v>
      </c>
      <c r="AG147">
        <v>0.88758651243795905</v>
      </c>
      <c r="AH147">
        <v>0.88758651243795905</v>
      </c>
      <c r="AI147">
        <v>0.88758651243795905</v>
      </c>
      <c r="AJ147">
        <v>0.88758651243795905</v>
      </c>
      <c r="AL147" s="18">
        <f t="shared" si="14"/>
        <v>0.88758651243795905</v>
      </c>
      <c r="AM147">
        <v>0.88758651243795905</v>
      </c>
      <c r="AN147">
        <v>689</v>
      </c>
      <c r="AO147" t="s">
        <v>803</v>
      </c>
      <c r="AP147" t="s">
        <v>70</v>
      </c>
      <c r="AQ147" t="s">
        <v>71</v>
      </c>
      <c r="AR147" t="s">
        <v>8</v>
      </c>
      <c r="AS147">
        <v>38.264850799999998</v>
      </c>
      <c r="AT147">
        <v>-121.9426234</v>
      </c>
      <c r="AW147">
        <v>12</v>
      </c>
      <c r="AX147">
        <v>12</v>
      </c>
      <c r="BB147">
        <v>15.6</v>
      </c>
      <c r="BC147">
        <v>15.6</v>
      </c>
      <c r="BG147">
        <v>17.899999999999999</v>
      </c>
      <c r="BH147">
        <v>17.899999999999999</v>
      </c>
      <c r="BL147">
        <v>21.1</v>
      </c>
      <c r="BM147">
        <v>21.1</v>
      </c>
      <c r="BQ147">
        <v>24.9</v>
      </c>
      <c r="BR147">
        <v>24.9</v>
      </c>
      <c r="BW147">
        <v>28.8</v>
      </c>
      <c r="BX147">
        <v>28.8</v>
      </c>
      <c r="CB147">
        <v>31.6</v>
      </c>
      <c r="CC147">
        <v>31.6</v>
      </c>
      <c r="CG147">
        <v>31.2</v>
      </c>
      <c r="CH147">
        <v>31.2</v>
      </c>
      <c r="CL147">
        <v>29.6</v>
      </c>
      <c r="CM147">
        <v>29.6</v>
      </c>
      <c r="CQ147">
        <v>25.2</v>
      </c>
      <c r="CR147">
        <v>25.2</v>
      </c>
      <c r="CV147">
        <v>17.8</v>
      </c>
      <c r="CW147">
        <v>17.8</v>
      </c>
      <c r="DA147">
        <v>12.3</v>
      </c>
      <c r="DB147">
        <v>12.3</v>
      </c>
      <c r="DD147">
        <v>1</v>
      </c>
      <c r="DE147">
        <v>0</v>
      </c>
      <c r="DF147">
        <v>0</v>
      </c>
      <c r="DG147">
        <v>0</v>
      </c>
      <c r="DH147">
        <v>0</v>
      </c>
      <c r="DI147" t="str">
        <f t="shared" si="15"/>
        <v xml:space="preserve">Temp. suitable for vectors - surveillance may be needed. </v>
      </c>
      <c r="DJ147" t="str">
        <f t="shared" si="12"/>
        <v>When temp. suitable, model suggests vectors likely - may need control, education, and policies minimizing exposure.</v>
      </c>
      <c r="DK147" t="str">
        <f t="shared" si="16"/>
        <v xml:space="preserve">Temp. suitable for Zika - surveillance may be needed. </v>
      </c>
      <c r="DL147" t="str">
        <f t="shared" si="13"/>
        <v>When temp. suitable, model suggests Zika unlikely.</v>
      </c>
      <c r="DM147" t="str">
        <f t="shared" si="17"/>
        <v>Temp. suitable for vectors - surveillance may be needed. When temp. suitable, model suggests vectors likely - may need control, education, and policies minimizing exposure.</v>
      </c>
      <c r="DX147" s="59" t="s">
        <v>803</v>
      </c>
      <c r="DY147" s="59" t="s">
        <v>70</v>
      </c>
      <c r="DZ147" s="59" t="s">
        <v>71</v>
      </c>
      <c r="EA147" s="59" t="s">
        <v>8</v>
      </c>
      <c r="EB147" s="59">
        <v>2</v>
      </c>
      <c r="EC147" s="59">
        <v>304</v>
      </c>
      <c r="ED147" s="59">
        <v>0</v>
      </c>
      <c r="EE147" s="59">
        <v>3236</v>
      </c>
      <c r="EF147" s="59">
        <v>3236</v>
      </c>
      <c r="EG147" s="59">
        <v>199.802631578947</v>
      </c>
      <c r="EH147" s="59">
        <v>513.161550425575</v>
      </c>
      <c r="EI147" s="59">
        <v>60740</v>
      </c>
      <c r="EJ147" s="59">
        <v>82</v>
      </c>
      <c r="EK147" s="59">
        <v>0</v>
      </c>
      <c r="EL147" s="59">
        <v>5</v>
      </c>
      <c r="EM147" s="59">
        <v>0</v>
      </c>
      <c r="EN147" s="59">
        <v>60740</v>
      </c>
    </row>
    <row r="148" spans="1:144" x14ac:dyDescent="0.25">
      <c r="A148" s="18">
        <v>34.625490800000001</v>
      </c>
      <c r="B148" s="18">
        <v>-118.0851859</v>
      </c>
      <c r="C148" s="18">
        <f>IF(Sheet1!G247=1,Master!A148,Master!K148)</f>
        <v>34.625490800000001</v>
      </c>
      <c r="D148" s="18">
        <f>IF(Sheet1!G247=1,Master!B148,Master!L148)</f>
        <v>-118.0851859</v>
      </c>
      <c r="E148" s="18">
        <f>IF(Sheet1!G247=0,Master!A148,Master!K148)</f>
        <v>100</v>
      </c>
      <c r="F148" s="18">
        <f>IF(Sheet1!G247=0,Master!B148,Master!L148)</f>
        <v>180</v>
      </c>
      <c r="G148" s="18">
        <f>IF(Sheet1!I247=1,Master!A148,Master!K148)</f>
        <v>34.625490800000001</v>
      </c>
      <c r="H148" s="18">
        <f>IF(Sheet1!I247=1,Master!B148,Master!L148)</f>
        <v>-118.0851859</v>
      </c>
      <c r="I148" s="18">
        <f>IF(Sheet1!I247=0,Master!A148,Master!K148)</f>
        <v>100</v>
      </c>
      <c r="J148" s="18">
        <f>IF(Sheet1!I247=0,Master!B148,Master!L148)</f>
        <v>180</v>
      </c>
      <c r="K148" s="18">
        <v>100</v>
      </c>
      <c r="L148" s="18">
        <v>180</v>
      </c>
      <c r="M148">
        <v>697</v>
      </c>
      <c r="N148" t="s">
        <v>811</v>
      </c>
      <c r="O148">
        <v>0.25556046729699999</v>
      </c>
      <c r="P148" s="18" t="s">
        <v>70</v>
      </c>
      <c r="Q148" t="s">
        <v>71</v>
      </c>
      <c r="R148" t="s">
        <v>8</v>
      </c>
      <c r="S148">
        <v>1</v>
      </c>
      <c r="T148">
        <v>1</v>
      </c>
      <c r="U148">
        <v>26.259841918945298</v>
      </c>
      <c r="V148">
        <v>26.259841918945298</v>
      </c>
      <c r="W148">
        <v>26.259841918945298</v>
      </c>
      <c r="X148" s="1">
        <v>26.259841918945298</v>
      </c>
      <c r="Z148" s="1">
        <v>2</v>
      </c>
      <c r="AA148" s="1">
        <v>0.29059840755446398</v>
      </c>
      <c r="AB148" s="1">
        <v>0.374615907414654</v>
      </c>
      <c r="AC148" s="1">
        <v>0.33260715748455899</v>
      </c>
      <c r="AD148" s="1">
        <v>0.66521431496911798</v>
      </c>
      <c r="AF148" s="1">
        <v>2</v>
      </c>
      <c r="AG148">
        <v>2.4266299421561999E-2</v>
      </c>
      <c r="AH148">
        <v>2.8453769093378E-2</v>
      </c>
      <c r="AI148">
        <v>2.6360034257470001E-2</v>
      </c>
      <c r="AJ148">
        <v>5.2720068514940002E-2</v>
      </c>
      <c r="AL148" s="18">
        <f t="shared" si="14"/>
        <v>0.374615907414654</v>
      </c>
      <c r="AM148">
        <v>0.374615907414654</v>
      </c>
      <c r="AN148">
        <v>697</v>
      </c>
      <c r="AO148" t="s">
        <v>811</v>
      </c>
      <c r="AP148" t="s">
        <v>70</v>
      </c>
      <c r="AQ148" t="s">
        <v>71</v>
      </c>
      <c r="AR148" t="s">
        <v>8</v>
      </c>
      <c r="AS148">
        <v>34.625490800000001</v>
      </c>
      <c r="AT148">
        <v>-118.0851859</v>
      </c>
      <c r="AW148">
        <v>13.7</v>
      </c>
      <c r="AX148">
        <v>13.7</v>
      </c>
      <c r="BB148">
        <v>15.9</v>
      </c>
      <c r="BC148">
        <v>15.9</v>
      </c>
      <c r="BG148">
        <v>18</v>
      </c>
      <c r="BH148">
        <v>18</v>
      </c>
      <c r="BL148">
        <v>21.5</v>
      </c>
      <c r="BM148">
        <v>21.5</v>
      </c>
      <c r="BQ148">
        <v>26</v>
      </c>
      <c r="BR148">
        <v>26</v>
      </c>
      <c r="BW148">
        <v>31.1</v>
      </c>
      <c r="BX148">
        <v>31.1</v>
      </c>
      <c r="CB148">
        <v>35.6</v>
      </c>
      <c r="CC148">
        <v>35.6</v>
      </c>
      <c r="CG148">
        <v>35.200000000000003</v>
      </c>
      <c r="CH148">
        <v>35.200000000000003</v>
      </c>
      <c r="CL148">
        <v>31.6</v>
      </c>
      <c r="CM148">
        <v>31.6</v>
      </c>
      <c r="CQ148">
        <v>25.7</v>
      </c>
      <c r="CR148">
        <v>25.7</v>
      </c>
      <c r="CV148">
        <v>18.3</v>
      </c>
      <c r="CW148">
        <v>18.3</v>
      </c>
      <c r="DA148">
        <v>14.1</v>
      </c>
      <c r="DB148">
        <v>14.1</v>
      </c>
      <c r="DD148">
        <v>3</v>
      </c>
      <c r="DE148">
        <v>0</v>
      </c>
      <c r="DF148">
        <v>0</v>
      </c>
      <c r="DG148">
        <v>0</v>
      </c>
      <c r="DH148">
        <v>0</v>
      </c>
      <c r="DI148" t="str">
        <f t="shared" si="15"/>
        <v xml:space="preserve">Temp. suitable for vectors - surveillance may be needed. </v>
      </c>
      <c r="DJ148" t="str">
        <f t="shared" si="12"/>
        <v>When temp. suitable, model suggests vectors unlikely or low numbers.</v>
      </c>
      <c r="DK148" t="str">
        <f t="shared" si="16"/>
        <v xml:space="preserve">Temp. suitable for Zika - surveillance may be needed. </v>
      </c>
      <c r="DL148" t="str">
        <f t="shared" si="13"/>
        <v>When temp. suitable, model suggests Zika unlikely.</v>
      </c>
      <c r="DM148" t="str">
        <f t="shared" si="17"/>
        <v>Temp. suitable for vectors - surveillance may be needed. When temp. suitable, model suggests vectors unlikely or low numbers.</v>
      </c>
      <c r="DX148" s="59" t="s">
        <v>811</v>
      </c>
      <c r="DY148" s="59" t="s">
        <v>70</v>
      </c>
      <c r="DZ148" s="59" t="s">
        <v>71</v>
      </c>
      <c r="EA148" s="59" t="s">
        <v>8</v>
      </c>
      <c r="EB148" s="59">
        <v>0</v>
      </c>
      <c r="EC148" s="59">
        <v>329</v>
      </c>
      <c r="ED148" s="59">
        <v>0</v>
      </c>
      <c r="EE148" s="59">
        <v>2794</v>
      </c>
      <c r="EF148" s="59">
        <v>2794</v>
      </c>
      <c r="EG148" s="59">
        <v>411.49240121580499</v>
      </c>
      <c r="EH148" s="59">
        <v>641.93149894233704</v>
      </c>
      <c r="EI148" s="59">
        <v>135381</v>
      </c>
      <c r="EJ148" s="59">
        <v>166</v>
      </c>
      <c r="EK148" s="59">
        <v>0</v>
      </c>
      <c r="EL148" s="59">
        <v>2</v>
      </c>
      <c r="EM148" s="59">
        <v>20</v>
      </c>
      <c r="EN148" s="59">
        <v>135381</v>
      </c>
    </row>
    <row r="149" spans="1:144" x14ac:dyDescent="0.25">
      <c r="A149" s="18">
        <v>34.713189100000001</v>
      </c>
      <c r="B149" s="18">
        <v>-120.55778340000001</v>
      </c>
      <c r="C149" s="18">
        <f>IF(Sheet1!G248=1,Master!A149,Master!K149)</f>
        <v>34.713189100000001</v>
      </c>
      <c r="D149" s="18">
        <f>IF(Sheet1!G248=1,Master!B149,Master!L149)</f>
        <v>-120.55778340000001</v>
      </c>
      <c r="E149" s="18">
        <f>IF(Sheet1!G248=0,Master!A149,Master!K149)</f>
        <v>100</v>
      </c>
      <c r="F149" s="18">
        <f>IF(Sheet1!G248=0,Master!B149,Master!L149)</f>
        <v>180</v>
      </c>
      <c r="G149" s="18">
        <f>IF(Sheet1!I248=1,Master!A149,Master!K149)</f>
        <v>34.713189100000001</v>
      </c>
      <c r="H149" s="18">
        <f>IF(Sheet1!I248=1,Master!B149,Master!L149)</f>
        <v>-120.55778340000001</v>
      </c>
      <c r="I149" s="18">
        <f>IF(Sheet1!I248=0,Master!A149,Master!K149)</f>
        <v>100</v>
      </c>
      <c r="J149" s="18">
        <f>IF(Sheet1!I248=0,Master!B149,Master!L149)</f>
        <v>180</v>
      </c>
      <c r="K149" s="18">
        <v>100</v>
      </c>
      <c r="L149" s="18">
        <v>180</v>
      </c>
      <c r="M149">
        <v>708</v>
      </c>
      <c r="N149" t="s">
        <v>822</v>
      </c>
      <c r="O149">
        <v>1.6131889187099999</v>
      </c>
      <c r="P149" s="18" t="s">
        <v>70</v>
      </c>
      <c r="Q149" t="s">
        <v>71</v>
      </c>
      <c r="R149" t="s">
        <v>8</v>
      </c>
      <c r="S149">
        <v>1</v>
      </c>
      <c r="T149">
        <v>2</v>
      </c>
      <c r="U149">
        <v>25.9842510223388</v>
      </c>
      <c r="V149">
        <v>27.086614608764599</v>
      </c>
      <c r="W149">
        <v>26.535432815551701</v>
      </c>
      <c r="X149" s="1">
        <v>53.070865631103501</v>
      </c>
      <c r="Z149" s="1">
        <v>19</v>
      </c>
      <c r="AA149" s="1">
        <v>9.0473137652642005E-2</v>
      </c>
      <c r="AB149" s="1">
        <v>0.28302746728863898</v>
      </c>
      <c r="AC149" s="1">
        <v>0.201394404212173</v>
      </c>
      <c r="AD149" s="1">
        <v>3.8264936800312799</v>
      </c>
      <c r="AF149" s="1">
        <v>19</v>
      </c>
      <c r="AG149">
        <v>5.4164744147687002E-2</v>
      </c>
      <c r="AH149">
        <v>0.212932609118579</v>
      </c>
      <c r="AI149">
        <v>0.10777990972634501</v>
      </c>
      <c r="AJ149">
        <v>2.04781828480054</v>
      </c>
      <c r="AL149" s="18">
        <f t="shared" si="14"/>
        <v>0.28302746728863898</v>
      </c>
      <c r="AM149">
        <v>0.28302746728863898</v>
      </c>
      <c r="AN149">
        <v>708</v>
      </c>
      <c r="AO149" t="s">
        <v>822</v>
      </c>
      <c r="AP149" t="s">
        <v>70</v>
      </c>
      <c r="AQ149" t="s">
        <v>71</v>
      </c>
      <c r="AR149" t="s">
        <v>8</v>
      </c>
      <c r="AS149">
        <v>34.713189100000001</v>
      </c>
      <c r="AT149">
        <v>-120.55778340000001</v>
      </c>
      <c r="AW149">
        <v>17.3</v>
      </c>
      <c r="AX149">
        <v>17.200000000000003</v>
      </c>
      <c r="BB149">
        <v>17.5</v>
      </c>
      <c r="BC149">
        <v>17.200000000000003</v>
      </c>
      <c r="BG149">
        <v>17.5</v>
      </c>
      <c r="BH149">
        <v>17.200000000000003</v>
      </c>
      <c r="BL149">
        <v>18.3</v>
      </c>
      <c r="BM149">
        <v>18</v>
      </c>
      <c r="BQ149">
        <v>18.7</v>
      </c>
      <c r="BR149">
        <v>18</v>
      </c>
      <c r="BW149">
        <v>20.2</v>
      </c>
      <c r="BX149">
        <v>19.200000000000003</v>
      </c>
      <c r="CB149">
        <v>21.4</v>
      </c>
      <c r="CC149">
        <v>19.899999999999999</v>
      </c>
      <c r="CG149">
        <v>22.1</v>
      </c>
      <c r="CH149">
        <v>20.8</v>
      </c>
      <c r="CL149">
        <v>22.9</v>
      </c>
      <c r="CM149">
        <v>22</v>
      </c>
      <c r="CQ149">
        <v>22.5</v>
      </c>
      <c r="CR149">
        <v>22</v>
      </c>
      <c r="CV149">
        <v>19.7</v>
      </c>
      <c r="CW149">
        <v>19.600000000000001</v>
      </c>
      <c r="DA149">
        <v>17.600000000000001</v>
      </c>
      <c r="DB149">
        <v>17.5</v>
      </c>
      <c r="DD149">
        <v>23</v>
      </c>
      <c r="DE149">
        <v>0</v>
      </c>
      <c r="DF149">
        <v>0</v>
      </c>
      <c r="DG149">
        <v>0</v>
      </c>
      <c r="DH149">
        <v>0</v>
      </c>
      <c r="DI149" t="str">
        <f t="shared" si="15"/>
        <v xml:space="preserve">Temp. suitable for vectors - surveillance may be needed. </v>
      </c>
      <c r="DJ149" t="str">
        <f t="shared" si="12"/>
        <v>When temp. suitable, model suggests vectors unlikely or low numbers.</v>
      </c>
      <c r="DK149" t="str">
        <f t="shared" si="16"/>
        <v xml:space="preserve">Temp. suitable for Zika - surveillance may be needed. </v>
      </c>
      <c r="DL149" t="str">
        <f t="shared" si="13"/>
        <v>When temp. suitable, model suggests Zika unlikely.</v>
      </c>
      <c r="DM149" t="str">
        <f t="shared" si="17"/>
        <v>Temp. suitable for vectors - surveillance may be needed. When temp. suitable, model suggests vectors unlikely or low numbers.</v>
      </c>
      <c r="DX149" s="59" t="s">
        <v>822</v>
      </c>
      <c r="DY149" s="59" t="s">
        <v>70</v>
      </c>
      <c r="DZ149" s="59" t="s">
        <v>71</v>
      </c>
      <c r="EA149" s="59" t="s">
        <v>8</v>
      </c>
      <c r="EB149" s="59">
        <v>0</v>
      </c>
      <c r="EC149" s="59">
        <v>1171</v>
      </c>
      <c r="ED149" s="59">
        <v>0</v>
      </c>
      <c r="EE149" s="59">
        <v>3354</v>
      </c>
      <c r="EF149" s="59">
        <v>3354</v>
      </c>
      <c r="EG149" s="59">
        <v>44.529461998292</v>
      </c>
      <c r="EH149" s="59">
        <v>256.21525984929502</v>
      </c>
      <c r="EI149" s="59">
        <v>52144</v>
      </c>
      <c r="EJ149" s="59">
        <v>97</v>
      </c>
      <c r="EK149" s="59">
        <v>0</v>
      </c>
      <c r="EL149" s="59">
        <v>10</v>
      </c>
      <c r="EM149" s="59">
        <v>0</v>
      </c>
      <c r="EN149" s="59">
        <v>52144</v>
      </c>
    </row>
    <row r="150" spans="1:144" x14ac:dyDescent="0.25">
      <c r="A150" s="18">
        <v>38.782706900000001</v>
      </c>
      <c r="B150" s="18">
        <v>-122.4976326</v>
      </c>
      <c r="C150" s="18">
        <f>IF(Sheet1!G249=1,Master!A150,Master!K150)</f>
        <v>38.782706900000001</v>
      </c>
      <c r="D150" s="18">
        <f>IF(Sheet1!G249=1,Master!B150,Master!L150)</f>
        <v>-122.4976326</v>
      </c>
      <c r="E150" s="18">
        <f>IF(Sheet1!G249=0,Master!A150,Master!K150)</f>
        <v>100</v>
      </c>
      <c r="F150" s="18">
        <f>IF(Sheet1!G249=0,Master!B150,Master!L150)</f>
        <v>180</v>
      </c>
      <c r="G150" s="18">
        <f>IF(Sheet1!I249=1,Master!A150,Master!K150)</f>
        <v>38.782706900000001</v>
      </c>
      <c r="H150" s="18">
        <f>IF(Sheet1!I249=1,Master!B150,Master!L150)</f>
        <v>-122.4976326</v>
      </c>
      <c r="I150" s="18">
        <f>IF(Sheet1!I249=0,Master!A150,Master!K150)</f>
        <v>100</v>
      </c>
      <c r="J150" s="18">
        <f>IF(Sheet1!I249=0,Master!B150,Master!L150)</f>
        <v>180</v>
      </c>
      <c r="K150" s="18">
        <v>100</v>
      </c>
      <c r="L150" s="18">
        <v>180</v>
      </c>
      <c r="M150">
        <v>721</v>
      </c>
      <c r="N150" t="s">
        <v>835</v>
      </c>
      <c r="O150">
        <v>0.10847656425</v>
      </c>
      <c r="P150" s="18" t="s">
        <v>70</v>
      </c>
      <c r="Q150" t="s">
        <v>71</v>
      </c>
      <c r="R150" t="s">
        <v>8</v>
      </c>
      <c r="S150">
        <v>1</v>
      </c>
      <c r="T150">
        <v>1</v>
      </c>
      <c r="U150">
        <v>18.267717361450099</v>
      </c>
      <c r="V150">
        <v>18.267717361450099</v>
      </c>
      <c r="W150">
        <v>18.267717361450099</v>
      </c>
      <c r="X150" s="1">
        <v>18.267717361450099</v>
      </c>
      <c r="Z150" s="1">
        <v>1</v>
      </c>
      <c r="AA150" s="1">
        <v>0.240174129605293</v>
      </c>
      <c r="AB150" s="1">
        <v>0.240174129605293</v>
      </c>
      <c r="AC150" s="1">
        <v>0.240174129605293</v>
      </c>
      <c r="AD150" s="1">
        <v>0.240174129605293</v>
      </c>
      <c r="AF150" s="1">
        <v>1</v>
      </c>
      <c r="AG150">
        <v>7.5508542358874997E-2</v>
      </c>
      <c r="AH150">
        <v>7.5508542358874997E-2</v>
      </c>
      <c r="AI150">
        <v>7.5508542358874997E-2</v>
      </c>
      <c r="AJ150">
        <v>7.5508542358874997E-2</v>
      </c>
      <c r="AL150" s="18">
        <f t="shared" si="14"/>
        <v>0.240174129605293</v>
      </c>
      <c r="AM150">
        <v>0.240174129605293</v>
      </c>
      <c r="AN150">
        <v>721</v>
      </c>
      <c r="AO150" t="s">
        <v>835</v>
      </c>
      <c r="AP150" t="s">
        <v>70</v>
      </c>
      <c r="AQ150" t="s">
        <v>71</v>
      </c>
      <c r="AR150" t="s">
        <v>8</v>
      </c>
      <c r="AS150">
        <v>38.782706900000001</v>
      </c>
      <c r="AT150">
        <v>-122.4976326</v>
      </c>
      <c r="AW150">
        <v>12.8</v>
      </c>
      <c r="AX150">
        <v>12.8</v>
      </c>
      <c r="BB150">
        <v>15.1</v>
      </c>
      <c r="BC150">
        <v>15.1</v>
      </c>
      <c r="BG150">
        <v>16.600000000000001</v>
      </c>
      <c r="BH150">
        <v>16.600000000000001</v>
      </c>
      <c r="BL150">
        <v>20.399999999999999</v>
      </c>
      <c r="BM150">
        <v>20.399999999999999</v>
      </c>
      <c r="BQ150">
        <v>25.5</v>
      </c>
      <c r="BR150">
        <v>25.5</v>
      </c>
      <c r="BW150">
        <v>30.2</v>
      </c>
      <c r="BX150">
        <v>30.2</v>
      </c>
      <c r="CB150">
        <v>33.9</v>
      </c>
      <c r="CC150">
        <v>33.9</v>
      </c>
      <c r="CG150">
        <v>33.4</v>
      </c>
      <c r="CH150">
        <v>33.4</v>
      </c>
      <c r="CL150">
        <v>30.1</v>
      </c>
      <c r="CM150">
        <v>30.1</v>
      </c>
      <c r="CQ150">
        <v>24.7</v>
      </c>
      <c r="CR150">
        <v>24.7</v>
      </c>
      <c r="CV150">
        <v>16.7</v>
      </c>
      <c r="CW150">
        <v>16.7</v>
      </c>
      <c r="DA150">
        <v>12.7</v>
      </c>
      <c r="DB150">
        <v>12.7</v>
      </c>
      <c r="DD150">
        <v>1</v>
      </c>
      <c r="DE150">
        <v>0</v>
      </c>
      <c r="DF150">
        <v>0</v>
      </c>
      <c r="DG150">
        <v>0</v>
      </c>
      <c r="DH150">
        <v>0</v>
      </c>
      <c r="DI150" t="str">
        <f t="shared" si="15"/>
        <v xml:space="preserve">Temp. suitable for vectors - surveillance may be needed. </v>
      </c>
      <c r="DJ150" t="str">
        <f t="shared" si="12"/>
        <v>When temp. suitable, model suggests vectors unlikely or low numbers.</v>
      </c>
      <c r="DK150" t="str">
        <f t="shared" si="16"/>
        <v xml:space="preserve">Temp. suitable for Zika - surveillance may be needed. </v>
      </c>
      <c r="DL150" t="str">
        <f t="shared" si="13"/>
        <v>When temp. suitable, model suggests Zika unlikely.</v>
      </c>
      <c r="DM150" t="str">
        <f t="shared" si="17"/>
        <v>Temp. suitable for vectors - surveillance may be needed. When temp. suitable, model suggests vectors unlikely or low numbers.</v>
      </c>
      <c r="DX150" s="59" t="s">
        <v>835</v>
      </c>
      <c r="DY150" s="59" t="s">
        <v>70</v>
      </c>
      <c r="DZ150" s="59" t="s">
        <v>71</v>
      </c>
      <c r="EA150" s="59" t="s">
        <v>8</v>
      </c>
      <c r="EB150" s="59">
        <v>0</v>
      </c>
      <c r="EC150" s="59">
        <v>192</v>
      </c>
      <c r="ED150" s="59">
        <v>0</v>
      </c>
      <c r="EE150" s="59">
        <v>475</v>
      </c>
      <c r="EF150" s="59">
        <v>475</v>
      </c>
      <c r="EG150" s="59">
        <v>16.6197916666666</v>
      </c>
      <c r="EH150" s="59">
        <v>72.791556172104094</v>
      </c>
      <c r="EI150" s="59">
        <v>3191</v>
      </c>
      <c r="EJ150" s="59">
        <v>24</v>
      </c>
      <c r="EK150" s="59">
        <v>0</v>
      </c>
      <c r="EL150" s="59">
        <v>5</v>
      </c>
      <c r="EM150" s="59">
        <v>0</v>
      </c>
      <c r="EN150" s="59">
        <v>3191</v>
      </c>
    </row>
    <row r="151" spans="1:144" x14ac:dyDescent="0.25">
      <c r="A151" s="18">
        <v>39.706712799999998</v>
      </c>
      <c r="B151" s="18">
        <v>-104.75780690000001</v>
      </c>
      <c r="C151" s="18">
        <f>IF(Sheet1!G257=1,Master!A151,Master!K151)</f>
        <v>39.706712799999998</v>
      </c>
      <c r="D151" s="18">
        <f>IF(Sheet1!G257=1,Master!B151,Master!L151)</f>
        <v>-104.75780690000001</v>
      </c>
      <c r="E151" s="18">
        <f>IF(Sheet1!G257=0,Master!A151,Master!K151)</f>
        <v>100</v>
      </c>
      <c r="F151" s="18">
        <f>IF(Sheet1!G257=0,Master!B151,Master!L151)</f>
        <v>180</v>
      </c>
      <c r="G151" s="18">
        <f>IF(Sheet1!I257=1,Master!A151,Master!K151)</f>
        <v>39.706712799999998</v>
      </c>
      <c r="H151" s="18">
        <f>IF(Sheet1!I257=1,Master!B151,Master!L151)</f>
        <v>-104.75780690000001</v>
      </c>
      <c r="I151" s="18">
        <f>IF(Sheet1!I257=0,Master!A151,Master!K151)</f>
        <v>100</v>
      </c>
      <c r="J151" s="18">
        <f>IF(Sheet1!I257=0,Master!B151,Master!L151)</f>
        <v>180</v>
      </c>
      <c r="K151" s="18">
        <v>100</v>
      </c>
      <c r="L151" s="18">
        <v>180</v>
      </c>
      <c r="M151">
        <v>40</v>
      </c>
      <c r="N151" t="s">
        <v>92</v>
      </c>
      <c r="O151">
        <v>0.213687072151</v>
      </c>
      <c r="P151" t="s">
        <v>93</v>
      </c>
      <c r="Q151" t="s">
        <v>94</v>
      </c>
      <c r="R151" t="s">
        <v>8</v>
      </c>
      <c r="S151">
        <v>0</v>
      </c>
      <c r="T151">
        <v>1</v>
      </c>
      <c r="U151">
        <v>8.8976373672485298</v>
      </c>
      <c r="V151">
        <v>8.8976373672485298</v>
      </c>
      <c r="W151">
        <v>8.8976373672485298</v>
      </c>
      <c r="X151" s="1">
        <v>8.8976373672485298</v>
      </c>
      <c r="Z151" s="1">
        <v>1</v>
      </c>
      <c r="AA151" s="1">
        <v>2.4736889912499001E-2</v>
      </c>
      <c r="AB151" s="1">
        <v>2.4736889912499001E-2</v>
      </c>
      <c r="AC151" s="1">
        <v>2.4736889912499001E-2</v>
      </c>
      <c r="AD151" s="1">
        <v>2.4736889912499001E-2</v>
      </c>
      <c r="AF151" s="1">
        <v>1</v>
      </c>
      <c r="AG151">
        <v>0.29781786639754798</v>
      </c>
      <c r="AH151">
        <v>0.29781786639754798</v>
      </c>
      <c r="AI151">
        <v>0.29781786639754798</v>
      </c>
      <c r="AJ151">
        <v>0.29781786639754798</v>
      </c>
      <c r="AL151" s="18">
        <f t="shared" si="14"/>
        <v>0.29781786639754798</v>
      </c>
      <c r="AM151">
        <v>0.29781786639754798</v>
      </c>
      <c r="AN151">
        <v>40</v>
      </c>
      <c r="AO151" t="s">
        <v>92</v>
      </c>
      <c r="AP151" t="s">
        <v>93</v>
      </c>
      <c r="AQ151" t="s">
        <v>94</v>
      </c>
      <c r="AR151" t="s">
        <v>8</v>
      </c>
      <c r="AS151">
        <v>39.706712799999998</v>
      </c>
      <c r="AT151">
        <v>-104.75780690000001</v>
      </c>
      <c r="AW151">
        <v>6.1</v>
      </c>
      <c r="AX151">
        <v>6.1</v>
      </c>
      <c r="BB151">
        <v>7.7</v>
      </c>
      <c r="BC151">
        <v>7.7</v>
      </c>
      <c r="BG151">
        <v>10.4</v>
      </c>
      <c r="BH151">
        <v>10.4</v>
      </c>
      <c r="BL151">
        <v>15.8</v>
      </c>
      <c r="BM151">
        <v>15.8</v>
      </c>
      <c r="BQ151">
        <v>21.2</v>
      </c>
      <c r="BR151">
        <v>21.2</v>
      </c>
      <c r="BW151">
        <v>26.6</v>
      </c>
      <c r="BX151">
        <v>26.6</v>
      </c>
      <c r="CB151">
        <v>30.7</v>
      </c>
      <c r="CC151">
        <v>30.7</v>
      </c>
      <c r="CG151">
        <v>29.4</v>
      </c>
      <c r="CH151">
        <v>29.4</v>
      </c>
      <c r="CL151">
        <v>24.5</v>
      </c>
      <c r="CM151">
        <v>24.5</v>
      </c>
      <c r="CQ151">
        <v>18.8</v>
      </c>
      <c r="CR151">
        <v>18.8</v>
      </c>
      <c r="CV151">
        <v>11.3</v>
      </c>
      <c r="CW151">
        <v>11.3</v>
      </c>
      <c r="DA151">
        <v>7</v>
      </c>
      <c r="DB151">
        <v>7</v>
      </c>
      <c r="DD151">
        <v>1</v>
      </c>
      <c r="DE151">
        <v>0</v>
      </c>
      <c r="DF151">
        <v>0</v>
      </c>
      <c r="DG151">
        <v>0</v>
      </c>
      <c r="DH151">
        <v>0</v>
      </c>
      <c r="DI151" t="str">
        <f t="shared" si="15"/>
        <v xml:space="preserve">Temp. suitable for vectors - surveillance may be needed. </v>
      </c>
      <c r="DJ151" t="str">
        <f t="shared" si="12"/>
        <v>When temp. suitable, model suggests vectors unlikely or low numbers.</v>
      </c>
      <c r="DK151" t="str">
        <f t="shared" si="16"/>
        <v xml:space="preserve">Temp. suitable for Zika - surveillance may be needed. </v>
      </c>
      <c r="DL151" t="str">
        <f t="shared" si="13"/>
        <v>When temp. suitable, model suggests Zika unlikely.</v>
      </c>
      <c r="DM151" t="str">
        <f t="shared" si="17"/>
        <v>Temp. suitable for vectors - surveillance may be needed. When temp. suitable, model suggests vectors unlikely or low numbers.</v>
      </c>
      <c r="DX151" s="59" t="s">
        <v>92</v>
      </c>
      <c r="DY151" s="59" t="s">
        <v>93</v>
      </c>
      <c r="DZ151" s="59" t="s">
        <v>94</v>
      </c>
      <c r="EA151" s="59" t="s">
        <v>8</v>
      </c>
      <c r="EB151" s="59">
        <v>0</v>
      </c>
      <c r="EC151" s="59">
        <v>271</v>
      </c>
      <c r="ED151" s="59">
        <v>0</v>
      </c>
      <c r="EE151" s="59">
        <v>6153</v>
      </c>
      <c r="EF151" s="59">
        <v>6153</v>
      </c>
      <c r="EG151" s="59">
        <v>618.83394833948296</v>
      </c>
      <c r="EH151" s="59">
        <v>787.57010003157495</v>
      </c>
      <c r="EI151" s="59">
        <v>167704</v>
      </c>
      <c r="EJ151" s="59">
        <v>174</v>
      </c>
      <c r="EK151" s="59">
        <v>0</v>
      </c>
      <c r="EL151" s="59">
        <v>5</v>
      </c>
      <c r="EM151" s="59">
        <v>209</v>
      </c>
      <c r="EN151" s="59">
        <v>167704</v>
      </c>
    </row>
    <row r="152" spans="1:144" x14ac:dyDescent="0.25">
      <c r="A152" s="18">
        <v>38.559049899999998</v>
      </c>
      <c r="B152" s="18">
        <v>-104.82661760000001</v>
      </c>
      <c r="C152" s="18">
        <f>IF(Sheet1!G258=1,Master!A152,Master!K152)</f>
        <v>38.559049899999998</v>
      </c>
      <c r="D152" s="18">
        <f>IF(Sheet1!G258=1,Master!B152,Master!L152)</f>
        <v>-104.82661760000001</v>
      </c>
      <c r="E152" s="18">
        <f>IF(Sheet1!G258=0,Master!A152,Master!K152)</f>
        <v>100</v>
      </c>
      <c r="F152" s="18">
        <f>IF(Sheet1!G258=0,Master!B152,Master!L152)</f>
        <v>180</v>
      </c>
      <c r="G152" s="18">
        <f>IF(Sheet1!I258=1,Master!A152,Master!K152)</f>
        <v>38.559049899999998</v>
      </c>
      <c r="H152" s="18">
        <f>IF(Sheet1!I258=1,Master!B152,Master!L152)</f>
        <v>-104.82661760000001</v>
      </c>
      <c r="I152" s="18">
        <f>IF(Sheet1!I258=0,Master!A152,Master!K152)</f>
        <v>100</v>
      </c>
      <c r="J152" s="18">
        <f>IF(Sheet1!I258=0,Master!B152,Master!L152)</f>
        <v>180</v>
      </c>
      <c r="K152" s="18">
        <v>100</v>
      </c>
      <c r="L152" s="18">
        <v>180</v>
      </c>
      <c r="M152">
        <v>241</v>
      </c>
      <c r="N152" t="s">
        <v>351</v>
      </c>
      <c r="O152">
        <v>1.14522345171</v>
      </c>
      <c r="P152" t="s">
        <v>93</v>
      </c>
      <c r="Q152" t="s">
        <v>94</v>
      </c>
      <c r="R152" t="s">
        <v>8</v>
      </c>
      <c r="S152">
        <v>0</v>
      </c>
      <c r="T152">
        <v>7</v>
      </c>
      <c r="U152">
        <v>10.275590896606399</v>
      </c>
      <c r="V152">
        <v>18.267717361450099</v>
      </c>
      <c r="W152">
        <v>13.661417279924599</v>
      </c>
      <c r="X152" s="1">
        <v>95.629920959472599</v>
      </c>
      <c r="Z152" s="1">
        <v>35</v>
      </c>
      <c r="AA152" s="1">
        <v>2.8364889337869998E-3</v>
      </c>
      <c r="AB152" s="1">
        <v>4.8234513828766999E-2</v>
      </c>
      <c r="AC152" s="1">
        <v>1.9324075216624999E-2</v>
      </c>
      <c r="AD152" s="1">
        <v>0.676342632581867</v>
      </c>
      <c r="AF152" s="1">
        <v>35</v>
      </c>
      <c r="AG152">
        <v>4.2646556107910003E-3</v>
      </c>
      <c r="AH152">
        <v>0.268029933317397</v>
      </c>
      <c r="AI152">
        <v>0.10035419330570999</v>
      </c>
      <c r="AJ152">
        <v>3.5123967656998398</v>
      </c>
      <c r="AL152" s="18">
        <f t="shared" si="14"/>
        <v>0.268029933317397</v>
      </c>
      <c r="AM152">
        <v>0.268029933317397</v>
      </c>
      <c r="AN152">
        <v>241</v>
      </c>
      <c r="AO152" t="s">
        <v>351</v>
      </c>
      <c r="AP152" t="s">
        <v>93</v>
      </c>
      <c r="AQ152" t="s">
        <v>94</v>
      </c>
      <c r="AR152" t="s">
        <v>8</v>
      </c>
      <c r="AS152">
        <v>38.559049899999998</v>
      </c>
      <c r="AT152">
        <v>-104.82661760000001</v>
      </c>
      <c r="AW152">
        <v>7.4</v>
      </c>
      <c r="AX152">
        <v>6.6999999999999993</v>
      </c>
      <c r="BB152">
        <v>9.1999999999999993</v>
      </c>
      <c r="BC152">
        <v>8.4</v>
      </c>
      <c r="BG152">
        <v>12.2</v>
      </c>
      <c r="BH152">
        <v>11.4</v>
      </c>
      <c r="BL152">
        <v>17.100000000000001</v>
      </c>
      <c r="BM152">
        <v>16.200000000000003</v>
      </c>
      <c r="BQ152">
        <v>22.1</v>
      </c>
      <c r="BR152">
        <v>21.200000000000003</v>
      </c>
      <c r="BW152">
        <v>27.8</v>
      </c>
      <c r="BX152">
        <v>26.900000000000002</v>
      </c>
      <c r="CB152">
        <v>30.8</v>
      </c>
      <c r="CC152">
        <v>29.900000000000002</v>
      </c>
      <c r="CG152">
        <v>29.1</v>
      </c>
      <c r="CH152">
        <v>28.200000000000003</v>
      </c>
      <c r="CL152">
        <v>25.1</v>
      </c>
      <c r="CM152">
        <v>24.3</v>
      </c>
      <c r="CQ152">
        <v>19.399999999999999</v>
      </c>
      <c r="CR152">
        <v>18.600000000000001</v>
      </c>
      <c r="CV152">
        <v>12</v>
      </c>
      <c r="CW152">
        <v>11.299999999999999</v>
      </c>
      <c r="DA152">
        <v>7.8</v>
      </c>
      <c r="DB152">
        <v>7</v>
      </c>
      <c r="DD152">
        <v>35</v>
      </c>
      <c r="DE152">
        <v>0</v>
      </c>
      <c r="DF152">
        <v>0</v>
      </c>
      <c r="DG152">
        <v>0</v>
      </c>
      <c r="DH152">
        <v>0</v>
      </c>
      <c r="DI152" t="str">
        <f t="shared" si="15"/>
        <v xml:space="preserve">Temp. suitable for vectors - surveillance may be needed. </v>
      </c>
      <c r="DJ152" t="str">
        <f t="shared" si="12"/>
        <v>When temp. suitable, model suggests vectors unlikely or low numbers.</v>
      </c>
      <c r="DK152" t="str">
        <f t="shared" si="16"/>
        <v xml:space="preserve">Temp. suitable for Zika - surveillance may be needed. </v>
      </c>
      <c r="DL152" t="str">
        <f t="shared" si="13"/>
        <v>When temp. suitable, model suggests Zika unlikely.</v>
      </c>
      <c r="DM152" t="str">
        <f t="shared" si="17"/>
        <v>Temp. suitable for vectors - surveillance may be needed. When temp. suitable, model suggests vectors unlikely or low numbers.</v>
      </c>
      <c r="DX152" s="59" t="s">
        <v>351</v>
      </c>
      <c r="DY152" s="59" t="s">
        <v>93</v>
      </c>
      <c r="DZ152" s="59" t="s">
        <v>94</v>
      </c>
      <c r="EA152" s="59" t="s">
        <v>8</v>
      </c>
      <c r="EB152" s="59">
        <v>0</v>
      </c>
      <c r="EC152" s="59">
        <v>1771</v>
      </c>
      <c r="ED152" s="59">
        <v>0</v>
      </c>
      <c r="EE152" s="59">
        <v>2128</v>
      </c>
      <c r="EF152" s="59">
        <v>2128</v>
      </c>
      <c r="EG152" s="59">
        <v>67.166572557876904</v>
      </c>
      <c r="EH152" s="59">
        <v>254.04370776534401</v>
      </c>
      <c r="EI152" s="59">
        <v>118952</v>
      </c>
      <c r="EJ152" s="59">
        <v>219</v>
      </c>
      <c r="EK152" s="59">
        <v>0</v>
      </c>
      <c r="EL152" s="59">
        <v>23</v>
      </c>
      <c r="EM152" s="59">
        <v>0</v>
      </c>
      <c r="EN152" s="59">
        <v>118952</v>
      </c>
    </row>
    <row r="153" spans="1:144" x14ac:dyDescent="0.25">
      <c r="A153" s="18">
        <v>39.716309899999999</v>
      </c>
      <c r="B153" s="18">
        <v>-104.7434157</v>
      </c>
      <c r="C153" s="18">
        <f>IF(Sheet1!G259=1,Master!A153,Master!K153)</f>
        <v>39.716309899999999</v>
      </c>
      <c r="D153" s="18">
        <f>IF(Sheet1!G259=1,Master!B153,Master!L153)</f>
        <v>-104.7434157</v>
      </c>
      <c r="E153" s="18">
        <f>IF(Sheet1!G259=0,Master!A153,Master!K153)</f>
        <v>100</v>
      </c>
      <c r="F153" s="18">
        <f>IF(Sheet1!G259=0,Master!B153,Master!L153)</f>
        <v>180</v>
      </c>
      <c r="G153" s="18">
        <f>IF(Sheet1!I259=1,Master!A153,Master!K153)</f>
        <v>39.716309899999999</v>
      </c>
      <c r="H153" s="18">
        <f>IF(Sheet1!I259=1,Master!B153,Master!L153)</f>
        <v>-104.7434157</v>
      </c>
      <c r="I153" s="18">
        <f>IF(Sheet1!I259=0,Master!A153,Master!K153)</f>
        <v>100</v>
      </c>
      <c r="J153" s="18">
        <f>IF(Sheet1!I259=0,Master!B153,Master!L153)</f>
        <v>180</v>
      </c>
      <c r="K153" s="18">
        <v>100</v>
      </c>
      <c r="L153" s="18">
        <v>180</v>
      </c>
      <c r="M153">
        <v>502</v>
      </c>
      <c r="N153" t="s">
        <v>614</v>
      </c>
      <c r="O153">
        <v>1.53223819411E-2</v>
      </c>
      <c r="P153" t="s">
        <v>93</v>
      </c>
      <c r="Q153" t="s">
        <v>94</v>
      </c>
      <c r="R153" t="s">
        <v>8</v>
      </c>
      <c r="S153">
        <v>0</v>
      </c>
      <c r="T153">
        <v>1</v>
      </c>
      <c r="U153">
        <v>8.8976373672485298</v>
      </c>
      <c r="V153">
        <v>8.8976373672485298</v>
      </c>
      <c r="W153">
        <v>8.8976373672485298</v>
      </c>
      <c r="X153" s="1">
        <v>8.8976373672485298</v>
      </c>
      <c r="Z153" s="1">
        <v>1</v>
      </c>
      <c r="AA153" s="1">
        <v>1.6510345041752E-2</v>
      </c>
      <c r="AB153" s="1">
        <v>1.6510345041752E-2</v>
      </c>
      <c r="AC153" s="1">
        <v>1.6510345041752E-2</v>
      </c>
      <c r="AD153" s="1">
        <v>1.6510345041752E-2</v>
      </c>
      <c r="AF153" s="1">
        <v>1</v>
      </c>
      <c r="AG153">
        <v>0.165927454829216</v>
      </c>
      <c r="AH153">
        <v>0.165927454829216</v>
      </c>
      <c r="AI153">
        <v>0.165927454829216</v>
      </c>
      <c r="AJ153">
        <v>0.165927454829216</v>
      </c>
      <c r="AL153" s="18">
        <f t="shared" si="14"/>
        <v>0.165927454829216</v>
      </c>
      <c r="AM153">
        <v>0.165927454829216</v>
      </c>
      <c r="AN153">
        <v>502</v>
      </c>
      <c r="AO153" t="s">
        <v>614</v>
      </c>
      <c r="AP153" t="s">
        <v>93</v>
      </c>
      <c r="AQ153" t="s">
        <v>94</v>
      </c>
      <c r="AR153" t="s">
        <v>8</v>
      </c>
      <c r="AS153">
        <v>39.716309899999999</v>
      </c>
      <c r="AT153">
        <v>-104.7434157</v>
      </c>
      <c r="AW153">
        <v>5.9</v>
      </c>
      <c r="AX153">
        <v>5.9</v>
      </c>
      <c r="BB153">
        <v>7.5</v>
      </c>
      <c r="BC153">
        <v>7.5</v>
      </c>
      <c r="BG153">
        <v>10.199999999999999</v>
      </c>
      <c r="BH153">
        <v>10.199999999999999</v>
      </c>
      <c r="BL153">
        <v>15.7</v>
      </c>
      <c r="BM153">
        <v>15.7</v>
      </c>
      <c r="BQ153">
        <v>21.2</v>
      </c>
      <c r="BR153">
        <v>21.2</v>
      </c>
      <c r="BW153">
        <v>26.3</v>
      </c>
      <c r="BX153">
        <v>26.3</v>
      </c>
      <c r="CB153">
        <v>30.6</v>
      </c>
      <c r="CC153">
        <v>30.6</v>
      </c>
      <c r="CG153">
        <v>29.2</v>
      </c>
      <c r="CH153">
        <v>29.2</v>
      </c>
      <c r="CL153">
        <v>24.3</v>
      </c>
      <c r="CM153">
        <v>24.3</v>
      </c>
      <c r="CQ153">
        <v>18.600000000000001</v>
      </c>
      <c r="CR153">
        <v>18.600000000000001</v>
      </c>
      <c r="CV153">
        <v>11.3</v>
      </c>
      <c r="CW153">
        <v>11.3</v>
      </c>
      <c r="DA153">
        <v>6.8</v>
      </c>
      <c r="DB153">
        <v>6.8</v>
      </c>
      <c r="DD153">
        <v>1</v>
      </c>
      <c r="DE153">
        <v>0</v>
      </c>
      <c r="DF153">
        <v>0</v>
      </c>
      <c r="DG153">
        <v>0</v>
      </c>
      <c r="DH153">
        <v>0</v>
      </c>
      <c r="DI153" t="str">
        <f t="shared" si="15"/>
        <v xml:space="preserve">Temp. suitable for vectors - surveillance may be needed. </v>
      </c>
      <c r="DJ153" t="str">
        <f t="shared" si="12"/>
        <v>When temp. suitable, model suggests vectors unlikely or low numbers.</v>
      </c>
      <c r="DK153" t="str">
        <f t="shared" si="16"/>
        <v xml:space="preserve">Temp. suitable for Zika - surveillance may be needed. </v>
      </c>
      <c r="DL153" t="str">
        <f t="shared" si="13"/>
        <v>When temp. suitable, model suggests Zika unlikely.</v>
      </c>
      <c r="DM153" t="str">
        <f t="shared" si="17"/>
        <v>Temp. suitable for vectors - surveillance may be needed. When temp. suitable, model suggests vectors unlikely or low numbers.</v>
      </c>
      <c r="DX153" s="59" t="s">
        <v>614</v>
      </c>
      <c r="DY153" s="59" t="s">
        <v>93</v>
      </c>
      <c r="DZ153" s="59" t="s">
        <v>94</v>
      </c>
      <c r="EA153" s="59" t="s">
        <v>8</v>
      </c>
      <c r="EB153" s="59">
        <v>54</v>
      </c>
      <c r="EN153" s="59">
        <v>54</v>
      </c>
    </row>
    <row r="154" spans="1:144" x14ac:dyDescent="0.25">
      <c r="A154" s="18">
        <v>38.777270899999998</v>
      </c>
      <c r="B154" s="18">
        <v>-104.6917511</v>
      </c>
      <c r="C154" s="18">
        <f>IF(Sheet1!G260=1,Master!A154,Master!K154)</f>
        <v>38.777270899999998</v>
      </c>
      <c r="D154" s="18">
        <f>IF(Sheet1!G260=1,Master!B154,Master!L154)</f>
        <v>-104.6917511</v>
      </c>
      <c r="E154" s="18">
        <f>IF(Sheet1!G260=0,Master!A154,Master!K154)</f>
        <v>100</v>
      </c>
      <c r="F154" s="18">
        <f>IF(Sheet1!G260=0,Master!B154,Master!L154)</f>
        <v>180</v>
      </c>
      <c r="G154" s="18">
        <f>IF(Sheet1!I260=1,Master!A154,Master!K154)</f>
        <v>38.777270899999998</v>
      </c>
      <c r="H154" s="18">
        <f>IF(Sheet1!I260=1,Master!B154,Master!L154)</f>
        <v>-104.6917511</v>
      </c>
      <c r="I154" s="18">
        <f>IF(Sheet1!I260=0,Master!A154,Master!K154)</f>
        <v>100</v>
      </c>
      <c r="J154" s="18">
        <f>IF(Sheet1!I260=0,Master!B154,Master!L154)</f>
        <v>180</v>
      </c>
      <c r="K154" s="18">
        <v>100</v>
      </c>
      <c r="L154" s="18">
        <v>180</v>
      </c>
      <c r="M154">
        <v>610</v>
      </c>
      <c r="N154" t="s">
        <v>724</v>
      </c>
      <c r="O154">
        <v>0.20890611919499999</v>
      </c>
      <c r="P154" t="s">
        <v>93</v>
      </c>
      <c r="Q154" t="s">
        <v>94</v>
      </c>
      <c r="R154" t="s">
        <v>8</v>
      </c>
      <c r="S154">
        <v>0</v>
      </c>
      <c r="T154">
        <v>1</v>
      </c>
      <c r="U154">
        <v>3.9370079040527299</v>
      </c>
      <c r="V154">
        <v>3.9370079040527299</v>
      </c>
      <c r="W154">
        <v>3.9370079040527299</v>
      </c>
      <c r="X154" s="1">
        <v>3.9370079040527299</v>
      </c>
      <c r="Z154" s="1">
        <v>1</v>
      </c>
      <c r="AA154" s="1">
        <v>1.7673324793577E-2</v>
      </c>
      <c r="AB154" s="1">
        <v>1.7673324793577E-2</v>
      </c>
      <c r="AC154" s="1">
        <v>1.7673324793577E-2</v>
      </c>
      <c r="AD154" s="1">
        <v>1.7673324793577E-2</v>
      </c>
      <c r="AF154" s="1">
        <v>1</v>
      </c>
      <c r="AG154">
        <v>0.17416255176067399</v>
      </c>
      <c r="AH154">
        <v>0.17416255176067399</v>
      </c>
      <c r="AI154">
        <v>0.17416255176067399</v>
      </c>
      <c r="AJ154">
        <v>0.17416255176067399</v>
      </c>
      <c r="AL154" s="18">
        <f t="shared" si="14"/>
        <v>0.17416255176067399</v>
      </c>
      <c r="AM154">
        <v>0.17416255176067399</v>
      </c>
      <c r="AN154">
        <v>610</v>
      </c>
      <c r="AO154" t="s">
        <v>724</v>
      </c>
      <c r="AP154" t="s">
        <v>93</v>
      </c>
      <c r="AQ154" t="s">
        <v>94</v>
      </c>
      <c r="AR154" t="s">
        <v>8</v>
      </c>
      <c r="AS154">
        <v>38.777270899999998</v>
      </c>
      <c r="AT154">
        <v>-104.6917511</v>
      </c>
      <c r="AW154">
        <v>6.1</v>
      </c>
      <c r="AX154">
        <v>6.1</v>
      </c>
      <c r="BB154">
        <v>8</v>
      </c>
      <c r="BC154">
        <v>8</v>
      </c>
      <c r="BG154">
        <v>10.9</v>
      </c>
      <c r="BH154">
        <v>10.9</v>
      </c>
      <c r="BL154">
        <v>15.7</v>
      </c>
      <c r="BM154">
        <v>15.7</v>
      </c>
      <c r="BQ154">
        <v>20.7</v>
      </c>
      <c r="BR154">
        <v>20.7</v>
      </c>
      <c r="BW154">
        <v>26.5</v>
      </c>
      <c r="BX154">
        <v>26.5</v>
      </c>
      <c r="CB154">
        <v>29.8</v>
      </c>
      <c r="CC154">
        <v>29.8</v>
      </c>
      <c r="CG154">
        <v>28.1</v>
      </c>
      <c r="CH154">
        <v>28.1</v>
      </c>
      <c r="CL154">
        <v>24</v>
      </c>
      <c r="CM154">
        <v>24</v>
      </c>
      <c r="CQ154">
        <v>18.2</v>
      </c>
      <c r="CR154">
        <v>18.2</v>
      </c>
      <c r="CV154">
        <v>10.8</v>
      </c>
      <c r="CW154">
        <v>10.8</v>
      </c>
      <c r="DA154">
        <v>6.3</v>
      </c>
      <c r="DB154">
        <v>6.3</v>
      </c>
      <c r="DD154">
        <v>1</v>
      </c>
      <c r="DE154">
        <v>0</v>
      </c>
      <c r="DF154">
        <v>0</v>
      </c>
      <c r="DG154">
        <v>0</v>
      </c>
      <c r="DH154">
        <v>0</v>
      </c>
      <c r="DI154" t="str">
        <f t="shared" si="15"/>
        <v xml:space="preserve">Temp. suitable for vectors - surveillance may be needed. </v>
      </c>
      <c r="DJ154" t="str">
        <f t="shared" si="12"/>
        <v>When temp. suitable, model suggests vectors unlikely or low numbers.</v>
      </c>
      <c r="DK154" t="str">
        <f t="shared" si="16"/>
        <v xml:space="preserve">Temp. suitable for Zika - surveillance may be needed. </v>
      </c>
      <c r="DL154" t="str">
        <f t="shared" si="13"/>
        <v>When temp. suitable, model suggests Zika unlikely.</v>
      </c>
      <c r="DM154" t="str">
        <f t="shared" si="17"/>
        <v>Temp. suitable for vectors - surveillance may be needed. When temp. suitable, model suggests vectors unlikely or low numbers.</v>
      </c>
      <c r="DX154" s="59" t="s">
        <v>724</v>
      </c>
      <c r="DY154" s="59" t="s">
        <v>93</v>
      </c>
      <c r="DZ154" s="59" t="s">
        <v>94</v>
      </c>
      <c r="EA154" s="59" t="s">
        <v>8</v>
      </c>
      <c r="EB154" s="59">
        <v>134</v>
      </c>
      <c r="EC154" s="59">
        <v>221</v>
      </c>
      <c r="ED154" s="59">
        <v>0</v>
      </c>
      <c r="EE154" s="59">
        <v>2663</v>
      </c>
      <c r="EF154" s="59">
        <v>2663</v>
      </c>
      <c r="EG154" s="59">
        <v>372.36199095022602</v>
      </c>
      <c r="EH154" s="59">
        <v>596.78657986228905</v>
      </c>
      <c r="EI154" s="59">
        <v>82292</v>
      </c>
      <c r="EJ154" s="59">
        <v>101</v>
      </c>
      <c r="EK154" s="59">
        <v>0</v>
      </c>
      <c r="EL154" s="59">
        <v>3</v>
      </c>
      <c r="EM154" s="59">
        <v>2</v>
      </c>
      <c r="EN154" s="59">
        <v>82292</v>
      </c>
    </row>
    <row r="155" spans="1:144" x14ac:dyDescent="0.25">
      <c r="A155" s="18">
        <v>37.497496099999999</v>
      </c>
      <c r="B155" s="18">
        <v>-103.9184164</v>
      </c>
      <c r="C155" s="18">
        <f>IF(Sheet1!G261=1,Master!A155,Master!K155)</f>
        <v>37.497496099999999</v>
      </c>
      <c r="D155" s="18">
        <f>IF(Sheet1!G261=1,Master!B155,Master!L155)</f>
        <v>-103.9184164</v>
      </c>
      <c r="E155" s="18">
        <f>IF(Sheet1!G261=0,Master!A155,Master!K155)</f>
        <v>100</v>
      </c>
      <c r="F155" s="18">
        <f>IF(Sheet1!G261=0,Master!B155,Master!L155)</f>
        <v>180</v>
      </c>
      <c r="G155" s="18">
        <f>IF(Sheet1!I261=1,Master!A155,Master!K155)</f>
        <v>37.497496099999999</v>
      </c>
      <c r="H155" s="18">
        <f>IF(Sheet1!I261=1,Master!B155,Master!L155)</f>
        <v>-103.9184164</v>
      </c>
      <c r="I155" s="18">
        <f>IF(Sheet1!I261=0,Master!A155,Master!K155)</f>
        <v>100</v>
      </c>
      <c r="J155" s="18">
        <f>IF(Sheet1!I261=0,Master!B155,Master!L155)</f>
        <v>180</v>
      </c>
      <c r="K155" s="18">
        <v>100</v>
      </c>
      <c r="L155" s="18">
        <v>180</v>
      </c>
      <c r="M155">
        <v>616</v>
      </c>
      <c r="N155" t="s">
        <v>730</v>
      </c>
      <c r="O155">
        <v>1.7735275234100001</v>
      </c>
      <c r="P155" t="s">
        <v>93</v>
      </c>
      <c r="Q155" t="s">
        <v>94</v>
      </c>
      <c r="R155" t="s">
        <v>8</v>
      </c>
      <c r="S155">
        <v>0</v>
      </c>
      <c r="T155">
        <v>9</v>
      </c>
      <c r="U155">
        <v>16.889762878417901</v>
      </c>
      <c r="V155">
        <v>21.850393295288001</v>
      </c>
      <c r="W155">
        <v>19.0944879319932</v>
      </c>
      <c r="X155" s="1">
        <v>171.850391387939</v>
      </c>
      <c r="Z155" s="1">
        <v>55</v>
      </c>
      <c r="AA155" s="1">
        <v>1.1421075947295E-2</v>
      </c>
      <c r="AB155" s="1">
        <v>4.2780133932226003E-2</v>
      </c>
      <c r="AC155" s="1">
        <v>1.8304571178475001E-2</v>
      </c>
      <c r="AD155" s="1">
        <v>1.0067514148161201</v>
      </c>
      <c r="AF155" s="1">
        <v>55</v>
      </c>
      <c r="AG155">
        <v>1.4980273223531E-2</v>
      </c>
      <c r="AH155">
        <v>6.7773151046092994E-2</v>
      </c>
      <c r="AI155">
        <v>2.6541595236331001E-2</v>
      </c>
      <c r="AJ155">
        <v>1.4597877379981801</v>
      </c>
      <c r="AL155" s="18">
        <f t="shared" si="14"/>
        <v>6.7773151046092994E-2</v>
      </c>
      <c r="AM155">
        <v>6.7773151046092994E-2</v>
      </c>
      <c r="AN155">
        <v>616</v>
      </c>
      <c r="AO155" t="s">
        <v>730</v>
      </c>
      <c r="AP155" t="s">
        <v>93</v>
      </c>
      <c r="AQ155" t="s">
        <v>94</v>
      </c>
      <c r="AR155" t="s">
        <v>8</v>
      </c>
      <c r="AS155">
        <v>37.497496099999999</v>
      </c>
      <c r="AT155">
        <v>-103.9184164</v>
      </c>
      <c r="AW155">
        <v>8.6</v>
      </c>
      <c r="AX155">
        <v>8.1999999999999993</v>
      </c>
      <c r="BB155">
        <v>10.6</v>
      </c>
      <c r="BC155">
        <v>10.199999999999999</v>
      </c>
      <c r="BG155">
        <v>14.5</v>
      </c>
      <c r="BH155">
        <v>14.1</v>
      </c>
      <c r="BL155">
        <v>20.100000000000001</v>
      </c>
      <c r="BM155">
        <v>19.600000000000001</v>
      </c>
      <c r="BQ155">
        <v>25</v>
      </c>
      <c r="BR155">
        <v>24.4</v>
      </c>
      <c r="BW155">
        <v>30.9</v>
      </c>
      <c r="BX155">
        <v>30.3</v>
      </c>
      <c r="CB155">
        <v>33.4</v>
      </c>
      <c r="CC155">
        <v>32.9</v>
      </c>
      <c r="CG155">
        <v>32.200000000000003</v>
      </c>
      <c r="CH155">
        <v>31.6</v>
      </c>
      <c r="CL155">
        <v>27.8</v>
      </c>
      <c r="CM155">
        <v>27.400000000000002</v>
      </c>
      <c r="CQ155">
        <v>21.9</v>
      </c>
      <c r="CR155">
        <v>21.5</v>
      </c>
      <c r="CV155">
        <v>14.2</v>
      </c>
      <c r="CW155">
        <v>13.799999999999999</v>
      </c>
      <c r="DA155">
        <v>9.1</v>
      </c>
      <c r="DB155">
        <v>8.7999999999999989</v>
      </c>
      <c r="DD155">
        <v>52</v>
      </c>
      <c r="DE155">
        <v>0</v>
      </c>
      <c r="DF155">
        <v>0</v>
      </c>
      <c r="DG155">
        <v>0</v>
      </c>
      <c r="DH155">
        <v>0</v>
      </c>
      <c r="DI155" t="str">
        <f t="shared" si="15"/>
        <v xml:space="preserve">Temp. suitable for vectors - surveillance may be needed. </v>
      </c>
      <c r="DJ155" t="str">
        <f t="shared" si="12"/>
        <v>When temp. suitable, model suggests vectors unlikely or low numbers.</v>
      </c>
      <c r="DK155" t="str">
        <f t="shared" si="16"/>
        <v xml:space="preserve">Temp. suitable for Zika - surveillance may be needed. </v>
      </c>
      <c r="DL155" t="str">
        <f t="shared" si="13"/>
        <v>When temp. suitable, model suggests Zika unlikely.</v>
      </c>
      <c r="DM155" t="str">
        <f t="shared" si="17"/>
        <v>Temp. suitable for vectors - surveillance may be needed. When temp. suitable, model suggests vectors unlikely or low numbers.</v>
      </c>
      <c r="DX155" s="59" t="s">
        <v>730</v>
      </c>
      <c r="DY155" s="59" t="s">
        <v>93</v>
      </c>
      <c r="DZ155" s="59" t="s">
        <v>94</v>
      </c>
      <c r="EA155" s="59" t="s">
        <v>8</v>
      </c>
      <c r="EB155" s="59">
        <v>0</v>
      </c>
      <c r="EC155" s="59">
        <v>2595</v>
      </c>
      <c r="ED155" s="59">
        <v>0</v>
      </c>
      <c r="EE155" s="59">
        <v>4</v>
      </c>
      <c r="EF155" s="59">
        <v>4</v>
      </c>
      <c r="EG155" s="59">
        <v>1.8497109826589999E-2</v>
      </c>
      <c r="EH155" s="59">
        <v>0.16319561501004301</v>
      </c>
      <c r="EI155" s="59">
        <v>48</v>
      </c>
      <c r="EJ155" s="59">
        <v>4</v>
      </c>
      <c r="EK155" s="59">
        <v>0</v>
      </c>
      <c r="EL155" s="59">
        <v>4</v>
      </c>
      <c r="EM155" s="59">
        <v>0</v>
      </c>
      <c r="EN155" s="59">
        <v>48</v>
      </c>
    </row>
    <row r="156" spans="1:144" x14ac:dyDescent="0.25">
      <c r="A156" s="18">
        <v>38.317261199999997</v>
      </c>
      <c r="B156" s="18">
        <v>-104.33258069999999</v>
      </c>
      <c r="C156" s="18">
        <f>IF(Sheet1!G262=1,Master!A156,Master!K156)</f>
        <v>38.317261199999997</v>
      </c>
      <c r="D156" s="18">
        <f>IF(Sheet1!G262=1,Master!B156,Master!L156)</f>
        <v>-104.33258069999999</v>
      </c>
      <c r="E156" s="18">
        <f>IF(Sheet1!G262=0,Master!A156,Master!K156)</f>
        <v>100</v>
      </c>
      <c r="F156" s="18">
        <f>IF(Sheet1!G262=0,Master!B156,Master!L156)</f>
        <v>180</v>
      </c>
      <c r="G156" s="18">
        <f>IF(Sheet1!I262=1,Master!A156,Master!K156)</f>
        <v>38.317261199999997</v>
      </c>
      <c r="H156" s="18">
        <f>IF(Sheet1!I262=1,Master!B156,Master!L156)</f>
        <v>-104.33258069999999</v>
      </c>
      <c r="I156" s="18">
        <f>IF(Sheet1!I262=0,Master!A156,Master!K156)</f>
        <v>100</v>
      </c>
      <c r="J156" s="18">
        <f>IF(Sheet1!I262=0,Master!B156,Master!L156)</f>
        <v>180</v>
      </c>
      <c r="K156" s="18">
        <v>100</v>
      </c>
      <c r="L156" s="18">
        <v>180</v>
      </c>
      <c r="M156">
        <v>627</v>
      </c>
      <c r="N156" t="s">
        <v>741</v>
      </c>
      <c r="O156">
        <v>0.43871782584199998</v>
      </c>
      <c r="P156" t="s">
        <v>93</v>
      </c>
      <c r="Q156" t="s">
        <v>94</v>
      </c>
      <c r="R156" t="s">
        <v>8</v>
      </c>
      <c r="S156">
        <v>0</v>
      </c>
      <c r="T156">
        <v>1</v>
      </c>
      <c r="U156">
        <v>13.858267784118601</v>
      </c>
      <c r="V156">
        <v>13.858267784118601</v>
      </c>
      <c r="W156">
        <v>13.858267784118601</v>
      </c>
      <c r="X156" s="1">
        <v>13.858267784118601</v>
      </c>
      <c r="Z156" s="1">
        <v>4</v>
      </c>
      <c r="AA156" s="1">
        <v>1.4441451917005001E-2</v>
      </c>
      <c r="AB156" s="1">
        <v>2.6374175291410999E-2</v>
      </c>
      <c r="AC156" s="1">
        <v>2.1025590483063E-2</v>
      </c>
      <c r="AD156" s="1">
        <v>8.4102361932251998E-2</v>
      </c>
      <c r="AF156" s="1">
        <v>4</v>
      </c>
      <c r="AG156">
        <v>1.471008108036E-2</v>
      </c>
      <c r="AH156">
        <v>2.2268581169099001E-2</v>
      </c>
      <c r="AI156">
        <v>1.8306738768174E-2</v>
      </c>
      <c r="AJ156">
        <v>7.3226955072694999E-2</v>
      </c>
      <c r="AL156" s="18">
        <f t="shared" si="14"/>
        <v>2.6374175291410999E-2</v>
      </c>
      <c r="AM156">
        <v>2.6374175291410999E-2</v>
      </c>
      <c r="AN156">
        <v>627</v>
      </c>
      <c r="AO156" t="s">
        <v>741</v>
      </c>
      <c r="AP156" t="s">
        <v>93</v>
      </c>
      <c r="AQ156" t="s">
        <v>94</v>
      </c>
      <c r="AR156" t="s">
        <v>8</v>
      </c>
      <c r="AS156">
        <v>38.317261199999997</v>
      </c>
      <c r="AT156">
        <v>-104.33258069999999</v>
      </c>
      <c r="AW156">
        <v>7.3</v>
      </c>
      <c r="AX156">
        <v>7.3</v>
      </c>
      <c r="BB156">
        <v>10.1</v>
      </c>
      <c r="BC156">
        <v>10.1</v>
      </c>
      <c r="BG156">
        <v>13.8</v>
      </c>
      <c r="BH156">
        <v>13.8</v>
      </c>
      <c r="BL156">
        <v>19.3</v>
      </c>
      <c r="BM156">
        <v>19.3</v>
      </c>
      <c r="BQ156">
        <v>24.4</v>
      </c>
      <c r="BR156">
        <v>24.400000000000002</v>
      </c>
      <c r="BW156">
        <v>30.3</v>
      </c>
      <c r="BX156">
        <v>30.3</v>
      </c>
      <c r="CB156">
        <v>33.200000000000003</v>
      </c>
      <c r="CC156">
        <v>33.200000000000003</v>
      </c>
      <c r="CG156">
        <v>31.6</v>
      </c>
      <c r="CH156">
        <v>31.6</v>
      </c>
      <c r="CL156">
        <v>27.2</v>
      </c>
      <c r="CM156">
        <v>27.2</v>
      </c>
      <c r="CQ156">
        <v>21.1</v>
      </c>
      <c r="CR156">
        <v>21.1</v>
      </c>
      <c r="CV156">
        <v>13.1</v>
      </c>
      <c r="CW156">
        <v>13.1</v>
      </c>
      <c r="DA156">
        <v>8.1999999999999993</v>
      </c>
      <c r="DB156">
        <v>8.1999999999999993</v>
      </c>
      <c r="DD156">
        <v>6</v>
      </c>
      <c r="DE156">
        <v>0</v>
      </c>
      <c r="DF156">
        <v>0</v>
      </c>
      <c r="DG156">
        <v>0</v>
      </c>
      <c r="DH156">
        <v>0</v>
      </c>
      <c r="DI156" t="str">
        <f t="shared" si="15"/>
        <v xml:space="preserve">Temp. suitable for vectors - surveillance may be needed. </v>
      </c>
      <c r="DJ156" t="str">
        <f t="shared" si="12"/>
        <v>When temp. suitable, model suggests vectors unlikely or low numbers.</v>
      </c>
      <c r="DK156" t="str">
        <f t="shared" si="16"/>
        <v xml:space="preserve">Temp. suitable for Zika - surveillance may be needed. </v>
      </c>
      <c r="DL156" t="str">
        <f t="shared" si="13"/>
        <v>When temp. suitable, model suggests Zika unlikely.</v>
      </c>
      <c r="DM156" t="str">
        <f t="shared" si="17"/>
        <v>Temp. suitable for vectors - surveillance may be needed. When temp. suitable, model suggests vectors unlikely or low numbers.</v>
      </c>
      <c r="DX156" s="59" t="s">
        <v>741</v>
      </c>
      <c r="DY156" s="59" t="s">
        <v>93</v>
      </c>
      <c r="DZ156" s="59" t="s">
        <v>94</v>
      </c>
      <c r="EA156" s="59" t="s">
        <v>8</v>
      </c>
      <c r="EB156" s="59">
        <v>0</v>
      </c>
      <c r="EC156" s="59">
        <v>540</v>
      </c>
      <c r="ED156" s="59">
        <v>0</v>
      </c>
      <c r="EE156" s="59">
        <v>405</v>
      </c>
      <c r="EF156" s="59">
        <v>405</v>
      </c>
      <c r="EG156" s="59">
        <v>2.6203703703703698</v>
      </c>
      <c r="EH156" s="59">
        <v>20.990790569954999</v>
      </c>
      <c r="EI156" s="59">
        <v>1415</v>
      </c>
      <c r="EJ156" s="59">
        <v>27</v>
      </c>
      <c r="EK156" s="59">
        <v>0</v>
      </c>
      <c r="EL156" s="59">
        <v>7</v>
      </c>
      <c r="EM156" s="59">
        <v>0</v>
      </c>
      <c r="EN156" s="59">
        <v>1415</v>
      </c>
    </row>
    <row r="157" spans="1:144" x14ac:dyDescent="0.25">
      <c r="A157" s="18">
        <v>39.891532300000001</v>
      </c>
      <c r="B157" s="18">
        <v>-105.2078637</v>
      </c>
      <c r="C157" s="18">
        <f>IF(Sheet1!G263=1,Master!A157,Master!K157)</f>
        <v>39.891532300000001</v>
      </c>
      <c r="D157" s="18">
        <f>IF(Sheet1!G263=1,Master!B157,Master!L157)</f>
        <v>-105.2078637</v>
      </c>
      <c r="E157" s="18">
        <f>IF(Sheet1!G263=0,Master!A157,Master!K157)</f>
        <v>100</v>
      </c>
      <c r="F157" s="18">
        <f>IF(Sheet1!G263=0,Master!B157,Master!L157)</f>
        <v>180</v>
      </c>
      <c r="G157" s="18">
        <f>IF(Sheet1!I263=1,Master!A157,Master!K157)</f>
        <v>39.891532300000001</v>
      </c>
      <c r="H157" s="18">
        <f>IF(Sheet1!I263=1,Master!B157,Master!L157)</f>
        <v>-105.2078637</v>
      </c>
      <c r="I157" s="18">
        <f>IF(Sheet1!I263=0,Master!A157,Master!K157)</f>
        <v>100</v>
      </c>
      <c r="J157" s="18">
        <f>IF(Sheet1!I263=0,Master!B157,Master!L157)</f>
        <v>180</v>
      </c>
      <c r="K157" s="18">
        <v>100</v>
      </c>
      <c r="L157" s="18">
        <v>180</v>
      </c>
      <c r="M157">
        <v>640</v>
      </c>
      <c r="N157" t="s">
        <v>754</v>
      </c>
      <c r="O157">
        <v>0.15440545128700001</v>
      </c>
      <c r="P157" t="s">
        <v>93</v>
      </c>
      <c r="Q157" t="s">
        <v>94</v>
      </c>
      <c r="R157" t="s">
        <v>8</v>
      </c>
      <c r="S157">
        <v>0</v>
      </c>
      <c r="T157">
        <v>1</v>
      </c>
      <c r="U157">
        <v>8.0708665847778303</v>
      </c>
      <c r="V157">
        <v>8.0708665847778303</v>
      </c>
      <c r="W157">
        <v>8.0708665847778303</v>
      </c>
      <c r="X157" s="1">
        <v>8.0708665847778303</v>
      </c>
      <c r="Z157" s="1">
        <v>1</v>
      </c>
      <c r="AA157" s="1">
        <v>9.9371047690510004E-3</v>
      </c>
      <c r="AB157" s="1">
        <v>9.9371047690510004E-3</v>
      </c>
      <c r="AC157" s="1">
        <v>9.9371047690510004E-3</v>
      </c>
      <c r="AD157" s="1">
        <v>9.9371047690510004E-3</v>
      </c>
      <c r="AF157" s="1">
        <v>1</v>
      </c>
      <c r="AG157">
        <v>3.3814467024059999E-3</v>
      </c>
      <c r="AH157">
        <v>3.3814467024059999E-3</v>
      </c>
      <c r="AI157">
        <v>3.3814467024059999E-3</v>
      </c>
      <c r="AJ157">
        <v>3.3814467024059999E-3</v>
      </c>
      <c r="AL157" s="18">
        <f t="shared" si="14"/>
        <v>9.9371047690510004E-3</v>
      </c>
      <c r="AM157">
        <v>9.9371047690510004E-3</v>
      </c>
      <c r="AN157">
        <v>640</v>
      </c>
      <c r="AO157" t="s">
        <v>754</v>
      </c>
      <c r="AP157" t="s">
        <v>93</v>
      </c>
      <c r="AQ157" t="s">
        <v>94</v>
      </c>
      <c r="AR157" t="s">
        <v>8</v>
      </c>
      <c r="AS157">
        <v>39.891532300000001</v>
      </c>
      <c r="AT157">
        <v>-105.2078637</v>
      </c>
      <c r="AW157">
        <v>6.1</v>
      </c>
      <c r="AX157">
        <v>6.1</v>
      </c>
      <c r="BB157">
        <v>7.5</v>
      </c>
      <c r="BC157">
        <v>7.5</v>
      </c>
      <c r="BG157">
        <v>9.9</v>
      </c>
      <c r="BH157">
        <v>9.9</v>
      </c>
      <c r="BL157">
        <v>14.8</v>
      </c>
      <c r="BM157">
        <v>14.8</v>
      </c>
      <c r="BQ157">
        <v>19.899999999999999</v>
      </c>
      <c r="BR157">
        <v>19.899999999999999</v>
      </c>
      <c r="BW157">
        <v>25.6</v>
      </c>
      <c r="BX157">
        <v>25.6</v>
      </c>
      <c r="CB157">
        <v>29</v>
      </c>
      <c r="CC157">
        <v>29</v>
      </c>
      <c r="CG157">
        <v>27.9</v>
      </c>
      <c r="CH157">
        <v>27.9</v>
      </c>
      <c r="CL157">
        <v>23.3</v>
      </c>
      <c r="CM157">
        <v>23.3</v>
      </c>
      <c r="CQ157">
        <v>17.899999999999999</v>
      </c>
      <c r="CR157">
        <v>17.899999999999999</v>
      </c>
      <c r="CV157">
        <v>10.6</v>
      </c>
      <c r="CW157">
        <v>10.6</v>
      </c>
      <c r="DA157">
        <v>6.8</v>
      </c>
      <c r="DB157">
        <v>6.8</v>
      </c>
      <c r="DD157">
        <v>1</v>
      </c>
      <c r="DE157">
        <v>0</v>
      </c>
      <c r="DF157">
        <v>0</v>
      </c>
      <c r="DG157">
        <v>0</v>
      </c>
      <c r="DH157">
        <v>0</v>
      </c>
      <c r="DI157" t="str">
        <f t="shared" si="15"/>
        <v xml:space="preserve">Temp. suitable for vectors - surveillance may be needed. </v>
      </c>
      <c r="DJ157" t="str">
        <f t="shared" si="12"/>
        <v>When temp. suitable, model suggests vectors unlikely or low numbers.</v>
      </c>
      <c r="DK157" t="str">
        <f t="shared" si="16"/>
        <v xml:space="preserve">Temp. suitable for Zika - surveillance may be needed. </v>
      </c>
      <c r="DL157" t="str">
        <f t="shared" si="13"/>
        <v>When temp. suitable, model suggests Zika unlikely.</v>
      </c>
      <c r="DM157" t="str">
        <f t="shared" si="17"/>
        <v>Temp. suitable for vectors - surveillance may be needed. When temp. suitable, model suggests vectors unlikely or low numbers.</v>
      </c>
      <c r="DX157" s="59" t="s">
        <v>754</v>
      </c>
      <c r="DY157" s="59" t="s">
        <v>93</v>
      </c>
      <c r="DZ157" s="59" t="s">
        <v>94</v>
      </c>
      <c r="EA157" s="59" t="s">
        <v>8</v>
      </c>
      <c r="EB157" s="59">
        <v>460</v>
      </c>
      <c r="EC157" s="59">
        <v>235</v>
      </c>
      <c r="ED157" s="59">
        <v>0</v>
      </c>
      <c r="EE157" s="59">
        <v>1683</v>
      </c>
      <c r="EF157" s="59">
        <v>1683</v>
      </c>
      <c r="EG157" s="59">
        <v>64.493617021276506</v>
      </c>
      <c r="EH157" s="59">
        <v>209.76271031837001</v>
      </c>
      <c r="EI157" s="59">
        <v>15156</v>
      </c>
      <c r="EJ157" s="59">
        <v>52</v>
      </c>
      <c r="EK157" s="59">
        <v>0</v>
      </c>
      <c r="EL157" s="59">
        <v>14</v>
      </c>
      <c r="EM157" s="59">
        <v>0</v>
      </c>
      <c r="EN157" s="59">
        <v>15156</v>
      </c>
    </row>
    <row r="158" spans="1:144" x14ac:dyDescent="0.25">
      <c r="A158" s="18">
        <v>38.8024287</v>
      </c>
      <c r="B158" s="18">
        <v>-104.51616919999999</v>
      </c>
      <c r="C158" s="18">
        <f>IF(Sheet1!G264=1,Master!A158,Master!K158)</f>
        <v>38.8024287</v>
      </c>
      <c r="D158" s="18">
        <f>IF(Sheet1!G264=1,Master!B158,Master!L158)</f>
        <v>-104.51616919999999</v>
      </c>
      <c r="E158" s="18">
        <f>IF(Sheet1!G264=0,Master!A158,Master!K158)</f>
        <v>100</v>
      </c>
      <c r="F158" s="18">
        <f>IF(Sheet1!G264=0,Master!B158,Master!L158)</f>
        <v>180</v>
      </c>
      <c r="G158" s="18">
        <f>IF(Sheet1!I264=1,Master!A158,Master!K158)</f>
        <v>38.8024287</v>
      </c>
      <c r="H158" s="18">
        <f>IF(Sheet1!I264=1,Master!B158,Master!L158)</f>
        <v>-104.51616919999999</v>
      </c>
      <c r="I158" s="18">
        <f>IF(Sheet1!I264=0,Master!A158,Master!K158)</f>
        <v>100</v>
      </c>
      <c r="J158" s="18">
        <f>IF(Sheet1!I264=0,Master!B158,Master!L158)</f>
        <v>180</v>
      </c>
      <c r="K158" s="18">
        <v>100</v>
      </c>
      <c r="L158" s="18">
        <v>180</v>
      </c>
      <c r="M158">
        <v>648</v>
      </c>
      <c r="N158" t="s">
        <v>762</v>
      </c>
      <c r="O158">
        <v>0.16893281251100001</v>
      </c>
      <c r="P158" t="s">
        <v>93</v>
      </c>
      <c r="Q158" t="s">
        <v>94</v>
      </c>
      <c r="R158" t="s">
        <v>8</v>
      </c>
      <c r="S158">
        <v>0</v>
      </c>
      <c r="T158">
        <v>1</v>
      </c>
      <c r="U158">
        <v>3.6614172458648602</v>
      </c>
      <c r="V158">
        <v>3.6614172458648602</v>
      </c>
      <c r="W158">
        <v>3.6614172458648602</v>
      </c>
      <c r="X158" s="1">
        <v>3.6614172458648602</v>
      </c>
      <c r="Z158" s="1">
        <v>1</v>
      </c>
      <c r="AA158" s="1">
        <v>1.0144704660692E-2</v>
      </c>
      <c r="AB158" s="1">
        <v>1.0144704660692E-2</v>
      </c>
      <c r="AC158" s="1">
        <v>1.0144704660692E-2</v>
      </c>
      <c r="AD158" s="1">
        <v>1.0144704660692E-2</v>
      </c>
      <c r="AF158" s="1">
        <v>1</v>
      </c>
      <c r="AG158">
        <v>8.2479184847347994E-2</v>
      </c>
      <c r="AH158">
        <v>8.2479184847347994E-2</v>
      </c>
      <c r="AI158">
        <v>8.2479184847347994E-2</v>
      </c>
      <c r="AJ158">
        <v>8.2479184847347994E-2</v>
      </c>
      <c r="AL158" s="18">
        <f t="shared" si="14"/>
        <v>8.2479184847347994E-2</v>
      </c>
      <c r="AM158">
        <v>8.2479184847347994E-2</v>
      </c>
      <c r="AN158">
        <v>648</v>
      </c>
      <c r="AO158" t="s">
        <v>762</v>
      </c>
      <c r="AP158" t="s">
        <v>93</v>
      </c>
      <c r="AQ158" t="s">
        <v>94</v>
      </c>
      <c r="AR158" t="s">
        <v>8</v>
      </c>
      <c r="AS158">
        <v>38.8024287</v>
      </c>
      <c r="AT158">
        <v>-104.51616919999999</v>
      </c>
      <c r="AW158">
        <v>5.6</v>
      </c>
      <c r="AX158">
        <v>5.6</v>
      </c>
      <c r="BB158">
        <v>7.4</v>
      </c>
      <c r="BC158">
        <v>7.4</v>
      </c>
      <c r="BG158">
        <v>10.4</v>
      </c>
      <c r="BH158">
        <v>10.4</v>
      </c>
      <c r="BL158">
        <v>15.3</v>
      </c>
      <c r="BM158">
        <v>15.3</v>
      </c>
      <c r="BQ158">
        <v>20.3</v>
      </c>
      <c r="BR158">
        <v>20.3</v>
      </c>
      <c r="BW158">
        <v>26.1</v>
      </c>
      <c r="BX158">
        <v>26.1</v>
      </c>
      <c r="CB158">
        <v>29.4</v>
      </c>
      <c r="CC158">
        <v>29.4</v>
      </c>
      <c r="CG158">
        <v>27.7</v>
      </c>
      <c r="CH158">
        <v>27.7</v>
      </c>
      <c r="CL158">
        <v>23.5</v>
      </c>
      <c r="CM158">
        <v>23.5</v>
      </c>
      <c r="CQ158">
        <v>17.8</v>
      </c>
      <c r="CR158">
        <v>17.8</v>
      </c>
      <c r="CV158">
        <v>10.4</v>
      </c>
      <c r="CW158">
        <v>10.4</v>
      </c>
      <c r="DA158">
        <v>5.9</v>
      </c>
      <c r="DB158">
        <v>5.9</v>
      </c>
      <c r="DD158">
        <v>1</v>
      </c>
      <c r="DE158">
        <v>0</v>
      </c>
      <c r="DF158">
        <v>0</v>
      </c>
      <c r="DG158">
        <v>0</v>
      </c>
      <c r="DH158">
        <v>0</v>
      </c>
      <c r="DI158" t="str">
        <f t="shared" si="15"/>
        <v xml:space="preserve">Temp. suitable for vectors - surveillance may be needed. </v>
      </c>
      <c r="DJ158" t="str">
        <f t="shared" si="12"/>
        <v>When temp. suitable, model suggests vectors unlikely or low numbers.</v>
      </c>
      <c r="DK158" t="str">
        <f t="shared" si="16"/>
        <v xml:space="preserve">Temp. suitable for Zika - surveillance may be needed. </v>
      </c>
      <c r="DL158" t="str">
        <f t="shared" si="13"/>
        <v>When temp. suitable, model suggests Zika unlikely.</v>
      </c>
      <c r="DM158" t="str">
        <f t="shared" si="17"/>
        <v>Temp. suitable for vectors - surveillance may be needed. When temp. suitable, model suggests vectors unlikely or low numbers.</v>
      </c>
      <c r="DX158" s="59" t="s">
        <v>762</v>
      </c>
      <c r="DY158" s="59" t="s">
        <v>93</v>
      </c>
      <c r="DZ158" s="59" t="s">
        <v>94</v>
      </c>
      <c r="EA158" s="59" t="s">
        <v>8</v>
      </c>
      <c r="EB158" s="59">
        <v>0</v>
      </c>
      <c r="EC158" s="59">
        <v>261</v>
      </c>
      <c r="ED158" s="59">
        <v>0</v>
      </c>
      <c r="EE158" s="59">
        <v>92</v>
      </c>
      <c r="EF158" s="59">
        <v>92</v>
      </c>
      <c r="EG158" s="59">
        <v>2.88888888888888</v>
      </c>
      <c r="EH158" s="59">
        <v>8.1017896366886806</v>
      </c>
      <c r="EI158" s="59">
        <v>754</v>
      </c>
      <c r="EJ158" s="59">
        <v>26</v>
      </c>
      <c r="EK158" s="59">
        <v>0</v>
      </c>
      <c r="EL158" s="59">
        <v>11</v>
      </c>
      <c r="EM158" s="59">
        <v>0</v>
      </c>
      <c r="EN158" s="59">
        <v>754</v>
      </c>
    </row>
    <row r="159" spans="1:144" x14ac:dyDescent="0.25">
      <c r="A159" s="18">
        <v>38.758588400000001</v>
      </c>
      <c r="B159" s="18">
        <v>-104.3011075</v>
      </c>
      <c r="C159" s="18">
        <f>IF(Sheet1!G265=1,Master!A159,Master!K159)</f>
        <v>38.758588400000001</v>
      </c>
      <c r="D159" s="18">
        <f>IF(Sheet1!G265=1,Master!B159,Master!L159)</f>
        <v>-104.3011075</v>
      </c>
      <c r="E159" s="18">
        <f>IF(Sheet1!G265=0,Master!A159,Master!K159)</f>
        <v>100</v>
      </c>
      <c r="F159" s="18">
        <f>IF(Sheet1!G265=0,Master!B159,Master!L159)</f>
        <v>180</v>
      </c>
      <c r="G159" s="18">
        <f>IF(Sheet1!I265=1,Master!A159,Master!K159)</f>
        <v>38.758588400000001</v>
      </c>
      <c r="H159" s="18">
        <f>IF(Sheet1!I265=1,Master!B159,Master!L159)</f>
        <v>-104.3011075</v>
      </c>
      <c r="I159" s="18">
        <f>IF(Sheet1!I265=0,Master!A159,Master!K159)</f>
        <v>100</v>
      </c>
      <c r="J159" s="18">
        <f>IF(Sheet1!I265=0,Master!B159,Master!L159)</f>
        <v>180</v>
      </c>
      <c r="K159" s="18">
        <v>100</v>
      </c>
      <c r="L159" s="18">
        <v>180</v>
      </c>
      <c r="M159">
        <v>696</v>
      </c>
      <c r="N159" t="s">
        <v>810</v>
      </c>
      <c r="O159">
        <v>4.2179307322800001E-2</v>
      </c>
      <c r="P159" t="s">
        <v>93</v>
      </c>
      <c r="Q159" t="s">
        <v>94</v>
      </c>
      <c r="R159" t="s">
        <v>8</v>
      </c>
      <c r="S159">
        <v>0</v>
      </c>
      <c r="T159">
        <v>1</v>
      </c>
      <c r="U159">
        <v>5.5905513763427699</v>
      </c>
      <c r="V159">
        <v>5.5905513763427699</v>
      </c>
      <c r="W159">
        <v>5.5905513763427699</v>
      </c>
      <c r="X159" s="1">
        <v>5.5905513763427699</v>
      </c>
      <c r="Z159" s="1">
        <v>1</v>
      </c>
      <c r="AA159" s="1">
        <v>2.960838377476E-3</v>
      </c>
      <c r="AB159" s="1">
        <v>2.960838377476E-3</v>
      </c>
      <c r="AC159" s="1">
        <v>2.960838377476E-3</v>
      </c>
      <c r="AD159" s="1">
        <v>2.960838377476E-3</v>
      </c>
      <c r="AF159" s="1">
        <v>1</v>
      </c>
      <c r="AG159">
        <v>3.2410584390162998E-2</v>
      </c>
      <c r="AH159">
        <v>3.2410584390162998E-2</v>
      </c>
      <c r="AI159">
        <v>3.2410584390162998E-2</v>
      </c>
      <c r="AJ159">
        <v>3.2410584390162998E-2</v>
      </c>
      <c r="AL159" s="18">
        <f t="shared" si="14"/>
        <v>3.2410584390162998E-2</v>
      </c>
      <c r="AM159">
        <v>3.2410584390162998E-2</v>
      </c>
      <c r="AN159">
        <v>696</v>
      </c>
      <c r="AO159" t="s">
        <v>810</v>
      </c>
      <c r="AP159" t="s">
        <v>93</v>
      </c>
      <c r="AQ159" t="s">
        <v>94</v>
      </c>
      <c r="AR159" t="s">
        <v>8</v>
      </c>
      <c r="AS159">
        <v>38.758588400000001</v>
      </c>
      <c r="AT159">
        <v>-104.3011075</v>
      </c>
      <c r="AW159">
        <v>5.3</v>
      </c>
      <c r="AX159">
        <v>5.3</v>
      </c>
      <c r="BB159">
        <v>7.3</v>
      </c>
      <c r="BC159">
        <v>7.3</v>
      </c>
      <c r="BG159">
        <v>10.4</v>
      </c>
      <c r="BH159">
        <v>10.4</v>
      </c>
      <c r="BL159">
        <v>15.7</v>
      </c>
      <c r="BM159">
        <v>15.7</v>
      </c>
      <c r="BQ159">
        <v>20.5</v>
      </c>
      <c r="BR159">
        <v>20.5</v>
      </c>
      <c r="BW159">
        <v>26.4</v>
      </c>
      <c r="BX159">
        <v>26.4</v>
      </c>
      <c r="CB159">
        <v>29.7</v>
      </c>
      <c r="CC159">
        <v>29.7</v>
      </c>
      <c r="CG159">
        <v>28</v>
      </c>
      <c r="CH159">
        <v>28</v>
      </c>
      <c r="CL159">
        <v>23.6</v>
      </c>
      <c r="CM159">
        <v>23.6</v>
      </c>
      <c r="CQ159">
        <v>18.100000000000001</v>
      </c>
      <c r="CR159">
        <v>18.100000000000001</v>
      </c>
      <c r="CV159">
        <v>10.5</v>
      </c>
      <c r="CW159">
        <v>10.5</v>
      </c>
      <c r="DA159">
        <v>5.8</v>
      </c>
      <c r="DB159">
        <v>5.8</v>
      </c>
      <c r="DD159">
        <v>1</v>
      </c>
      <c r="DE159">
        <v>0</v>
      </c>
      <c r="DF159">
        <v>0</v>
      </c>
      <c r="DG159">
        <v>0</v>
      </c>
      <c r="DH159">
        <v>0</v>
      </c>
      <c r="DI159" t="str">
        <f t="shared" si="15"/>
        <v xml:space="preserve">Temp. suitable for vectors - surveillance may be needed. </v>
      </c>
      <c r="DJ159" t="str">
        <f t="shared" si="12"/>
        <v>When temp. suitable, model suggests vectors unlikely or low numbers.</v>
      </c>
      <c r="DK159" t="str">
        <f t="shared" si="16"/>
        <v xml:space="preserve">Temp. suitable for Zika - surveillance may be needed. </v>
      </c>
      <c r="DL159" t="str">
        <f t="shared" si="13"/>
        <v>When temp. suitable, model suggests Zika unlikely.</v>
      </c>
      <c r="DM159" t="str">
        <f t="shared" si="17"/>
        <v>Temp. suitable for vectors - surveillance may be needed. When temp. suitable, model suggests vectors unlikely or low numbers.</v>
      </c>
      <c r="DX159" s="59" t="s">
        <v>810</v>
      </c>
      <c r="DY159" s="59" t="s">
        <v>93</v>
      </c>
      <c r="DZ159" s="59" t="s">
        <v>94</v>
      </c>
      <c r="EA159" s="59" t="s">
        <v>8</v>
      </c>
      <c r="EB159" s="59">
        <v>0</v>
      </c>
      <c r="EC159" s="59">
        <v>152</v>
      </c>
      <c r="ED159" s="59">
        <v>0</v>
      </c>
      <c r="EE159" s="59">
        <v>11</v>
      </c>
      <c r="EF159" s="59">
        <v>11</v>
      </c>
      <c r="EG159" s="59">
        <v>0.46710526315789502</v>
      </c>
      <c r="EH159" s="59">
        <v>1.5513905611193399</v>
      </c>
      <c r="EI159" s="59">
        <v>71</v>
      </c>
      <c r="EJ159" s="59">
        <v>8</v>
      </c>
      <c r="EK159" s="59">
        <v>0</v>
      </c>
      <c r="EL159" s="59">
        <v>2</v>
      </c>
      <c r="EM159" s="59">
        <v>0</v>
      </c>
      <c r="EN159" s="59">
        <v>71</v>
      </c>
    </row>
    <row r="160" spans="1:144" x14ac:dyDescent="0.25">
      <c r="A160" s="18">
        <v>41.272365000000001</v>
      </c>
      <c r="B160" s="18">
        <v>-72.902971600000001</v>
      </c>
      <c r="C160" s="18">
        <f>IF(Sheet1!G288=1,Master!A160,Master!K160)</f>
        <v>41.272365000000001</v>
      </c>
      <c r="D160" s="18">
        <f>IF(Sheet1!G288=1,Master!B160,Master!L160)</f>
        <v>-72.902971600000001</v>
      </c>
      <c r="E160" s="18">
        <f>IF(Sheet1!G288=0,Master!A160,Master!K160)</f>
        <v>100</v>
      </c>
      <c r="F160" s="18">
        <f>IF(Sheet1!G288=0,Master!B160,Master!L160)</f>
        <v>180</v>
      </c>
      <c r="G160" s="18">
        <f>IF(Sheet1!I288=1,Master!A160,Master!K160)</f>
        <v>41.272365000000001</v>
      </c>
      <c r="H160" s="18">
        <f>IF(Sheet1!I288=1,Master!B160,Master!L160)</f>
        <v>-72.902971600000001</v>
      </c>
      <c r="I160" s="18">
        <f>IF(Sheet1!I288=0,Master!A160,Master!K160)</f>
        <v>100</v>
      </c>
      <c r="J160" s="18">
        <f>IF(Sheet1!I288=0,Master!B160,Master!L160)</f>
        <v>180</v>
      </c>
      <c r="K160" s="18">
        <v>100</v>
      </c>
      <c r="L160" s="18">
        <v>180</v>
      </c>
      <c r="M160">
        <v>116</v>
      </c>
      <c r="N160" t="s">
        <v>198</v>
      </c>
      <c r="O160">
        <v>8.4599705946199998E-3</v>
      </c>
      <c r="P160" s="18" t="s">
        <v>199</v>
      </c>
      <c r="Q160" t="s">
        <v>200</v>
      </c>
      <c r="R160" t="s">
        <v>8</v>
      </c>
      <c r="S160">
        <v>0</v>
      </c>
      <c r="T160">
        <v>1</v>
      </c>
      <c r="U160">
        <v>-5.98425197601318</v>
      </c>
      <c r="V160">
        <v>-5.98425197601318</v>
      </c>
      <c r="W160">
        <v>-5.98425197601318</v>
      </c>
      <c r="X160" s="1">
        <v>-5.98425197601318</v>
      </c>
      <c r="Z160" s="1">
        <v>1</v>
      </c>
      <c r="AA160" s="1">
        <v>0.16256390511989599</v>
      </c>
      <c r="AB160" s="1">
        <v>0.16256390511989599</v>
      </c>
      <c r="AC160" s="1">
        <v>0.16256390511989599</v>
      </c>
      <c r="AD160" s="1">
        <v>0.16256390511989599</v>
      </c>
      <c r="AF160" s="1">
        <v>1</v>
      </c>
      <c r="AG160">
        <v>0.72929036617279097</v>
      </c>
      <c r="AH160">
        <v>0.72929036617279097</v>
      </c>
      <c r="AI160">
        <v>0.72929036617279097</v>
      </c>
      <c r="AJ160">
        <v>0.72929036617279097</v>
      </c>
      <c r="AL160" s="18">
        <f t="shared" si="14"/>
        <v>0.72929036617279097</v>
      </c>
      <c r="AM160">
        <v>0.72929036617279097</v>
      </c>
      <c r="AN160">
        <v>116</v>
      </c>
      <c r="AO160" t="s">
        <v>198</v>
      </c>
      <c r="AP160" t="s">
        <v>199</v>
      </c>
      <c r="AQ160" t="s">
        <v>200</v>
      </c>
      <c r="AR160" t="s">
        <v>8</v>
      </c>
      <c r="AS160">
        <v>41.272365000000001</v>
      </c>
      <c r="AT160">
        <v>-72.902971600000001</v>
      </c>
      <c r="AW160">
        <v>2.6</v>
      </c>
      <c r="AX160">
        <v>2.6</v>
      </c>
      <c r="BB160">
        <v>3.6</v>
      </c>
      <c r="BC160">
        <v>3.6</v>
      </c>
      <c r="BG160">
        <v>8.1</v>
      </c>
      <c r="BH160">
        <v>8.1</v>
      </c>
      <c r="BL160">
        <v>14.4</v>
      </c>
      <c r="BM160">
        <v>14.4</v>
      </c>
      <c r="BQ160">
        <v>20</v>
      </c>
      <c r="BR160">
        <v>20</v>
      </c>
      <c r="BW160">
        <v>25</v>
      </c>
      <c r="BX160">
        <v>25</v>
      </c>
      <c r="CB160">
        <v>27.8</v>
      </c>
      <c r="CC160">
        <v>27.8</v>
      </c>
      <c r="CG160">
        <v>27</v>
      </c>
      <c r="CH160">
        <v>27</v>
      </c>
      <c r="CL160">
        <v>23.4</v>
      </c>
      <c r="CM160">
        <v>23.4</v>
      </c>
      <c r="CQ160">
        <v>17.8</v>
      </c>
      <c r="CR160">
        <v>17.8</v>
      </c>
      <c r="CV160">
        <v>11.5</v>
      </c>
      <c r="CW160">
        <v>11.5</v>
      </c>
      <c r="DA160">
        <v>4.9000000000000004</v>
      </c>
      <c r="DB160">
        <v>4.9000000000000004</v>
      </c>
      <c r="DD160">
        <v>1</v>
      </c>
      <c r="DE160">
        <v>0</v>
      </c>
      <c r="DF160">
        <v>0</v>
      </c>
      <c r="DG160">
        <v>0</v>
      </c>
      <c r="DH160">
        <v>0</v>
      </c>
      <c r="DI160" t="str">
        <f t="shared" si="15"/>
        <v xml:space="preserve">Temp. suitable for vectors - surveillance may be needed. </v>
      </c>
      <c r="DJ160" t="str">
        <f t="shared" si="12"/>
        <v>When temp. suitable, model suggests vectors likely - may need control, education, and policies minimizing exposure.</v>
      </c>
      <c r="DK160" t="str">
        <f t="shared" si="16"/>
        <v xml:space="preserve">Temp. suitable for Zika - surveillance may be needed. </v>
      </c>
      <c r="DL160" t="str">
        <f t="shared" si="13"/>
        <v>When temp. suitable, model suggests Zika unlikely.</v>
      </c>
      <c r="DM160" t="str">
        <f t="shared" si="17"/>
        <v>Temp. suitable for vectors - surveillance may be needed. When temp. suitable, model suggests vectors likely - may need control, education, and policies minimizing exposure.</v>
      </c>
      <c r="DX160" s="59" t="s">
        <v>198</v>
      </c>
      <c r="DY160" s="59" t="s">
        <v>199</v>
      </c>
      <c r="DZ160" s="59" t="s">
        <v>200</v>
      </c>
      <c r="EA160" s="59" t="s">
        <v>8</v>
      </c>
      <c r="EB160" s="59">
        <v>142</v>
      </c>
      <c r="EC160" s="59">
        <v>91</v>
      </c>
      <c r="ED160" s="59">
        <v>0</v>
      </c>
      <c r="EE160" s="59">
        <v>8150</v>
      </c>
      <c r="EF160" s="59">
        <v>8150</v>
      </c>
      <c r="EG160" s="59">
        <v>1108.7362637362601</v>
      </c>
      <c r="EH160" s="59">
        <v>1411.6405375895999</v>
      </c>
      <c r="EI160" s="59">
        <v>100895</v>
      </c>
      <c r="EJ160" s="59">
        <v>88</v>
      </c>
      <c r="EK160" s="59">
        <v>13</v>
      </c>
      <c r="EL160" s="59">
        <v>0</v>
      </c>
      <c r="EM160" s="59">
        <v>655</v>
      </c>
      <c r="EN160" s="59">
        <v>100895</v>
      </c>
    </row>
    <row r="161" spans="1:144" x14ac:dyDescent="0.25">
      <c r="A161" s="18">
        <v>41.345671099999997</v>
      </c>
      <c r="B161" s="18">
        <v>-72.093773299999995</v>
      </c>
      <c r="C161" s="18">
        <f>IF(Sheet1!G289=1,Master!A161,Master!K161)</f>
        <v>41.345671099999997</v>
      </c>
      <c r="D161" s="18">
        <f>IF(Sheet1!G289=1,Master!B161,Master!L161)</f>
        <v>-72.093773299999995</v>
      </c>
      <c r="E161" s="18">
        <f>IF(Sheet1!G289=0,Master!A161,Master!K161)</f>
        <v>100</v>
      </c>
      <c r="F161" s="18">
        <f>IF(Sheet1!G289=0,Master!B161,Master!L161)</f>
        <v>180</v>
      </c>
      <c r="G161" s="18">
        <f>IF(Sheet1!I289=1,Master!A161,Master!K161)</f>
        <v>41.345671099999997</v>
      </c>
      <c r="H161" s="18">
        <f>IF(Sheet1!I289=1,Master!B161,Master!L161)</f>
        <v>-72.093773299999995</v>
      </c>
      <c r="I161" s="18">
        <f>IF(Sheet1!I289=0,Master!A161,Master!K161)</f>
        <v>100</v>
      </c>
      <c r="J161" s="18">
        <f>IF(Sheet1!I289=0,Master!B161,Master!L161)</f>
        <v>180</v>
      </c>
      <c r="K161" s="18">
        <v>100</v>
      </c>
      <c r="L161" s="18">
        <v>180</v>
      </c>
      <c r="M161">
        <v>117</v>
      </c>
      <c r="N161" t="s">
        <v>201</v>
      </c>
      <c r="O161">
        <v>4.7641726786799999E-3</v>
      </c>
      <c r="P161" s="18" t="s">
        <v>199</v>
      </c>
      <c r="Q161" t="s">
        <v>200</v>
      </c>
      <c r="R161" t="s">
        <v>8</v>
      </c>
      <c r="S161">
        <v>0</v>
      </c>
      <c r="T161">
        <v>1</v>
      </c>
      <c r="U161">
        <v>-7.63779544830322</v>
      </c>
      <c r="V161">
        <v>-7.63779544830322</v>
      </c>
      <c r="W161">
        <v>-7.63779544830322</v>
      </c>
      <c r="X161" s="1">
        <v>-7.63779544830322</v>
      </c>
      <c r="Z161" s="1">
        <v>1</v>
      </c>
      <c r="AA161" s="1">
        <v>8.1281855702399999E-2</v>
      </c>
      <c r="AB161" s="1">
        <v>8.1281855702399999E-2</v>
      </c>
      <c r="AC161" s="1">
        <v>8.1281855702399999E-2</v>
      </c>
      <c r="AD161" s="1">
        <v>8.1281855702399999E-2</v>
      </c>
      <c r="AF161" s="1">
        <v>1</v>
      </c>
      <c r="AG161">
        <v>0.67382889986038197</v>
      </c>
      <c r="AH161">
        <v>0.67382889986038197</v>
      </c>
      <c r="AI161">
        <v>0.67382889986038197</v>
      </c>
      <c r="AJ161">
        <v>0.67382889986038197</v>
      </c>
      <c r="AL161" s="18">
        <f t="shared" si="14"/>
        <v>0.67382889986038197</v>
      </c>
      <c r="AM161">
        <v>0.67382889986038197</v>
      </c>
      <c r="AN161">
        <v>117</v>
      </c>
      <c r="AO161" t="s">
        <v>201</v>
      </c>
      <c r="AP161" t="s">
        <v>199</v>
      </c>
      <c r="AQ161" t="s">
        <v>200</v>
      </c>
      <c r="AR161" t="s">
        <v>8</v>
      </c>
      <c r="AS161">
        <v>41.345671099999997</v>
      </c>
      <c r="AT161">
        <v>-72.093773299999995</v>
      </c>
      <c r="AW161">
        <v>2.8</v>
      </c>
      <c r="AX161">
        <v>2.8</v>
      </c>
      <c r="BB161">
        <v>3.6</v>
      </c>
      <c r="BC161">
        <v>3.6</v>
      </c>
      <c r="BG161">
        <v>8</v>
      </c>
      <c r="BH161">
        <v>8</v>
      </c>
      <c r="BL161">
        <v>13.8</v>
      </c>
      <c r="BM161">
        <v>13.8</v>
      </c>
      <c r="BQ161">
        <v>19.5</v>
      </c>
      <c r="BR161">
        <v>19.5</v>
      </c>
      <c r="BW161">
        <v>24.3</v>
      </c>
      <c r="BX161">
        <v>24.3</v>
      </c>
      <c r="CB161">
        <v>27.2</v>
      </c>
      <c r="CC161">
        <v>27.2</v>
      </c>
      <c r="CG161">
        <v>26.5</v>
      </c>
      <c r="CH161">
        <v>26.5</v>
      </c>
      <c r="CL161">
        <v>22.8</v>
      </c>
      <c r="CM161">
        <v>22.8</v>
      </c>
      <c r="CQ161">
        <v>17.399999999999999</v>
      </c>
      <c r="CR161">
        <v>17.399999999999999</v>
      </c>
      <c r="CV161">
        <v>11.5</v>
      </c>
      <c r="CW161">
        <v>11.5</v>
      </c>
      <c r="DA161">
        <v>5.3</v>
      </c>
      <c r="DB161">
        <v>5.3</v>
      </c>
      <c r="DD161">
        <v>1</v>
      </c>
      <c r="DE161">
        <v>0</v>
      </c>
      <c r="DF161">
        <v>0</v>
      </c>
      <c r="DG161">
        <v>0</v>
      </c>
      <c r="DH161">
        <v>0</v>
      </c>
      <c r="DI161" t="str">
        <f t="shared" si="15"/>
        <v xml:space="preserve">Temp. suitable for vectors - surveillance may be needed. </v>
      </c>
      <c r="DJ161" t="str">
        <f t="shared" si="12"/>
        <v>When temp. suitable, model suggests vectors likely - may need control, education, and policies minimizing exposure.</v>
      </c>
      <c r="DK161" t="str">
        <f t="shared" si="16"/>
        <v xml:space="preserve">Temp. suitable for Zika - surveillance may be needed. </v>
      </c>
      <c r="DL161" t="str">
        <f t="shared" si="13"/>
        <v>When temp. suitable, model suggests Zika unlikely.</v>
      </c>
      <c r="DM161" t="str">
        <f t="shared" si="17"/>
        <v>Temp. suitable for vectors - surveillance may be needed. When temp. suitable, model suggests vectors likely - may need control, education, and policies minimizing exposure.</v>
      </c>
      <c r="DX161" s="59" t="s">
        <v>201</v>
      </c>
      <c r="DY161" s="59" t="s">
        <v>199</v>
      </c>
      <c r="DZ161" s="59" t="s">
        <v>200</v>
      </c>
      <c r="EA161" s="59" t="s">
        <v>8</v>
      </c>
      <c r="EB161" s="59">
        <v>117</v>
      </c>
      <c r="EC161" s="59">
        <v>112</v>
      </c>
      <c r="ED161" s="59">
        <v>0</v>
      </c>
      <c r="EE161" s="59">
        <v>3629</v>
      </c>
      <c r="EF161" s="59">
        <v>3629</v>
      </c>
      <c r="EG161" s="59">
        <v>547.59821428571399</v>
      </c>
      <c r="EH161" s="59">
        <v>657.55724166663902</v>
      </c>
      <c r="EI161" s="59">
        <v>61331</v>
      </c>
      <c r="EJ161" s="59">
        <v>102</v>
      </c>
      <c r="EK161" s="59">
        <v>0</v>
      </c>
      <c r="EL161" s="59">
        <v>4</v>
      </c>
      <c r="EM161" s="59">
        <v>339</v>
      </c>
      <c r="EN161" s="59">
        <v>61331</v>
      </c>
    </row>
    <row r="162" spans="1:144" x14ac:dyDescent="0.25">
      <c r="A162" s="18">
        <v>41.331644099999998</v>
      </c>
      <c r="B162" s="18">
        <v>-72.187277600000002</v>
      </c>
      <c r="C162" s="18">
        <f>IF(Sheet1!G290=1,Master!A162,Master!K162)</f>
        <v>41.331644099999998</v>
      </c>
      <c r="D162" s="18">
        <f>IF(Sheet1!G290=1,Master!B162,Master!L162)</f>
        <v>-72.187277600000002</v>
      </c>
      <c r="E162" s="18">
        <f>IF(Sheet1!G290=0,Master!A162,Master!K162)</f>
        <v>100</v>
      </c>
      <c r="F162" s="18">
        <f>IF(Sheet1!G290=0,Master!B162,Master!L162)</f>
        <v>180</v>
      </c>
      <c r="G162" s="18">
        <f>IF(Sheet1!I290=1,Master!A162,Master!K162)</f>
        <v>41.331644099999998</v>
      </c>
      <c r="H162" s="18">
        <f>IF(Sheet1!I290=1,Master!B162,Master!L162)</f>
        <v>-72.187277600000002</v>
      </c>
      <c r="I162" s="18">
        <f>IF(Sheet1!I290=0,Master!A162,Master!K162)</f>
        <v>100</v>
      </c>
      <c r="J162" s="18">
        <f>IF(Sheet1!I290=0,Master!B162,Master!L162)</f>
        <v>180</v>
      </c>
      <c r="K162" s="18">
        <v>100</v>
      </c>
      <c r="L162" s="18">
        <v>180</v>
      </c>
      <c r="M162">
        <v>173</v>
      </c>
      <c r="N162" t="s">
        <v>273</v>
      </c>
      <c r="O162">
        <v>2.3957026566299999E-2</v>
      </c>
      <c r="P162" s="18" t="s">
        <v>199</v>
      </c>
      <c r="Q162" t="s">
        <v>200</v>
      </c>
      <c r="R162" t="s">
        <v>8</v>
      </c>
      <c r="S162">
        <v>0</v>
      </c>
      <c r="T162">
        <v>1</v>
      </c>
      <c r="U162">
        <v>-5.7086615562438903</v>
      </c>
      <c r="V162">
        <v>-5.7086615562438903</v>
      </c>
      <c r="W162">
        <v>-5.7086615562438903</v>
      </c>
      <c r="X162" s="1">
        <v>-5.7086615562438903</v>
      </c>
      <c r="Z162" s="1">
        <v>1</v>
      </c>
      <c r="AA162" s="1">
        <v>8.1392124295234999E-2</v>
      </c>
      <c r="AB162" s="1">
        <v>8.1392124295234999E-2</v>
      </c>
      <c r="AC162" s="1">
        <v>8.1392124295234999E-2</v>
      </c>
      <c r="AD162" s="1">
        <v>8.1392124295234999E-2</v>
      </c>
      <c r="AF162" s="1">
        <v>1</v>
      </c>
      <c r="AG162">
        <v>0.52769511938095104</v>
      </c>
      <c r="AH162">
        <v>0.52769511938095104</v>
      </c>
      <c r="AI162">
        <v>0.52769511938095104</v>
      </c>
      <c r="AJ162">
        <v>0.52769511938095104</v>
      </c>
      <c r="AL162" s="18">
        <f t="shared" si="14"/>
        <v>0.52769511938095104</v>
      </c>
      <c r="AM162">
        <v>0.52769511938095104</v>
      </c>
      <c r="AN162">
        <v>173</v>
      </c>
      <c r="AO162" t="s">
        <v>273</v>
      </c>
      <c r="AP162" t="s">
        <v>199</v>
      </c>
      <c r="AQ162" t="s">
        <v>200</v>
      </c>
      <c r="AR162" t="s">
        <v>8</v>
      </c>
      <c r="AS162">
        <v>41.331644099999998</v>
      </c>
      <c r="AT162">
        <v>-72.187277600000002</v>
      </c>
      <c r="AW162">
        <v>2.9</v>
      </c>
      <c r="AX162">
        <v>2.9</v>
      </c>
      <c r="BB162">
        <v>3.7</v>
      </c>
      <c r="BC162">
        <v>3.7</v>
      </c>
      <c r="BG162">
        <v>8.1</v>
      </c>
      <c r="BH162">
        <v>8.1</v>
      </c>
      <c r="BL162">
        <v>13.8</v>
      </c>
      <c r="BM162">
        <v>13.8</v>
      </c>
      <c r="BQ162">
        <v>19.5</v>
      </c>
      <c r="BR162">
        <v>19.5</v>
      </c>
      <c r="BW162">
        <v>24.3</v>
      </c>
      <c r="BX162">
        <v>24.3</v>
      </c>
      <c r="CB162">
        <v>27.4</v>
      </c>
      <c r="CC162">
        <v>27.4</v>
      </c>
      <c r="CG162">
        <v>26.7</v>
      </c>
      <c r="CH162">
        <v>26.7</v>
      </c>
      <c r="CL162">
        <v>22.9</v>
      </c>
      <c r="CM162">
        <v>22.9</v>
      </c>
      <c r="CQ162">
        <v>17.600000000000001</v>
      </c>
      <c r="CR162">
        <v>17.600000000000001</v>
      </c>
      <c r="CV162">
        <v>11.7</v>
      </c>
      <c r="CW162">
        <v>11.7</v>
      </c>
      <c r="DA162">
        <v>5.5</v>
      </c>
      <c r="DB162">
        <v>5.5</v>
      </c>
      <c r="DD162">
        <v>1</v>
      </c>
      <c r="DE162">
        <v>0</v>
      </c>
      <c r="DF162">
        <v>0</v>
      </c>
      <c r="DG162">
        <v>0</v>
      </c>
      <c r="DH162">
        <v>0</v>
      </c>
      <c r="DI162" t="str">
        <f t="shared" si="15"/>
        <v xml:space="preserve">Temp. suitable for vectors - surveillance may be needed. </v>
      </c>
      <c r="DJ162" t="str">
        <f t="shared" si="12"/>
        <v>When temp. suitable, model suggests vectors likely - may need control, education, and policies minimizing exposure.</v>
      </c>
      <c r="DK162" t="str">
        <f t="shared" si="16"/>
        <v xml:space="preserve">Temp. suitable for Zika - surveillance may be needed. </v>
      </c>
      <c r="DL162" t="str">
        <f t="shared" si="13"/>
        <v>When temp. suitable, model suggests Zika unlikely.</v>
      </c>
      <c r="DM162" t="str">
        <f t="shared" si="17"/>
        <v>Temp. suitable for vectors - surveillance may be needed. When temp. suitable, model suggests vectors likely - may need control, education, and policies minimizing exposure.</v>
      </c>
      <c r="DX162" s="59" t="s">
        <v>273</v>
      </c>
      <c r="DY162" s="59" t="s">
        <v>199</v>
      </c>
      <c r="DZ162" s="59" t="s">
        <v>200</v>
      </c>
      <c r="EA162" s="59" t="s">
        <v>8</v>
      </c>
      <c r="EB162" s="59">
        <v>229</v>
      </c>
      <c r="EC162" s="59">
        <v>99</v>
      </c>
      <c r="ED162" s="59">
        <v>0</v>
      </c>
      <c r="EE162" s="59">
        <v>2434</v>
      </c>
      <c r="EF162" s="59">
        <v>2434</v>
      </c>
      <c r="EG162" s="59">
        <v>195.01010101010101</v>
      </c>
      <c r="EH162" s="59">
        <v>280.03259171607499</v>
      </c>
      <c r="EI162" s="59">
        <v>19306</v>
      </c>
      <c r="EJ162" s="59">
        <v>81</v>
      </c>
      <c r="EK162" s="59">
        <v>0</v>
      </c>
      <c r="EL162" s="59">
        <v>3</v>
      </c>
      <c r="EM162" s="59">
        <v>134</v>
      </c>
      <c r="EN162" s="59">
        <v>19306</v>
      </c>
    </row>
    <row r="163" spans="1:144" x14ac:dyDescent="0.25">
      <c r="A163" s="18">
        <v>41.399486799999998</v>
      </c>
      <c r="B163" s="18">
        <v>-72.086110000000005</v>
      </c>
      <c r="C163" s="18">
        <f>IF(Sheet1!G291=1,Master!A163,Master!K163)</f>
        <v>41.399486799999998</v>
      </c>
      <c r="D163" s="18">
        <f>IF(Sheet1!G291=1,Master!B163,Master!L163)</f>
        <v>-72.086110000000005</v>
      </c>
      <c r="E163" s="18">
        <f>IF(Sheet1!G291=0,Master!A163,Master!K163)</f>
        <v>100</v>
      </c>
      <c r="F163" s="18">
        <f>IF(Sheet1!G291=0,Master!B163,Master!L163)</f>
        <v>180</v>
      </c>
      <c r="G163" s="18">
        <f>IF(Sheet1!I291=1,Master!A163,Master!K163)</f>
        <v>41.399486799999998</v>
      </c>
      <c r="H163" s="18">
        <f>IF(Sheet1!I291=1,Master!B163,Master!L163)</f>
        <v>-72.086110000000005</v>
      </c>
      <c r="I163" s="18">
        <f>IF(Sheet1!I291=0,Master!A163,Master!K163)</f>
        <v>100</v>
      </c>
      <c r="J163" s="18">
        <f>IF(Sheet1!I291=0,Master!B163,Master!L163)</f>
        <v>180</v>
      </c>
      <c r="K163" s="18">
        <v>100</v>
      </c>
      <c r="L163" s="18">
        <v>180</v>
      </c>
      <c r="M163">
        <v>545</v>
      </c>
      <c r="N163" t="s">
        <v>657</v>
      </c>
      <c r="O163">
        <v>0.13732450617399999</v>
      </c>
      <c r="P163" s="18" t="s">
        <v>199</v>
      </c>
      <c r="Q163" t="s">
        <v>200</v>
      </c>
      <c r="R163" t="s">
        <v>8</v>
      </c>
      <c r="S163">
        <v>0</v>
      </c>
      <c r="T163">
        <v>1</v>
      </c>
      <c r="U163">
        <v>-7.63779544830322</v>
      </c>
      <c r="V163">
        <v>-7.63779544830322</v>
      </c>
      <c r="W163">
        <v>-7.63779544830322</v>
      </c>
      <c r="X163" s="1">
        <v>-7.63779544830322</v>
      </c>
      <c r="Z163" s="1">
        <v>1</v>
      </c>
      <c r="AA163" s="1">
        <v>4.8725612461567001E-2</v>
      </c>
      <c r="AB163" s="1">
        <v>4.8725612461567001E-2</v>
      </c>
      <c r="AC163" s="1">
        <v>4.8725612461567001E-2</v>
      </c>
      <c r="AD163" s="1">
        <v>4.8725612461567001E-2</v>
      </c>
      <c r="AF163" s="1">
        <v>1</v>
      </c>
      <c r="AG163">
        <v>0.74383682012557995</v>
      </c>
      <c r="AH163">
        <v>0.74383682012557995</v>
      </c>
      <c r="AI163">
        <v>0.74383682012557995</v>
      </c>
      <c r="AJ163">
        <v>0.74383682012557995</v>
      </c>
      <c r="AL163" s="18">
        <f t="shared" si="14"/>
        <v>0.74383682012557995</v>
      </c>
      <c r="AM163">
        <v>0.74383682012557995</v>
      </c>
      <c r="AN163">
        <v>545</v>
      </c>
      <c r="AO163" t="s">
        <v>657</v>
      </c>
      <c r="AP163" t="s">
        <v>199</v>
      </c>
      <c r="AQ163" t="s">
        <v>200</v>
      </c>
      <c r="AR163" t="s">
        <v>8</v>
      </c>
      <c r="AS163">
        <v>41.399486799999998</v>
      </c>
      <c r="AT163">
        <v>-72.086110000000005</v>
      </c>
      <c r="AW163">
        <v>2.8</v>
      </c>
      <c r="AX163">
        <v>2.8</v>
      </c>
      <c r="BB163">
        <v>3.6</v>
      </c>
      <c r="BC163">
        <v>3.6</v>
      </c>
      <c r="BG163">
        <v>8</v>
      </c>
      <c r="BH163">
        <v>8</v>
      </c>
      <c r="BL163">
        <v>13.8</v>
      </c>
      <c r="BM163">
        <v>13.8</v>
      </c>
      <c r="BQ163">
        <v>19.5</v>
      </c>
      <c r="BR163">
        <v>19.5</v>
      </c>
      <c r="BW163">
        <v>24.3</v>
      </c>
      <c r="BX163">
        <v>24.3</v>
      </c>
      <c r="CB163">
        <v>27.2</v>
      </c>
      <c r="CC163">
        <v>27.2</v>
      </c>
      <c r="CG163">
        <v>26.5</v>
      </c>
      <c r="CH163">
        <v>26.5</v>
      </c>
      <c r="CL163">
        <v>22.8</v>
      </c>
      <c r="CM163">
        <v>22.8</v>
      </c>
      <c r="CQ163">
        <v>17.399999999999999</v>
      </c>
      <c r="CR163">
        <v>17.399999999999999</v>
      </c>
      <c r="CV163">
        <v>11.5</v>
      </c>
      <c r="CW163">
        <v>11.5</v>
      </c>
      <c r="DA163">
        <v>5.3</v>
      </c>
      <c r="DB163">
        <v>5.3</v>
      </c>
      <c r="DD163">
        <v>1</v>
      </c>
      <c r="DE163">
        <v>0</v>
      </c>
      <c r="DF163">
        <v>0</v>
      </c>
      <c r="DG163">
        <v>0</v>
      </c>
      <c r="DH163">
        <v>0</v>
      </c>
      <c r="DI163" t="str">
        <f t="shared" si="15"/>
        <v xml:space="preserve">Temp. suitable for vectors - surveillance may be needed. </v>
      </c>
      <c r="DJ163" t="str">
        <f t="shared" si="12"/>
        <v>When temp. suitable, model suggests vectors likely - may need control, education, and policies minimizing exposure.</v>
      </c>
      <c r="DK163" t="str">
        <f t="shared" si="16"/>
        <v xml:space="preserve">Temp. suitable for Zika - surveillance may be needed. </v>
      </c>
      <c r="DL163" t="str">
        <f t="shared" si="13"/>
        <v>When temp. suitable, model suggests Zika unlikely.</v>
      </c>
      <c r="DM163" t="str">
        <f t="shared" si="17"/>
        <v>Temp. suitable for vectors - surveillance may be needed. When temp. suitable, model suggests vectors likely - may need control, education, and policies minimizing exposure.</v>
      </c>
      <c r="DX163" s="59" t="s">
        <v>657</v>
      </c>
      <c r="DY163" s="59" t="s">
        <v>199</v>
      </c>
      <c r="DZ163" s="59" t="s">
        <v>200</v>
      </c>
      <c r="EA163" s="59" t="s">
        <v>8</v>
      </c>
      <c r="EB163" s="59">
        <v>964</v>
      </c>
      <c r="EC163" s="59">
        <v>126</v>
      </c>
      <c r="ED163" s="59">
        <v>0</v>
      </c>
      <c r="EE163" s="59">
        <v>964</v>
      </c>
      <c r="EF163" s="59">
        <v>964</v>
      </c>
      <c r="EG163" s="59">
        <v>116.825396825396</v>
      </c>
      <c r="EH163" s="59">
        <v>141.71075388868499</v>
      </c>
      <c r="EI163" s="59">
        <v>14720</v>
      </c>
      <c r="EJ163" s="59">
        <v>91</v>
      </c>
      <c r="EK163" s="59">
        <v>0</v>
      </c>
      <c r="EL163" s="59">
        <v>4</v>
      </c>
      <c r="EM163" s="59">
        <v>69</v>
      </c>
      <c r="EN163" s="59">
        <v>14720</v>
      </c>
    </row>
    <row r="164" spans="1:144" x14ac:dyDescent="0.25">
      <c r="A164" s="18">
        <v>41.369937</v>
      </c>
      <c r="B164" s="18">
        <v>-72.076232599999997</v>
      </c>
      <c r="C164" s="18">
        <f>IF(Sheet1!G292=1,Master!A164,Master!K164)</f>
        <v>41.369937</v>
      </c>
      <c r="D164" s="18">
        <f>IF(Sheet1!G292=1,Master!B164,Master!L164)</f>
        <v>-72.076232599999997</v>
      </c>
      <c r="E164" s="18">
        <f>IF(Sheet1!G292=0,Master!A164,Master!K164)</f>
        <v>100</v>
      </c>
      <c r="F164" s="18">
        <f>IF(Sheet1!G292=0,Master!B164,Master!L164)</f>
        <v>180</v>
      </c>
      <c r="G164" s="18">
        <f>IF(Sheet1!I292=1,Master!A164,Master!K164)</f>
        <v>41.369937</v>
      </c>
      <c r="H164" s="18">
        <f>IF(Sheet1!I292=1,Master!B164,Master!L164)</f>
        <v>-72.076232599999997</v>
      </c>
      <c r="I164" s="18">
        <f>IF(Sheet1!I292=0,Master!A164,Master!K164)</f>
        <v>100</v>
      </c>
      <c r="J164" s="18">
        <f>IF(Sheet1!I292=0,Master!B164,Master!L164)</f>
        <v>180</v>
      </c>
      <c r="K164" s="18">
        <v>100</v>
      </c>
      <c r="L164" s="18">
        <v>180</v>
      </c>
      <c r="M164">
        <v>546</v>
      </c>
      <c r="N164" t="s">
        <v>658</v>
      </c>
      <c r="O164">
        <v>2.36735383034E-2</v>
      </c>
      <c r="P164" s="18" t="s">
        <v>199</v>
      </c>
      <c r="Q164" t="s">
        <v>200</v>
      </c>
      <c r="R164" t="s">
        <v>8</v>
      </c>
      <c r="S164">
        <v>0</v>
      </c>
      <c r="T164">
        <v>1</v>
      </c>
      <c r="U164">
        <v>-7.63779544830322</v>
      </c>
      <c r="V164">
        <v>-7.63779544830322</v>
      </c>
      <c r="W164">
        <v>-7.63779544830322</v>
      </c>
      <c r="X164" s="1">
        <v>-7.63779544830322</v>
      </c>
      <c r="Z164" s="1">
        <v>1</v>
      </c>
      <c r="AA164" s="1">
        <v>4.4236339628695998E-2</v>
      </c>
      <c r="AB164" s="1">
        <v>4.4236339628695998E-2</v>
      </c>
      <c r="AC164" s="1">
        <v>4.4236339628695998E-2</v>
      </c>
      <c r="AD164" s="1">
        <v>4.4236339628695998E-2</v>
      </c>
      <c r="AF164" s="1">
        <v>1</v>
      </c>
      <c r="AG164">
        <v>0.68115127086639404</v>
      </c>
      <c r="AH164">
        <v>0.68115127086639404</v>
      </c>
      <c r="AI164">
        <v>0.68115127086639404</v>
      </c>
      <c r="AJ164">
        <v>0.68115127086639404</v>
      </c>
      <c r="AL164" s="18">
        <f t="shared" si="14"/>
        <v>0.68115127086639404</v>
      </c>
      <c r="AM164">
        <v>0.68115127086639404</v>
      </c>
      <c r="AN164">
        <v>546</v>
      </c>
      <c r="AO164" t="s">
        <v>658</v>
      </c>
      <c r="AP164" t="s">
        <v>199</v>
      </c>
      <c r="AQ164" t="s">
        <v>200</v>
      </c>
      <c r="AR164" t="s">
        <v>8</v>
      </c>
      <c r="AS164">
        <v>41.369937</v>
      </c>
      <c r="AT164">
        <v>-72.076232599999997</v>
      </c>
      <c r="AW164">
        <v>2.8</v>
      </c>
      <c r="AX164">
        <v>2.8</v>
      </c>
      <c r="BB164">
        <v>3.5</v>
      </c>
      <c r="BC164">
        <v>3.5</v>
      </c>
      <c r="BG164">
        <v>7.9</v>
      </c>
      <c r="BH164">
        <v>7.9</v>
      </c>
      <c r="BL164">
        <v>13.6</v>
      </c>
      <c r="BM164">
        <v>13.6</v>
      </c>
      <c r="BQ164">
        <v>19.2</v>
      </c>
      <c r="BR164">
        <v>19.2</v>
      </c>
      <c r="BW164">
        <v>24</v>
      </c>
      <c r="BX164">
        <v>24</v>
      </c>
      <c r="CB164">
        <v>27</v>
      </c>
      <c r="CC164">
        <v>27</v>
      </c>
      <c r="CG164">
        <v>26.3</v>
      </c>
      <c r="CH164">
        <v>26.3</v>
      </c>
      <c r="CL164">
        <v>22.7</v>
      </c>
      <c r="CM164">
        <v>22.7</v>
      </c>
      <c r="CQ164">
        <v>17.3</v>
      </c>
      <c r="CR164">
        <v>17.3</v>
      </c>
      <c r="CV164">
        <v>11.4</v>
      </c>
      <c r="CW164">
        <v>11.4</v>
      </c>
      <c r="DA164">
        <v>5.3</v>
      </c>
      <c r="DB164">
        <v>5.3</v>
      </c>
      <c r="DD164">
        <v>1</v>
      </c>
      <c r="DE164">
        <v>0</v>
      </c>
      <c r="DF164">
        <v>0</v>
      </c>
      <c r="DG164">
        <v>0</v>
      </c>
      <c r="DH164">
        <v>0</v>
      </c>
      <c r="DI164" t="str">
        <f t="shared" si="15"/>
        <v xml:space="preserve">Temp. suitable for vectors - surveillance may be needed. </v>
      </c>
      <c r="DJ164" t="str">
        <f t="shared" si="12"/>
        <v>When temp. suitable, model suggests vectors likely - may need control, education, and policies minimizing exposure.</v>
      </c>
      <c r="DK164" t="str">
        <f t="shared" si="16"/>
        <v xml:space="preserve">Temp. suitable for Zika - surveillance may be needed. </v>
      </c>
      <c r="DL164" t="str">
        <f t="shared" si="13"/>
        <v>When temp. suitable, model suggests Zika unlikely.</v>
      </c>
      <c r="DM164" t="str">
        <f t="shared" si="17"/>
        <v>Temp. suitable for vectors - surveillance may be needed. When temp. suitable, model suggests vectors likely - may need control, education, and policies minimizing exposure.</v>
      </c>
      <c r="DX164" s="59" t="s">
        <v>658</v>
      </c>
      <c r="DY164" s="59" t="s">
        <v>199</v>
      </c>
      <c r="DZ164" s="59" t="s">
        <v>200</v>
      </c>
      <c r="EA164" s="59" t="s">
        <v>8</v>
      </c>
      <c r="EB164" s="59">
        <v>505</v>
      </c>
      <c r="EC164" s="59">
        <v>9</v>
      </c>
      <c r="ED164" s="59">
        <v>0</v>
      </c>
      <c r="EE164" s="59">
        <v>1117</v>
      </c>
      <c r="EF164" s="59">
        <v>1117</v>
      </c>
      <c r="EG164" s="59">
        <v>255</v>
      </c>
      <c r="EH164" s="59">
        <v>349.35432506903902</v>
      </c>
      <c r="EI164" s="59">
        <v>2295</v>
      </c>
      <c r="EJ164" s="59">
        <v>9</v>
      </c>
      <c r="EK164" s="59">
        <v>0</v>
      </c>
      <c r="EL164" s="59">
        <v>0</v>
      </c>
      <c r="EM164" s="59">
        <v>119</v>
      </c>
      <c r="EN164" s="59">
        <v>2295</v>
      </c>
    </row>
    <row r="165" spans="1:144" x14ac:dyDescent="0.25">
      <c r="A165" s="18">
        <v>41.378296900000002</v>
      </c>
      <c r="B165" s="18">
        <v>-72.065270299999995</v>
      </c>
      <c r="C165" s="18">
        <f>IF(Sheet1!G293=1,Master!A165,Master!K165)</f>
        <v>41.378296900000002</v>
      </c>
      <c r="D165" s="18">
        <f>IF(Sheet1!G293=1,Master!B165,Master!L165)</f>
        <v>-72.065270299999995</v>
      </c>
      <c r="E165" s="18">
        <f>IF(Sheet1!G293=0,Master!A165,Master!K165)</f>
        <v>100</v>
      </c>
      <c r="F165" s="18">
        <f>IF(Sheet1!G293=0,Master!B165,Master!L165)</f>
        <v>180</v>
      </c>
      <c r="G165" s="18">
        <f>IF(Sheet1!I293=1,Master!A165,Master!K165)</f>
        <v>41.378296900000002</v>
      </c>
      <c r="H165" s="18">
        <f>IF(Sheet1!I293=1,Master!B165,Master!L165)</f>
        <v>-72.065270299999995</v>
      </c>
      <c r="I165" s="18">
        <f>IF(Sheet1!I293=0,Master!A165,Master!K165)</f>
        <v>100</v>
      </c>
      <c r="J165" s="18">
        <f>IF(Sheet1!I293=0,Master!B165,Master!L165)</f>
        <v>180</v>
      </c>
      <c r="K165" s="18">
        <v>100</v>
      </c>
      <c r="L165" s="18">
        <v>180</v>
      </c>
      <c r="M165">
        <v>547</v>
      </c>
      <c r="N165" t="s">
        <v>659</v>
      </c>
      <c r="O165">
        <v>6.1134919065699997E-2</v>
      </c>
      <c r="P165" s="18" t="s">
        <v>199</v>
      </c>
      <c r="Q165" t="s">
        <v>200</v>
      </c>
      <c r="R165" t="s">
        <v>8</v>
      </c>
      <c r="S165">
        <v>0</v>
      </c>
      <c r="T165">
        <v>1</v>
      </c>
      <c r="U165">
        <v>-7.63779544830322</v>
      </c>
      <c r="V165">
        <v>-7.63779544830322</v>
      </c>
      <c r="W165">
        <v>-7.63779544830322</v>
      </c>
      <c r="X165" s="1">
        <v>-7.63779544830322</v>
      </c>
      <c r="Z165" s="1">
        <v>1</v>
      </c>
      <c r="AA165" s="1">
        <v>5.0596889939140001E-2</v>
      </c>
      <c r="AB165" s="1">
        <v>5.0596889939140001E-2</v>
      </c>
      <c r="AC165" s="1">
        <v>5.0596889939140001E-2</v>
      </c>
      <c r="AD165" s="1">
        <v>5.0596889939140001E-2</v>
      </c>
      <c r="AF165" s="1">
        <v>1</v>
      </c>
      <c r="AG165">
        <v>0.856636960196279</v>
      </c>
      <c r="AH165">
        <v>0.856636960196279</v>
      </c>
      <c r="AI165">
        <v>0.856636960196279</v>
      </c>
      <c r="AJ165">
        <v>0.856636960196279</v>
      </c>
      <c r="AL165" s="18">
        <f t="shared" si="14"/>
        <v>0.856636960196279</v>
      </c>
      <c r="AM165">
        <v>0.856636960196279</v>
      </c>
      <c r="AN165">
        <v>547</v>
      </c>
      <c r="AO165" t="s">
        <v>659</v>
      </c>
      <c r="AP165" t="s">
        <v>199</v>
      </c>
      <c r="AQ165" t="s">
        <v>200</v>
      </c>
      <c r="AR165" t="s">
        <v>8</v>
      </c>
      <c r="AS165">
        <v>41.378296900000002</v>
      </c>
      <c r="AT165">
        <v>-72.065270299999995</v>
      </c>
      <c r="AW165">
        <v>2.8</v>
      </c>
      <c r="AX165">
        <v>2.8</v>
      </c>
      <c r="BB165">
        <v>3.5</v>
      </c>
      <c r="BC165">
        <v>3.5</v>
      </c>
      <c r="BG165">
        <v>7.9</v>
      </c>
      <c r="BH165">
        <v>7.9</v>
      </c>
      <c r="BL165">
        <v>13.6</v>
      </c>
      <c r="BM165">
        <v>13.6</v>
      </c>
      <c r="BQ165">
        <v>19.2</v>
      </c>
      <c r="BR165">
        <v>19.2</v>
      </c>
      <c r="BW165">
        <v>24</v>
      </c>
      <c r="BX165">
        <v>24</v>
      </c>
      <c r="CB165">
        <v>27</v>
      </c>
      <c r="CC165">
        <v>27</v>
      </c>
      <c r="CG165">
        <v>26.3</v>
      </c>
      <c r="CH165">
        <v>26.3</v>
      </c>
      <c r="CL165">
        <v>22.7</v>
      </c>
      <c r="CM165">
        <v>22.7</v>
      </c>
      <c r="CQ165">
        <v>17.3</v>
      </c>
      <c r="CR165">
        <v>17.3</v>
      </c>
      <c r="CV165">
        <v>11.4</v>
      </c>
      <c r="CW165">
        <v>11.4</v>
      </c>
      <c r="DA165">
        <v>5.3</v>
      </c>
      <c r="DB165">
        <v>5.3</v>
      </c>
      <c r="DD165">
        <v>1</v>
      </c>
      <c r="DE165">
        <v>0</v>
      </c>
      <c r="DF165">
        <v>0</v>
      </c>
      <c r="DG165">
        <v>0</v>
      </c>
      <c r="DH165">
        <v>0</v>
      </c>
      <c r="DI165" t="str">
        <f t="shared" si="15"/>
        <v xml:space="preserve">Temp. suitable for vectors - surveillance may be needed. </v>
      </c>
      <c r="DJ165" t="str">
        <f t="shared" si="12"/>
        <v>When temp. suitable, model suggests vectors likely - may need control, education, and policies minimizing exposure.</v>
      </c>
      <c r="DK165" t="str">
        <f t="shared" si="16"/>
        <v xml:space="preserve">Temp. suitable for Zika - surveillance may be needed. </v>
      </c>
      <c r="DL165" t="str">
        <f t="shared" si="13"/>
        <v>When temp. suitable, model suggests Zika unlikely.</v>
      </c>
      <c r="DM165" t="str">
        <f t="shared" si="17"/>
        <v>Temp. suitable for vectors - surveillance may be needed. When temp. suitable, model suggests vectors likely - may need control, education, and policies minimizing exposure.</v>
      </c>
      <c r="DX165" s="59" t="s">
        <v>659</v>
      </c>
      <c r="DY165" s="59" t="s">
        <v>199</v>
      </c>
      <c r="DZ165" s="59" t="s">
        <v>200</v>
      </c>
      <c r="EA165" s="59" t="s">
        <v>8</v>
      </c>
      <c r="EB165" s="59">
        <v>814</v>
      </c>
      <c r="EC165" s="59">
        <v>17</v>
      </c>
      <c r="ED165" s="59">
        <v>3</v>
      </c>
      <c r="EE165" s="59">
        <v>611</v>
      </c>
      <c r="EF165" s="59">
        <v>608</v>
      </c>
      <c r="EG165" s="59">
        <v>129.29411764705799</v>
      </c>
      <c r="EH165" s="59">
        <v>158.120119903632</v>
      </c>
      <c r="EI165" s="59">
        <v>2198</v>
      </c>
      <c r="EJ165" s="59">
        <v>17</v>
      </c>
      <c r="EK165" s="59">
        <v>3</v>
      </c>
      <c r="EL165" s="59">
        <v>3</v>
      </c>
      <c r="EM165" s="59">
        <v>63</v>
      </c>
      <c r="EN165" s="59">
        <v>2198</v>
      </c>
    </row>
    <row r="166" spans="1:144" x14ac:dyDescent="0.25">
      <c r="A166" s="18">
        <v>41.383072800000001</v>
      </c>
      <c r="B166" s="18">
        <v>-72.073930399999995</v>
      </c>
      <c r="C166" s="18">
        <f>IF(Sheet1!G294=1,Master!A166,Master!K166)</f>
        <v>41.383072800000001</v>
      </c>
      <c r="D166" s="18">
        <f>IF(Sheet1!G294=1,Master!B166,Master!L166)</f>
        <v>-72.073930399999995</v>
      </c>
      <c r="E166" s="18">
        <f>IF(Sheet1!G294=0,Master!A166,Master!K166)</f>
        <v>100</v>
      </c>
      <c r="F166" s="18">
        <f>IF(Sheet1!G294=0,Master!B166,Master!L166)</f>
        <v>180</v>
      </c>
      <c r="G166" s="18">
        <f>IF(Sheet1!I294=1,Master!A166,Master!K166)</f>
        <v>41.383072800000001</v>
      </c>
      <c r="H166" s="18">
        <f>IF(Sheet1!I294=1,Master!B166,Master!L166)</f>
        <v>-72.073930399999995</v>
      </c>
      <c r="I166" s="18">
        <f>IF(Sheet1!I294=0,Master!A166,Master!K166)</f>
        <v>100</v>
      </c>
      <c r="J166" s="18">
        <f>IF(Sheet1!I294=0,Master!B166,Master!L166)</f>
        <v>180</v>
      </c>
      <c r="K166" s="18">
        <v>100</v>
      </c>
      <c r="L166" s="18">
        <v>180</v>
      </c>
      <c r="M166">
        <v>548</v>
      </c>
      <c r="N166" t="s">
        <v>660</v>
      </c>
      <c r="O166">
        <v>1.38457414921E-2</v>
      </c>
      <c r="P166" s="18" t="s">
        <v>199</v>
      </c>
      <c r="Q166" t="s">
        <v>200</v>
      </c>
      <c r="R166" t="s">
        <v>8</v>
      </c>
      <c r="S166">
        <v>0</v>
      </c>
      <c r="T166">
        <v>1</v>
      </c>
      <c r="U166">
        <v>-7.63779544830322</v>
      </c>
      <c r="V166">
        <v>-7.63779544830322</v>
      </c>
      <c r="W166">
        <v>-7.63779544830322</v>
      </c>
      <c r="X166" s="1">
        <v>-7.63779544830322</v>
      </c>
      <c r="Z166" s="1">
        <v>1</v>
      </c>
      <c r="AA166" s="1">
        <v>5.0596889108419002E-2</v>
      </c>
      <c r="AB166" s="1">
        <v>5.0596889108419002E-2</v>
      </c>
      <c r="AC166" s="1">
        <v>5.0596889108419002E-2</v>
      </c>
      <c r="AD166" s="1">
        <v>5.0596889108419002E-2</v>
      </c>
      <c r="AF166" s="1">
        <v>1</v>
      </c>
      <c r="AG166">
        <v>0.85663694143295299</v>
      </c>
      <c r="AH166">
        <v>0.85663694143295299</v>
      </c>
      <c r="AI166">
        <v>0.85663694143295299</v>
      </c>
      <c r="AJ166">
        <v>0.85663694143295299</v>
      </c>
      <c r="AL166" s="18">
        <f t="shared" si="14"/>
        <v>0.85663694143295299</v>
      </c>
      <c r="AM166">
        <v>0.85663694143295299</v>
      </c>
      <c r="AN166">
        <v>548</v>
      </c>
      <c r="AO166" t="s">
        <v>660</v>
      </c>
      <c r="AP166" t="s">
        <v>199</v>
      </c>
      <c r="AQ166" t="s">
        <v>200</v>
      </c>
      <c r="AR166" t="s">
        <v>8</v>
      </c>
      <c r="AS166">
        <v>41.383072800000001</v>
      </c>
      <c r="AT166">
        <v>-72.073930399999995</v>
      </c>
      <c r="AW166">
        <v>2.8</v>
      </c>
      <c r="AX166">
        <v>2.8</v>
      </c>
      <c r="BB166">
        <v>3.5</v>
      </c>
      <c r="BC166">
        <v>3.5</v>
      </c>
      <c r="BG166">
        <v>7.9</v>
      </c>
      <c r="BH166">
        <v>7.9</v>
      </c>
      <c r="BL166">
        <v>13.6</v>
      </c>
      <c r="BM166">
        <v>13.6</v>
      </c>
      <c r="BQ166">
        <v>19.2</v>
      </c>
      <c r="BR166">
        <v>19.2</v>
      </c>
      <c r="BW166">
        <v>24</v>
      </c>
      <c r="BX166">
        <v>24</v>
      </c>
      <c r="CB166">
        <v>27</v>
      </c>
      <c r="CC166">
        <v>27</v>
      </c>
      <c r="CG166">
        <v>26.3</v>
      </c>
      <c r="CH166">
        <v>26.3</v>
      </c>
      <c r="CL166">
        <v>22.7</v>
      </c>
      <c r="CM166">
        <v>22.7</v>
      </c>
      <c r="CQ166">
        <v>17.3</v>
      </c>
      <c r="CR166">
        <v>17.3</v>
      </c>
      <c r="CV166">
        <v>11.4</v>
      </c>
      <c r="CW166">
        <v>11.4</v>
      </c>
      <c r="DA166">
        <v>5.3</v>
      </c>
      <c r="DB166">
        <v>5.3</v>
      </c>
      <c r="DD166">
        <v>1</v>
      </c>
      <c r="DE166">
        <v>0</v>
      </c>
      <c r="DF166">
        <v>0</v>
      </c>
      <c r="DG166">
        <v>0</v>
      </c>
      <c r="DH166">
        <v>0</v>
      </c>
      <c r="DI166" t="str">
        <f t="shared" si="15"/>
        <v xml:space="preserve">Temp. suitable for vectors - surveillance may be needed. </v>
      </c>
      <c r="DJ166" t="str">
        <f t="shared" si="12"/>
        <v>When temp. suitable, model suggests vectors likely - may need control, education, and policies minimizing exposure.</v>
      </c>
      <c r="DK166" t="str">
        <f t="shared" si="16"/>
        <v xml:space="preserve">Temp. suitable for Zika - surveillance may be needed. </v>
      </c>
      <c r="DL166" t="str">
        <f t="shared" si="13"/>
        <v>When temp. suitable, model suggests Zika unlikely.</v>
      </c>
      <c r="DM166" t="str">
        <f t="shared" si="17"/>
        <v>Temp. suitable for vectors - surveillance may be needed. When temp. suitable, model suggests vectors likely - may need control, education, and policies minimizing exposure.</v>
      </c>
      <c r="DX166" s="59" t="s">
        <v>660</v>
      </c>
      <c r="DY166" s="59" t="s">
        <v>199</v>
      </c>
      <c r="DZ166" s="59" t="s">
        <v>200</v>
      </c>
      <c r="EA166" s="59" t="s">
        <v>8</v>
      </c>
      <c r="EB166" s="59">
        <v>686</v>
      </c>
      <c r="EN166" s="59">
        <v>686</v>
      </c>
    </row>
    <row r="167" spans="1:144" x14ac:dyDescent="0.25">
      <c r="A167" s="18">
        <v>41.375330300000002</v>
      </c>
      <c r="B167" s="18">
        <v>-72.080918499999996</v>
      </c>
      <c r="C167" s="18">
        <f>IF(Sheet1!G295=1,Master!A167,Master!K167)</f>
        <v>41.375330300000002</v>
      </c>
      <c r="D167" s="18">
        <f>IF(Sheet1!G295=1,Master!B167,Master!L167)</f>
        <v>-72.080918499999996</v>
      </c>
      <c r="E167" s="18">
        <f>IF(Sheet1!G295=0,Master!A167,Master!K167)</f>
        <v>100</v>
      </c>
      <c r="F167" s="18">
        <f>IF(Sheet1!G295=0,Master!B167,Master!L167)</f>
        <v>180</v>
      </c>
      <c r="G167" s="18">
        <f>IF(Sheet1!I295=1,Master!A167,Master!K167)</f>
        <v>41.375330300000002</v>
      </c>
      <c r="H167" s="18">
        <f>IF(Sheet1!I295=1,Master!B167,Master!L167)</f>
        <v>-72.080918499999996</v>
      </c>
      <c r="I167" s="18">
        <f>IF(Sheet1!I295=0,Master!A167,Master!K167)</f>
        <v>100</v>
      </c>
      <c r="J167" s="18">
        <f>IF(Sheet1!I295=0,Master!B167,Master!L167)</f>
        <v>180</v>
      </c>
      <c r="K167" s="18">
        <v>100</v>
      </c>
      <c r="L167" s="18">
        <v>180</v>
      </c>
      <c r="M167">
        <v>549</v>
      </c>
      <c r="N167" t="s">
        <v>661</v>
      </c>
      <c r="O167">
        <v>4.5253042333800002E-2</v>
      </c>
      <c r="P167" s="18" t="s">
        <v>199</v>
      </c>
      <c r="Q167" t="s">
        <v>200</v>
      </c>
      <c r="R167" t="s">
        <v>8</v>
      </c>
      <c r="S167">
        <v>0</v>
      </c>
      <c r="T167">
        <v>1</v>
      </c>
      <c r="U167">
        <v>-7.63779544830322</v>
      </c>
      <c r="V167">
        <v>-7.63779544830322</v>
      </c>
      <c r="W167">
        <v>-7.63779544830322</v>
      </c>
      <c r="X167" s="1">
        <v>-7.63779544830322</v>
      </c>
      <c r="Z167" s="1">
        <v>1</v>
      </c>
      <c r="AA167" s="1">
        <v>5.0596889108419002E-2</v>
      </c>
      <c r="AB167" s="1">
        <v>5.0596889108419002E-2</v>
      </c>
      <c r="AC167" s="1">
        <v>5.0596889108419002E-2</v>
      </c>
      <c r="AD167" s="1">
        <v>5.0596889108419002E-2</v>
      </c>
      <c r="AF167" s="1">
        <v>1</v>
      </c>
      <c r="AG167">
        <v>0.85663694143295299</v>
      </c>
      <c r="AH167">
        <v>0.85663694143295299</v>
      </c>
      <c r="AI167">
        <v>0.85663694143295299</v>
      </c>
      <c r="AJ167">
        <v>0.85663694143295299</v>
      </c>
      <c r="AL167" s="18">
        <f t="shared" si="14"/>
        <v>0.85663694143295299</v>
      </c>
      <c r="AM167">
        <v>0.85663694143295299</v>
      </c>
      <c r="AN167">
        <v>549</v>
      </c>
      <c r="AO167" t="s">
        <v>661</v>
      </c>
      <c r="AP167" t="s">
        <v>199</v>
      </c>
      <c r="AQ167" t="s">
        <v>200</v>
      </c>
      <c r="AR167" t="s">
        <v>8</v>
      </c>
      <c r="AS167">
        <v>41.375330300000002</v>
      </c>
      <c r="AT167">
        <v>-72.080918499999996</v>
      </c>
      <c r="AW167">
        <v>2.8</v>
      </c>
      <c r="AX167">
        <v>2.8</v>
      </c>
      <c r="BB167">
        <v>3.5</v>
      </c>
      <c r="BC167">
        <v>3.5</v>
      </c>
      <c r="BG167">
        <v>7.9</v>
      </c>
      <c r="BH167">
        <v>7.9</v>
      </c>
      <c r="BL167">
        <v>13.6</v>
      </c>
      <c r="BM167">
        <v>13.6</v>
      </c>
      <c r="BQ167">
        <v>19.2</v>
      </c>
      <c r="BR167">
        <v>19.2</v>
      </c>
      <c r="BW167">
        <v>24</v>
      </c>
      <c r="BX167">
        <v>24</v>
      </c>
      <c r="CB167">
        <v>27</v>
      </c>
      <c r="CC167">
        <v>27</v>
      </c>
      <c r="CG167">
        <v>26.3</v>
      </c>
      <c r="CH167">
        <v>26.3</v>
      </c>
      <c r="CL167">
        <v>22.7</v>
      </c>
      <c r="CM167">
        <v>22.7</v>
      </c>
      <c r="CQ167">
        <v>17.3</v>
      </c>
      <c r="CR167">
        <v>17.3</v>
      </c>
      <c r="CV167">
        <v>11.4</v>
      </c>
      <c r="CW167">
        <v>11.4</v>
      </c>
      <c r="DA167">
        <v>5.3</v>
      </c>
      <c r="DB167">
        <v>5.3</v>
      </c>
      <c r="DD167">
        <v>1</v>
      </c>
      <c r="DE167">
        <v>0</v>
      </c>
      <c r="DF167">
        <v>0</v>
      </c>
      <c r="DG167">
        <v>0</v>
      </c>
      <c r="DH167">
        <v>0</v>
      </c>
      <c r="DI167" t="str">
        <f t="shared" si="15"/>
        <v xml:space="preserve">Temp. suitable for vectors - surveillance may be needed. </v>
      </c>
      <c r="DJ167" t="str">
        <f t="shared" si="12"/>
        <v>When temp. suitable, model suggests vectors likely - may need control, education, and policies minimizing exposure.</v>
      </c>
      <c r="DK167" t="str">
        <f t="shared" si="16"/>
        <v xml:space="preserve">Temp. suitable for Zika - surveillance may be needed. </v>
      </c>
      <c r="DL167" t="str">
        <f t="shared" si="13"/>
        <v>When temp. suitable, model suggests Zika unlikely.</v>
      </c>
      <c r="DM167" t="str">
        <f t="shared" si="17"/>
        <v>Temp. suitable for vectors - surveillance may be needed. When temp. suitable, model suggests vectors likely - may need control, education, and policies minimizing exposure.</v>
      </c>
      <c r="DX167" s="59" t="s">
        <v>661</v>
      </c>
      <c r="DY167" s="59" t="s">
        <v>199</v>
      </c>
      <c r="DZ167" s="59" t="s">
        <v>200</v>
      </c>
      <c r="EA167" s="59" t="s">
        <v>8</v>
      </c>
      <c r="EB167" s="59">
        <v>785</v>
      </c>
      <c r="EN167" s="59">
        <v>785</v>
      </c>
    </row>
    <row r="168" spans="1:144" x14ac:dyDescent="0.25">
      <c r="A168" s="18">
        <v>41.396644299999998</v>
      </c>
      <c r="B168" s="18">
        <v>-72.0750575</v>
      </c>
      <c r="C168" s="18">
        <f>IF(Sheet1!G296=1,Master!A168,Master!K168)</f>
        <v>41.396644299999998</v>
      </c>
      <c r="D168" s="18">
        <f>IF(Sheet1!G296=1,Master!B168,Master!L168)</f>
        <v>-72.0750575</v>
      </c>
      <c r="E168" s="18">
        <f>IF(Sheet1!G296=0,Master!A168,Master!K168)</f>
        <v>100</v>
      </c>
      <c r="F168" s="18">
        <f>IF(Sheet1!G296=0,Master!B168,Master!L168)</f>
        <v>180</v>
      </c>
      <c r="G168" s="18">
        <f>IF(Sheet1!I296=1,Master!A168,Master!K168)</f>
        <v>41.396644299999998</v>
      </c>
      <c r="H168" s="18">
        <f>IF(Sheet1!I296=1,Master!B168,Master!L168)</f>
        <v>-72.0750575</v>
      </c>
      <c r="I168" s="18">
        <f>IF(Sheet1!I296=0,Master!A168,Master!K168)</f>
        <v>100</v>
      </c>
      <c r="J168" s="18">
        <f>IF(Sheet1!I296=0,Master!B168,Master!L168)</f>
        <v>180</v>
      </c>
      <c r="K168" s="18">
        <v>100</v>
      </c>
      <c r="L168" s="18">
        <v>180</v>
      </c>
      <c r="M168">
        <v>550</v>
      </c>
      <c r="N168" t="s">
        <v>662</v>
      </c>
      <c r="O168">
        <v>3.3312751656900001E-2</v>
      </c>
      <c r="P168" s="18" t="s">
        <v>199</v>
      </c>
      <c r="Q168" t="s">
        <v>200</v>
      </c>
      <c r="R168" t="s">
        <v>8</v>
      </c>
      <c r="S168">
        <v>0</v>
      </c>
      <c r="T168">
        <v>1</v>
      </c>
      <c r="U168">
        <v>-7.63779544830322</v>
      </c>
      <c r="V168">
        <v>-7.63779544830322</v>
      </c>
      <c r="W168">
        <v>-7.63779544830322</v>
      </c>
      <c r="X168" s="1">
        <v>-7.63779544830322</v>
      </c>
      <c r="Z168" s="1">
        <v>1</v>
      </c>
      <c r="AA168" s="1">
        <v>5.0596889108419002E-2</v>
      </c>
      <c r="AB168" s="1">
        <v>5.0596889108419002E-2</v>
      </c>
      <c r="AC168" s="1">
        <v>5.0596889108419002E-2</v>
      </c>
      <c r="AD168" s="1">
        <v>5.0596889108419002E-2</v>
      </c>
      <c r="AF168" s="1">
        <v>1</v>
      </c>
      <c r="AG168">
        <v>0.85663694143295299</v>
      </c>
      <c r="AH168">
        <v>0.85663694143295299</v>
      </c>
      <c r="AI168">
        <v>0.85663694143295299</v>
      </c>
      <c r="AJ168">
        <v>0.85663694143295299</v>
      </c>
      <c r="AL168" s="18">
        <f t="shared" si="14"/>
        <v>0.85663694143295299</v>
      </c>
      <c r="AM168">
        <v>0.85663694143295299</v>
      </c>
      <c r="AN168">
        <v>550</v>
      </c>
      <c r="AO168" t="s">
        <v>662</v>
      </c>
      <c r="AP168" t="s">
        <v>199</v>
      </c>
      <c r="AQ168" t="s">
        <v>200</v>
      </c>
      <c r="AR168" t="s">
        <v>8</v>
      </c>
      <c r="AS168">
        <v>41.396644299999998</v>
      </c>
      <c r="AT168">
        <v>-72.0750575</v>
      </c>
      <c r="AW168">
        <v>2.8</v>
      </c>
      <c r="AX168">
        <v>2.8</v>
      </c>
      <c r="BB168">
        <v>3.5</v>
      </c>
      <c r="BC168">
        <v>3.5</v>
      </c>
      <c r="BG168">
        <v>7.9</v>
      </c>
      <c r="BH168">
        <v>7.9</v>
      </c>
      <c r="BL168">
        <v>13.6</v>
      </c>
      <c r="BM168">
        <v>13.6</v>
      </c>
      <c r="BQ168">
        <v>19.2</v>
      </c>
      <c r="BR168">
        <v>19.2</v>
      </c>
      <c r="BW168">
        <v>24</v>
      </c>
      <c r="BX168">
        <v>24</v>
      </c>
      <c r="CB168">
        <v>27</v>
      </c>
      <c r="CC168">
        <v>27</v>
      </c>
      <c r="CG168">
        <v>26.3</v>
      </c>
      <c r="CH168">
        <v>26.3</v>
      </c>
      <c r="CL168">
        <v>22.7</v>
      </c>
      <c r="CM168">
        <v>22.7</v>
      </c>
      <c r="CQ168">
        <v>17.3</v>
      </c>
      <c r="CR168">
        <v>17.3</v>
      </c>
      <c r="CV168">
        <v>11.4</v>
      </c>
      <c r="CW168">
        <v>11.4</v>
      </c>
      <c r="DA168">
        <v>5.3</v>
      </c>
      <c r="DB168">
        <v>5.3</v>
      </c>
      <c r="DD168">
        <v>1</v>
      </c>
      <c r="DE168">
        <v>0</v>
      </c>
      <c r="DF168">
        <v>0</v>
      </c>
      <c r="DG168">
        <v>0</v>
      </c>
      <c r="DH168">
        <v>0</v>
      </c>
      <c r="DI168" t="str">
        <f t="shared" si="15"/>
        <v xml:space="preserve">Temp. suitable for vectors - surveillance may be needed. </v>
      </c>
      <c r="DJ168" t="str">
        <f t="shared" si="12"/>
        <v>When temp. suitable, model suggests vectors likely - may need control, education, and policies minimizing exposure.</v>
      </c>
      <c r="DK168" t="str">
        <f t="shared" si="16"/>
        <v xml:space="preserve">Temp. suitable for Zika - surveillance may be needed. </v>
      </c>
      <c r="DL168" t="str">
        <f t="shared" si="13"/>
        <v>When temp. suitable, model suggests Zika unlikely.</v>
      </c>
      <c r="DM168" t="str">
        <f t="shared" si="17"/>
        <v>Temp. suitable for vectors - surveillance may be needed. When temp. suitable, model suggests vectors likely - may need control, education, and policies minimizing exposure.</v>
      </c>
      <c r="DX168" s="59" t="s">
        <v>662</v>
      </c>
      <c r="DY168" s="59" t="s">
        <v>199</v>
      </c>
      <c r="DZ168" s="59" t="s">
        <v>200</v>
      </c>
      <c r="EA168" s="59" t="s">
        <v>8</v>
      </c>
      <c r="EB168" s="59">
        <v>422</v>
      </c>
      <c r="EN168" s="59">
        <v>422</v>
      </c>
    </row>
    <row r="169" spans="1:144" x14ac:dyDescent="0.25">
      <c r="A169" s="18">
        <v>41.351686700000002</v>
      </c>
      <c r="B169" s="18">
        <v>-72.283650300000005</v>
      </c>
      <c r="C169" s="18">
        <f>IF(Sheet1!G297=1,Master!A169,Master!K169)</f>
        <v>41.351686700000002</v>
      </c>
      <c r="D169" s="18">
        <f>IF(Sheet1!G297=1,Master!B169,Master!L169)</f>
        <v>-72.283650300000005</v>
      </c>
      <c r="E169" s="18">
        <f>IF(Sheet1!G297=0,Master!A169,Master!K169)</f>
        <v>100</v>
      </c>
      <c r="F169" s="18">
        <f>IF(Sheet1!G297=0,Master!B169,Master!L169)</f>
        <v>180</v>
      </c>
      <c r="G169" s="18">
        <f>IF(Sheet1!I297=1,Master!A169,Master!K169)</f>
        <v>41.351686700000002</v>
      </c>
      <c r="H169" s="18">
        <f>IF(Sheet1!I297=1,Master!B169,Master!L169)</f>
        <v>-72.283650300000005</v>
      </c>
      <c r="I169" s="18">
        <f>IF(Sheet1!I297=0,Master!A169,Master!K169)</f>
        <v>100</v>
      </c>
      <c r="J169" s="18">
        <f>IF(Sheet1!I297=0,Master!B169,Master!L169)</f>
        <v>180</v>
      </c>
      <c r="K169" s="18">
        <v>100</v>
      </c>
      <c r="L169" s="18">
        <v>180</v>
      </c>
      <c r="M169">
        <v>676</v>
      </c>
      <c r="N169" t="s">
        <v>790</v>
      </c>
      <c r="O169">
        <v>0.23664953081099999</v>
      </c>
      <c r="P169" s="18" t="s">
        <v>199</v>
      </c>
      <c r="Q169" t="s">
        <v>200</v>
      </c>
      <c r="R169" t="s">
        <v>8</v>
      </c>
      <c r="S169">
        <v>0</v>
      </c>
      <c r="T169">
        <v>1</v>
      </c>
      <c r="U169">
        <v>-5.1574802398681596</v>
      </c>
      <c r="V169">
        <v>-5.1574802398681596</v>
      </c>
      <c r="W169">
        <v>-5.1574802398681596</v>
      </c>
      <c r="X169" s="1">
        <v>-5.1574802398681596</v>
      </c>
      <c r="Z169" s="1">
        <v>1</v>
      </c>
      <c r="AA169" s="1">
        <v>5.9702507769169001E-2</v>
      </c>
      <c r="AB169" s="1">
        <v>5.9702507769169001E-2</v>
      </c>
      <c r="AC169" s="1">
        <v>5.9702507769169001E-2</v>
      </c>
      <c r="AD169" s="1">
        <v>5.9702507769169001E-2</v>
      </c>
      <c r="AF169" s="1">
        <v>1</v>
      </c>
      <c r="AG169">
        <v>0.86246640931354701</v>
      </c>
      <c r="AH169">
        <v>0.86246640931354701</v>
      </c>
      <c r="AI169">
        <v>0.86246640931354701</v>
      </c>
      <c r="AJ169">
        <v>0.86246640931354701</v>
      </c>
      <c r="AL169" s="18">
        <f t="shared" si="14"/>
        <v>0.86246640931354701</v>
      </c>
      <c r="AM169">
        <v>0.86246640931354701</v>
      </c>
      <c r="AN169">
        <v>676</v>
      </c>
      <c r="AO169" t="s">
        <v>790</v>
      </c>
      <c r="AP169" t="s">
        <v>199</v>
      </c>
      <c r="AQ169" t="s">
        <v>200</v>
      </c>
      <c r="AR169" t="s">
        <v>8</v>
      </c>
      <c r="AS169">
        <v>41.351686700000002</v>
      </c>
      <c r="AT169">
        <v>-72.283650300000005</v>
      </c>
      <c r="AW169">
        <v>2.5</v>
      </c>
      <c r="AX169">
        <v>2.5</v>
      </c>
      <c r="BB169">
        <v>3.3</v>
      </c>
      <c r="BC169">
        <v>3.3</v>
      </c>
      <c r="BG169">
        <v>7.9</v>
      </c>
      <c r="BH169">
        <v>7.9</v>
      </c>
      <c r="BL169">
        <v>13.8</v>
      </c>
      <c r="BM169">
        <v>13.8</v>
      </c>
      <c r="BQ169">
        <v>19.600000000000001</v>
      </c>
      <c r="BR169">
        <v>19.600000000000001</v>
      </c>
      <c r="BW169">
        <v>24.4</v>
      </c>
      <c r="BX169">
        <v>24.4</v>
      </c>
      <c r="CB169">
        <v>27.4</v>
      </c>
      <c r="CC169">
        <v>27.4</v>
      </c>
      <c r="CG169">
        <v>26.6</v>
      </c>
      <c r="CH169">
        <v>26.6</v>
      </c>
      <c r="CL169">
        <v>22.8</v>
      </c>
      <c r="CM169">
        <v>22.8</v>
      </c>
      <c r="CQ169">
        <v>17.399999999999999</v>
      </c>
      <c r="CR169">
        <v>17.399999999999999</v>
      </c>
      <c r="CV169">
        <v>11.4</v>
      </c>
      <c r="CW169">
        <v>11.4</v>
      </c>
      <c r="DA169">
        <v>5.0999999999999996</v>
      </c>
      <c r="DB169">
        <v>5.0999999999999996</v>
      </c>
      <c r="DD169">
        <v>1</v>
      </c>
      <c r="DE169">
        <v>0</v>
      </c>
      <c r="DF169">
        <v>0</v>
      </c>
      <c r="DG169">
        <v>0</v>
      </c>
      <c r="DH169">
        <v>0</v>
      </c>
      <c r="DI169" t="str">
        <f t="shared" si="15"/>
        <v xml:space="preserve">Temp. suitable for vectors - surveillance may be needed. </v>
      </c>
      <c r="DJ169" t="str">
        <f t="shared" si="12"/>
        <v>When temp. suitable, model suggests vectors likely - may need control, education, and policies minimizing exposure.</v>
      </c>
      <c r="DK169" t="str">
        <f t="shared" si="16"/>
        <v xml:space="preserve">Temp. suitable for Zika - surveillance may be needed. </v>
      </c>
      <c r="DL169" t="str">
        <f t="shared" si="13"/>
        <v>When temp. suitable, model suggests Zika unlikely.</v>
      </c>
      <c r="DM169" t="str">
        <f t="shared" si="17"/>
        <v>Temp. suitable for vectors - surveillance may be needed. When temp. suitable, model suggests vectors likely - may need control, education, and policies minimizing exposure.</v>
      </c>
      <c r="DX169" s="59" t="s">
        <v>790</v>
      </c>
      <c r="DY169" s="59" t="s">
        <v>199</v>
      </c>
      <c r="DZ169" s="59" t="s">
        <v>200</v>
      </c>
      <c r="EA169" s="59" t="s">
        <v>8</v>
      </c>
      <c r="EB169" s="59">
        <v>0</v>
      </c>
      <c r="EC169" s="59">
        <v>189</v>
      </c>
      <c r="ED169" s="59">
        <v>0</v>
      </c>
      <c r="EE169" s="59">
        <v>1273</v>
      </c>
      <c r="EF169" s="59">
        <v>1273</v>
      </c>
      <c r="EG169" s="59">
        <v>49.735449735449698</v>
      </c>
      <c r="EH169" s="59">
        <v>124.051550397464</v>
      </c>
      <c r="EI169" s="59">
        <v>9400</v>
      </c>
      <c r="EJ169" s="59">
        <v>79</v>
      </c>
      <c r="EK169" s="59">
        <v>0</v>
      </c>
      <c r="EL169" s="59">
        <v>9</v>
      </c>
      <c r="EM169" s="59">
        <v>14</v>
      </c>
      <c r="EN169" s="59">
        <v>9400</v>
      </c>
    </row>
    <row r="170" spans="1:144" x14ac:dyDescent="0.25">
      <c r="A170" s="18">
        <v>38.840100700000001</v>
      </c>
      <c r="B170" s="18">
        <v>-77.016707299999993</v>
      </c>
      <c r="C170" s="18">
        <f>IF(Sheet1!G318=1,Master!A170,Master!K170)</f>
        <v>38.840100700000001</v>
      </c>
      <c r="D170" s="18">
        <f>IF(Sheet1!G318=1,Master!B170,Master!L170)</f>
        <v>-77.016707299999993</v>
      </c>
      <c r="E170" s="18">
        <f>IF(Sheet1!G318=0,Master!A170,Master!K170)</f>
        <v>100</v>
      </c>
      <c r="F170" s="18">
        <f>IF(Sheet1!G318=0,Master!B170,Master!L170)</f>
        <v>180</v>
      </c>
      <c r="G170" s="18">
        <f>IF(Sheet1!I318=1,Master!A170,Master!K170)</f>
        <v>38.840100700000001</v>
      </c>
      <c r="H170" s="18">
        <f>IF(Sheet1!I318=1,Master!B170,Master!L170)</f>
        <v>-77.016707299999993</v>
      </c>
      <c r="I170" s="18">
        <f>IF(Sheet1!I318=0,Master!A170,Master!K170)</f>
        <v>100</v>
      </c>
      <c r="J170" s="18">
        <f>IF(Sheet1!I318=0,Master!B170,Master!L170)</f>
        <v>180</v>
      </c>
      <c r="K170" s="18">
        <v>100</v>
      </c>
      <c r="L170" s="18">
        <v>180</v>
      </c>
      <c r="M170">
        <v>37</v>
      </c>
      <c r="N170" t="s">
        <v>86</v>
      </c>
      <c r="O170">
        <v>8.2779417385100001E-2</v>
      </c>
      <c r="P170" t="s">
        <v>87</v>
      </c>
      <c r="Q170" t="s">
        <v>88</v>
      </c>
      <c r="R170" t="s">
        <v>89</v>
      </c>
      <c r="S170">
        <v>1</v>
      </c>
      <c r="T170">
        <v>1</v>
      </c>
      <c r="U170">
        <v>2.28346467018127</v>
      </c>
      <c r="V170">
        <v>2.28346467018127</v>
      </c>
      <c r="W170">
        <v>2.28346467018127</v>
      </c>
      <c r="X170" s="1">
        <v>2.28346467018127</v>
      </c>
      <c r="Z170" s="1">
        <v>1</v>
      </c>
      <c r="AA170" s="1">
        <v>0.70534925691922001</v>
      </c>
      <c r="AB170" s="1">
        <v>0.70534925691922001</v>
      </c>
      <c r="AC170" s="1">
        <v>0.70534925691922001</v>
      </c>
      <c r="AD170" s="1">
        <v>0.70534925691922001</v>
      </c>
      <c r="AF170" s="1">
        <v>1</v>
      </c>
      <c r="AG170">
        <v>0.927187700787929</v>
      </c>
      <c r="AH170">
        <v>0.927187700787929</v>
      </c>
      <c r="AI170">
        <v>0.927187700787929</v>
      </c>
      <c r="AJ170">
        <v>0.927187700787929</v>
      </c>
      <c r="AL170" s="18">
        <f t="shared" si="14"/>
        <v>0.927187700787929</v>
      </c>
      <c r="AM170">
        <v>0.927187700787929</v>
      </c>
      <c r="AN170">
        <v>37</v>
      </c>
      <c r="AO170" t="s">
        <v>86</v>
      </c>
      <c r="AP170" t="s">
        <v>87</v>
      </c>
      <c r="AQ170" t="s">
        <v>88</v>
      </c>
      <c r="AR170" t="s">
        <v>89</v>
      </c>
      <c r="AS170">
        <v>38.840100700000001</v>
      </c>
      <c r="AT170">
        <v>-77.016707299999993</v>
      </c>
      <c r="AW170">
        <v>5.8</v>
      </c>
      <c r="AX170">
        <v>5.8</v>
      </c>
      <c r="BB170">
        <v>7.5</v>
      </c>
      <c r="BC170">
        <v>7.5</v>
      </c>
      <c r="BG170">
        <v>12.8</v>
      </c>
      <c r="BH170">
        <v>12.8</v>
      </c>
      <c r="BL170">
        <v>19</v>
      </c>
      <c r="BM170">
        <v>19</v>
      </c>
      <c r="BQ170">
        <v>24.4</v>
      </c>
      <c r="BR170">
        <v>24.4</v>
      </c>
      <c r="BW170">
        <v>28.9</v>
      </c>
      <c r="BX170">
        <v>28.9</v>
      </c>
      <c r="CB170">
        <v>31.1</v>
      </c>
      <c r="CC170">
        <v>31.1</v>
      </c>
      <c r="CG170">
        <v>30.1</v>
      </c>
      <c r="CH170">
        <v>30.1</v>
      </c>
      <c r="CL170">
        <v>26.4</v>
      </c>
      <c r="CM170">
        <v>26.4</v>
      </c>
      <c r="CQ170">
        <v>20.399999999999999</v>
      </c>
      <c r="CR170">
        <v>20.399999999999999</v>
      </c>
      <c r="CV170">
        <v>14.2</v>
      </c>
      <c r="CW170">
        <v>14.2</v>
      </c>
      <c r="DA170">
        <v>7.9</v>
      </c>
      <c r="DB170">
        <v>7.9</v>
      </c>
      <c r="DD170">
        <v>1</v>
      </c>
      <c r="DE170">
        <v>0</v>
      </c>
      <c r="DF170">
        <v>0</v>
      </c>
      <c r="DG170">
        <v>0</v>
      </c>
      <c r="DH170">
        <v>0</v>
      </c>
      <c r="DI170" t="str">
        <f t="shared" si="15"/>
        <v xml:space="preserve">Temp. suitable for vectors - surveillance may be needed. </v>
      </c>
      <c r="DJ170" t="str">
        <f t="shared" si="12"/>
        <v>When temp. suitable, model suggests vectors likely - may need control, education, and policies minimizing exposure.</v>
      </c>
      <c r="DK170" t="str">
        <f t="shared" si="16"/>
        <v xml:space="preserve">Temp. suitable for Zika - surveillance may be needed. </v>
      </c>
      <c r="DL170" t="str">
        <f t="shared" si="13"/>
        <v>When temp. suitable, model suggests Zika unlikely.</v>
      </c>
      <c r="DM170" t="str">
        <f t="shared" si="17"/>
        <v>Temp. suitable for vectors - surveillance may be needed. When temp. suitable, model suggests vectors likely - may need control, education, and policies minimizing exposure.</v>
      </c>
      <c r="DX170" s="59" t="s">
        <v>86</v>
      </c>
      <c r="DY170" s="59" t="s">
        <v>87</v>
      </c>
      <c r="DZ170" s="59" t="s">
        <v>88</v>
      </c>
      <c r="EA170" s="59" t="s">
        <v>89</v>
      </c>
      <c r="EB170" s="59">
        <v>391</v>
      </c>
      <c r="EC170" s="59">
        <v>171</v>
      </c>
      <c r="ED170" s="59">
        <v>0</v>
      </c>
      <c r="EE170" s="59">
        <v>19398</v>
      </c>
      <c r="EF170" s="59">
        <v>19398</v>
      </c>
      <c r="EG170" s="59">
        <v>1884.94736842105</v>
      </c>
      <c r="EH170" s="59">
        <v>2468.1610676188502</v>
      </c>
      <c r="EI170" s="59">
        <v>322326</v>
      </c>
      <c r="EJ170" s="59">
        <v>149</v>
      </c>
      <c r="EK170" s="59">
        <v>0</v>
      </c>
      <c r="EL170" s="59">
        <v>3</v>
      </c>
      <c r="EM170" s="59">
        <v>1393</v>
      </c>
      <c r="EN170" s="59">
        <v>322326</v>
      </c>
    </row>
    <row r="171" spans="1:144" x14ac:dyDescent="0.25">
      <c r="A171" s="18">
        <v>38.867245500000003</v>
      </c>
      <c r="B171" s="18">
        <v>-77.016434799999999</v>
      </c>
      <c r="C171" s="18">
        <f>IF(Sheet1!G319=1,Master!A171,Master!K171)</f>
        <v>38.867245500000003</v>
      </c>
      <c r="D171" s="18">
        <f>IF(Sheet1!G319=1,Master!B171,Master!L171)</f>
        <v>-77.016434799999999</v>
      </c>
      <c r="E171" s="18">
        <f>IF(Sheet1!G319=0,Master!A171,Master!K171)</f>
        <v>100</v>
      </c>
      <c r="F171" s="18">
        <f>IF(Sheet1!G319=0,Master!B171,Master!L171)</f>
        <v>180</v>
      </c>
      <c r="G171" s="18">
        <f>IF(Sheet1!I319=1,Master!A171,Master!K171)</f>
        <v>38.867245500000003</v>
      </c>
      <c r="H171" s="18">
        <f>IF(Sheet1!I319=1,Master!B171,Master!L171)</f>
        <v>-77.016434799999999</v>
      </c>
      <c r="I171" s="18">
        <f>IF(Sheet1!I319=0,Master!A171,Master!K171)</f>
        <v>100</v>
      </c>
      <c r="J171" s="18">
        <f>IF(Sheet1!I319=0,Master!B171,Master!L171)</f>
        <v>180</v>
      </c>
      <c r="K171" s="18">
        <v>100</v>
      </c>
      <c r="L171" s="18">
        <v>180</v>
      </c>
      <c r="M171">
        <v>265</v>
      </c>
      <c r="N171" t="s">
        <v>377</v>
      </c>
      <c r="O171">
        <v>3.1328613635200002E-2</v>
      </c>
      <c r="P171" t="s">
        <v>87</v>
      </c>
      <c r="Q171" t="s">
        <v>88</v>
      </c>
      <c r="R171" t="s">
        <v>89</v>
      </c>
      <c r="S171">
        <v>1</v>
      </c>
      <c r="T171">
        <v>1</v>
      </c>
      <c r="U171">
        <v>2.28346467018127</v>
      </c>
      <c r="V171">
        <v>2.28346467018127</v>
      </c>
      <c r="W171">
        <v>2.28346467018127</v>
      </c>
      <c r="X171" s="1">
        <v>2.28346467018127</v>
      </c>
      <c r="Z171" s="1">
        <v>1</v>
      </c>
      <c r="AA171" s="1">
        <v>0.70534926652908303</v>
      </c>
      <c r="AB171" s="1">
        <v>0.70534926652908303</v>
      </c>
      <c r="AC171" s="1">
        <v>0.70534926652908303</v>
      </c>
      <c r="AD171" s="1">
        <v>0.70534926652908303</v>
      </c>
      <c r="AF171" s="1">
        <v>1</v>
      </c>
      <c r="AG171">
        <v>0.92718768119812001</v>
      </c>
      <c r="AH171">
        <v>0.92718768119812001</v>
      </c>
      <c r="AI171">
        <v>0.92718768119812001</v>
      </c>
      <c r="AJ171">
        <v>0.92718768119812001</v>
      </c>
      <c r="AL171" s="18">
        <f t="shared" si="14"/>
        <v>0.92718768119812001</v>
      </c>
      <c r="AM171">
        <v>0.92718768119812001</v>
      </c>
      <c r="AN171">
        <v>265</v>
      </c>
      <c r="AO171" t="s">
        <v>377</v>
      </c>
      <c r="AP171" t="s">
        <v>87</v>
      </c>
      <c r="AQ171" t="s">
        <v>88</v>
      </c>
      <c r="AR171" t="s">
        <v>89</v>
      </c>
      <c r="AS171">
        <v>38.867245500000003</v>
      </c>
      <c r="AT171">
        <v>-77.016434799999999</v>
      </c>
      <c r="AW171">
        <v>5.8</v>
      </c>
      <c r="AX171">
        <v>5.8</v>
      </c>
      <c r="BB171">
        <v>7.5</v>
      </c>
      <c r="BC171">
        <v>7.5</v>
      </c>
      <c r="BG171">
        <v>12.8</v>
      </c>
      <c r="BH171">
        <v>12.8</v>
      </c>
      <c r="BL171">
        <v>19</v>
      </c>
      <c r="BM171">
        <v>19</v>
      </c>
      <c r="BQ171">
        <v>24.4</v>
      </c>
      <c r="BR171">
        <v>24.4</v>
      </c>
      <c r="BW171">
        <v>28.9</v>
      </c>
      <c r="BX171">
        <v>28.9</v>
      </c>
      <c r="CB171">
        <v>31.1</v>
      </c>
      <c r="CC171">
        <v>31.1</v>
      </c>
      <c r="CG171">
        <v>30.1</v>
      </c>
      <c r="CH171">
        <v>30.1</v>
      </c>
      <c r="CL171">
        <v>26.4</v>
      </c>
      <c r="CM171">
        <v>26.4</v>
      </c>
      <c r="CQ171">
        <v>20.399999999999999</v>
      </c>
      <c r="CR171">
        <v>20.399999999999999</v>
      </c>
      <c r="CV171">
        <v>14.2</v>
      </c>
      <c r="CW171">
        <v>14.2</v>
      </c>
      <c r="DA171">
        <v>7.9</v>
      </c>
      <c r="DB171">
        <v>7.9</v>
      </c>
      <c r="DD171">
        <v>1</v>
      </c>
      <c r="DE171">
        <v>0</v>
      </c>
      <c r="DF171">
        <v>0</v>
      </c>
      <c r="DG171">
        <v>0</v>
      </c>
      <c r="DH171">
        <v>0</v>
      </c>
      <c r="DI171" t="str">
        <f t="shared" si="15"/>
        <v xml:space="preserve">Temp. suitable for vectors - surveillance may be needed. </v>
      </c>
      <c r="DJ171" t="str">
        <f t="shared" si="12"/>
        <v>When temp. suitable, model suggests vectors likely - may need control, education, and policies minimizing exposure.</v>
      </c>
      <c r="DK171" t="str">
        <f t="shared" si="16"/>
        <v xml:space="preserve">Temp. suitable for Zika - surveillance may be needed. </v>
      </c>
      <c r="DL171" t="str">
        <f t="shared" si="13"/>
        <v>When temp. suitable, model suggests Zika unlikely.</v>
      </c>
      <c r="DM171" t="str">
        <f t="shared" si="17"/>
        <v>Temp. suitable for vectors - surveillance may be needed. When temp. suitable, model suggests vectors likely - may need control, education, and policies minimizing exposure.</v>
      </c>
      <c r="DX171" s="59" t="s">
        <v>377</v>
      </c>
      <c r="DY171" s="59" t="s">
        <v>87</v>
      </c>
      <c r="DZ171" s="59" t="s">
        <v>88</v>
      </c>
      <c r="EA171" s="59" t="s">
        <v>89</v>
      </c>
      <c r="EB171" s="59">
        <v>2318</v>
      </c>
      <c r="EC171" s="59">
        <v>36</v>
      </c>
      <c r="ED171" s="59">
        <v>0</v>
      </c>
      <c r="EE171" s="59">
        <v>37945</v>
      </c>
      <c r="EF171" s="59">
        <v>37945</v>
      </c>
      <c r="EG171" s="59">
        <v>7380.5555555555502</v>
      </c>
      <c r="EH171" s="59">
        <v>9703.2610338668092</v>
      </c>
      <c r="EI171" s="59">
        <v>265700</v>
      </c>
      <c r="EJ171" s="59">
        <v>32</v>
      </c>
      <c r="EK171" s="59">
        <v>0</v>
      </c>
      <c r="EL171" s="59">
        <v>163</v>
      </c>
      <c r="EM171" s="59">
        <v>4791</v>
      </c>
      <c r="EN171" s="59">
        <v>265700</v>
      </c>
    </row>
    <row r="172" spans="1:144" x14ac:dyDescent="0.25">
      <c r="A172" s="18">
        <v>38.878460799999999</v>
      </c>
      <c r="B172" s="18">
        <v>-76.997489000000002</v>
      </c>
      <c r="C172" s="18">
        <f>IF(Sheet1!G320=1,Master!A172,Master!K172)</f>
        <v>38.878460799999999</v>
      </c>
      <c r="D172" s="18">
        <f>IF(Sheet1!G320=1,Master!B172,Master!L172)</f>
        <v>-76.997489000000002</v>
      </c>
      <c r="E172" s="18">
        <f>IF(Sheet1!G320=0,Master!A172,Master!K172)</f>
        <v>100</v>
      </c>
      <c r="F172" s="18">
        <f>IF(Sheet1!G320=0,Master!B172,Master!L172)</f>
        <v>180</v>
      </c>
      <c r="G172" s="18">
        <f>IF(Sheet1!I320=1,Master!A172,Master!K172)</f>
        <v>38.878460799999999</v>
      </c>
      <c r="H172" s="18">
        <f>IF(Sheet1!I320=1,Master!B172,Master!L172)</f>
        <v>-76.997489000000002</v>
      </c>
      <c r="I172" s="18">
        <f>IF(Sheet1!I320=0,Master!A172,Master!K172)</f>
        <v>100</v>
      </c>
      <c r="J172" s="18">
        <f>IF(Sheet1!I320=0,Master!B172,Master!L172)</f>
        <v>180</v>
      </c>
      <c r="K172" s="18">
        <v>100</v>
      </c>
      <c r="L172" s="18">
        <v>180</v>
      </c>
      <c r="M172">
        <v>368</v>
      </c>
      <c r="N172" t="s">
        <v>480</v>
      </c>
      <c r="O172">
        <v>1.8160754126599999E-2</v>
      </c>
      <c r="P172" t="s">
        <v>87</v>
      </c>
      <c r="Q172" t="s">
        <v>88</v>
      </c>
      <c r="R172" t="s">
        <v>89</v>
      </c>
      <c r="S172">
        <v>1</v>
      </c>
      <c r="T172">
        <v>1</v>
      </c>
      <c r="U172">
        <v>2.28346467018127</v>
      </c>
      <c r="V172">
        <v>2.28346467018127</v>
      </c>
      <c r="W172">
        <v>2.28346467018127</v>
      </c>
      <c r="X172" s="1">
        <v>2.28346467018127</v>
      </c>
      <c r="Z172" s="1">
        <v>1</v>
      </c>
      <c r="AA172" s="1">
        <v>0.69960129261016801</v>
      </c>
      <c r="AB172" s="1">
        <v>0.69960129261016801</v>
      </c>
      <c r="AC172" s="1">
        <v>0.69960129261016801</v>
      </c>
      <c r="AD172" s="1">
        <v>0.69960129261016801</v>
      </c>
      <c r="AF172" s="1">
        <v>1</v>
      </c>
      <c r="AG172">
        <v>0.95377916097641002</v>
      </c>
      <c r="AH172">
        <v>0.95377916097641002</v>
      </c>
      <c r="AI172">
        <v>0.95377916097641002</v>
      </c>
      <c r="AJ172">
        <v>0.95377916097641002</v>
      </c>
      <c r="AL172" s="18">
        <f t="shared" si="14"/>
        <v>0.95377916097641002</v>
      </c>
      <c r="AM172">
        <v>0.95377916097641002</v>
      </c>
      <c r="AN172">
        <v>368</v>
      </c>
      <c r="AO172" t="s">
        <v>480</v>
      </c>
      <c r="AP172" t="s">
        <v>87</v>
      </c>
      <c r="AQ172" t="s">
        <v>88</v>
      </c>
      <c r="AR172" t="s">
        <v>89</v>
      </c>
      <c r="AS172">
        <v>38.878460799999999</v>
      </c>
      <c r="AT172">
        <v>-76.997489000000002</v>
      </c>
      <c r="AW172">
        <v>5.7</v>
      </c>
      <c r="AX172">
        <v>5.7</v>
      </c>
      <c r="BB172">
        <v>7.3</v>
      </c>
      <c r="BC172">
        <v>7.3</v>
      </c>
      <c r="BG172">
        <v>12.6</v>
      </c>
      <c r="BH172">
        <v>12.6</v>
      </c>
      <c r="BL172">
        <v>18.600000000000001</v>
      </c>
      <c r="BM172">
        <v>18.600000000000001</v>
      </c>
      <c r="BQ172">
        <v>23.9</v>
      </c>
      <c r="BR172">
        <v>23.9</v>
      </c>
      <c r="BW172">
        <v>28.5</v>
      </c>
      <c r="BX172">
        <v>28.5</v>
      </c>
      <c r="CB172">
        <v>30.7</v>
      </c>
      <c r="CC172">
        <v>30.7</v>
      </c>
      <c r="CG172">
        <v>29.7</v>
      </c>
      <c r="CH172">
        <v>29.7</v>
      </c>
      <c r="CL172">
        <v>26.1</v>
      </c>
      <c r="CM172">
        <v>26.1</v>
      </c>
      <c r="CQ172">
        <v>20.2</v>
      </c>
      <c r="CR172">
        <v>20.2</v>
      </c>
      <c r="CV172">
        <v>14</v>
      </c>
      <c r="CW172">
        <v>14</v>
      </c>
      <c r="DA172">
        <v>7.7</v>
      </c>
      <c r="DB172">
        <v>7.7</v>
      </c>
      <c r="DD172">
        <v>1</v>
      </c>
      <c r="DE172">
        <v>0.82032203674316395</v>
      </c>
      <c r="DF172">
        <v>0.82032203674316395</v>
      </c>
      <c r="DG172">
        <v>0.82032203674316395</v>
      </c>
      <c r="DH172">
        <v>0.82032203674316395</v>
      </c>
      <c r="DI172" t="str">
        <f t="shared" si="15"/>
        <v xml:space="preserve">Temp. suitable for vectors - surveillance may be needed. </v>
      </c>
      <c r="DJ172" t="str">
        <f t="shared" si="12"/>
        <v>When temp. suitable, model suggests vectors likely - may need control, education, and policies minimizing exposure.</v>
      </c>
      <c r="DK172" t="str">
        <f t="shared" si="16"/>
        <v xml:space="preserve">Temp. suitable for Zika - surveillance may be needed. </v>
      </c>
      <c r="DL172" t="str">
        <f t="shared" si="13"/>
        <v>When temp. suitable, model suggests Zika likely - may need control, education, and policies minimizing exposure.</v>
      </c>
      <c r="DM172" t="str">
        <f t="shared" si="17"/>
        <v>Temp. suitable for vectors - surveillance may be needed. When temp. suitable, model suggests vectors likely - may need control, education, and policies minimizing exposure.</v>
      </c>
      <c r="DX172" s="59" t="s">
        <v>480</v>
      </c>
      <c r="DY172" s="59" t="s">
        <v>87</v>
      </c>
      <c r="DZ172" s="59" t="s">
        <v>88</v>
      </c>
      <c r="EA172" s="59" t="s">
        <v>89</v>
      </c>
      <c r="EB172" s="59">
        <v>5166</v>
      </c>
      <c r="EC172" s="59">
        <v>27</v>
      </c>
      <c r="ED172" s="59">
        <v>2</v>
      </c>
      <c r="EE172" s="59">
        <v>3881</v>
      </c>
      <c r="EF172" s="59">
        <v>3879</v>
      </c>
      <c r="EG172" s="59">
        <v>1747.8518518518499</v>
      </c>
      <c r="EH172" s="59">
        <v>1159.6289861242401</v>
      </c>
      <c r="EI172" s="59">
        <v>47192</v>
      </c>
      <c r="EJ172" s="59">
        <v>27</v>
      </c>
      <c r="EK172" s="59">
        <v>2</v>
      </c>
      <c r="EL172" s="59">
        <v>2</v>
      </c>
      <c r="EM172" s="59">
        <v>1616</v>
      </c>
      <c r="EN172" s="59">
        <v>47192</v>
      </c>
    </row>
    <row r="173" spans="1:144" x14ac:dyDescent="0.25">
      <c r="A173" s="18">
        <v>38.823617599999999</v>
      </c>
      <c r="B173" s="18">
        <v>-77.023400499999994</v>
      </c>
      <c r="C173" s="18">
        <f>IF(Sheet1!G321=1,Master!A173,Master!K173)</f>
        <v>38.823617599999999</v>
      </c>
      <c r="D173" s="18">
        <f>IF(Sheet1!G321=1,Master!B173,Master!L173)</f>
        <v>-77.023400499999994</v>
      </c>
      <c r="E173" s="18">
        <f>IF(Sheet1!G321=0,Master!A173,Master!K173)</f>
        <v>100</v>
      </c>
      <c r="F173" s="18">
        <f>IF(Sheet1!G321=0,Master!B173,Master!L173)</f>
        <v>180</v>
      </c>
      <c r="G173" s="18">
        <f>IF(Sheet1!I321=1,Master!A173,Master!K173)</f>
        <v>38.823617599999999</v>
      </c>
      <c r="H173" s="18">
        <f>IF(Sheet1!I321=1,Master!B173,Master!L173)</f>
        <v>-77.023400499999994</v>
      </c>
      <c r="I173" s="18">
        <f>IF(Sheet1!I321=0,Master!A173,Master!K173)</f>
        <v>100</v>
      </c>
      <c r="J173" s="18">
        <f>IF(Sheet1!I321=0,Master!B173,Master!L173)</f>
        <v>180</v>
      </c>
      <c r="K173" s="18">
        <v>100</v>
      </c>
      <c r="L173" s="18">
        <v>180</v>
      </c>
      <c r="M173">
        <v>522</v>
      </c>
      <c r="N173" t="s">
        <v>634</v>
      </c>
      <c r="O173">
        <v>3.3960018870100001E-2</v>
      </c>
      <c r="P173" t="s">
        <v>87</v>
      </c>
      <c r="Q173" t="s">
        <v>88</v>
      </c>
      <c r="R173" t="s">
        <v>89</v>
      </c>
      <c r="S173">
        <v>1</v>
      </c>
      <c r="T173">
        <v>1</v>
      </c>
      <c r="U173">
        <v>2.28346467018127</v>
      </c>
      <c r="V173">
        <v>2.28346467018127</v>
      </c>
      <c r="W173">
        <v>2.28346467018127</v>
      </c>
      <c r="X173" s="1">
        <v>2.28346467018127</v>
      </c>
      <c r="Z173" s="1">
        <v>1</v>
      </c>
      <c r="AA173" s="1">
        <v>0.63770258426666304</v>
      </c>
      <c r="AB173" s="1">
        <v>0.63770258426666304</v>
      </c>
      <c r="AC173" s="1">
        <v>0.63770258426666304</v>
      </c>
      <c r="AD173" s="1">
        <v>0.63770258426666304</v>
      </c>
      <c r="AF173" s="1">
        <v>1</v>
      </c>
      <c r="AG173">
        <v>0.904715895652771</v>
      </c>
      <c r="AH173">
        <v>0.904715895652771</v>
      </c>
      <c r="AI173">
        <v>0.904715895652771</v>
      </c>
      <c r="AJ173">
        <v>0.904715895652771</v>
      </c>
      <c r="AL173" s="18">
        <f t="shared" si="14"/>
        <v>0.904715895652771</v>
      </c>
      <c r="AM173">
        <v>0.904715895652771</v>
      </c>
      <c r="AN173">
        <v>522</v>
      </c>
      <c r="AO173" t="s">
        <v>634</v>
      </c>
      <c r="AP173" t="s">
        <v>87</v>
      </c>
      <c r="AQ173" t="s">
        <v>88</v>
      </c>
      <c r="AR173" t="s">
        <v>89</v>
      </c>
      <c r="AS173">
        <v>38.823617599999999</v>
      </c>
      <c r="AT173">
        <v>-77.023400499999994</v>
      </c>
      <c r="AW173">
        <v>5.9</v>
      </c>
      <c r="AX173">
        <v>5.9</v>
      </c>
      <c r="BB173">
        <v>7.6</v>
      </c>
      <c r="BC173">
        <v>7.6</v>
      </c>
      <c r="BG173">
        <v>12.8</v>
      </c>
      <c r="BH173">
        <v>12.8</v>
      </c>
      <c r="BL173">
        <v>19</v>
      </c>
      <c r="BM173">
        <v>19</v>
      </c>
      <c r="BQ173">
        <v>24.2</v>
      </c>
      <c r="BR173">
        <v>24.2</v>
      </c>
      <c r="BW173">
        <v>28.7</v>
      </c>
      <c r="BX173">
        <v>28.7</v>
      </c>
      <c r="CB173">
        <v>30.8</v>
      </c>
      <c r="CC173">
        <v>30.8</v>
      </c>
      <c r="CG173">
        <v>29.9</v>
      </c>
      <c r="CH173">
        <v>29.9</v>
      </c>
      <c r="CL173">
        <v>26.3</v>
      </c>
      <c r="CM173">
        <v>26.3</v>
      </c>
      <c r="CQ173">
        <v>20.399999999999999</v>
      </c>
      <c r="CR173">
        <v>20.399999999999999</v>
      </c>
      <c r="CV173">
        <v>14.2</v>
      </c>
      <c r="CW173">
        <v>14.2</v>
      </c>
      <c r="DA173">
        <v>7.9</v>
      </c>
      <c r="DB173">
        <v>7.9</v>
      </c>
      <c r="DD173">
        <v>1</v>
      </c>
      <c r="DE173">
        <v>0</v>
      </c>
      <c r="DF173">
        <v>0</v>
      </c>
      <c r="DG173">
        <v>0</v>
      </c>
      <c r="DH173">
        <v>0</v>
      </c>
      <c r="DI173" t="str">
        <f t="shared" si="15"/>
        <v xml:space="preserve">Temp. suitable for vectors - surveillance may be needed. </v>
      </c>
      <c r="DJ173" t="str">
        <f t="shared" si="12"/>
        <v>When temp. suitable, model suggests vectors likely - may need control, education, and policies minimizing exposure.</v>
      </c>
      <c r="DK173" t="str">
        <f t="shared" si="16"/>
        <v xml:space="preserve">Temp. suitable for Zika - surveillance may be needed. </v>
      </c>
      <c r="DL173" t="str">
        <f t="shared" si="13"/>
        <v>When temp. suitable, model suggests Zika unlikely.</v>
      </c>
      <c r="DM173" t="str">
        <f t="shared" si="17"/>
        <v>Temp. suitable for vectors - surveillance may be needed. When temp. suitable, model suggests vectors likely - may need control, education, and policies minimizing exposure.</v>
      </c>
      <c r="DX173" s="59" t="s">
        <v>634</v>
      </c>
      <c r="DY173" s="59" t="s">
        <v>87</v>
      </c>
      <c r="DZ173" s="59" t="s">
        <v>88</v>
      </c>
      <c r="EA173" s="59" t="s">
        <v>89</v>
      </c>
      <c r="EB173" s="59">
        <v>507</v>
      </c>
      <c r="EC173" s="59">
        <v>12</v>
      </c>
      <c r="ED173" s="59">
        <v>0</v>
      </c>
      <c r="EE173" s="59">
        <v>1041</v>
      </c>
      <c r="EF173" s="59">
        <v>1041</v>
      </c>
      <c r="EG173" s="59">
        <v>384.08333333333297</v>
      </c>
      <c r="EH173" s="59">
        <v>355.74346054737498</v>
      </c>
      <c r="EI173" s="59">
        <v>4609</v>
      </c>
      <c r="EJ173" s="59">
        <v>11</v>
      </c>
      <c r="EK173" s="59">
        <v>0</v>
      </c>
      <c r="EL173" s="59">
        <v>26</v>
      </c>
      <c r="EM173" s="59">
        <v>232</v>
      </c>
      <c r="EN173" s="59">
        <v>4609</v>
      </c>
    </row>
    <row r="174" spans="1:144" x14ac:dyDescent="0.25">
      <c r="A174" s="18">
        <v>38.8738551</v>
      </c>
      <c r="B174" s="18">
        <v>-76.994913600000004</v>
      </c>
      <c r="C174" s="18">
        <f>IF(Sheet1!G322=1,Master!A174,Master!K174)</f>
        <v>38.8738551</v>
      </c>
      <c r="D174" s="18">
        <f>IF(Sheet1!G322=1,Master!B174,Master!L174)</f>
        <v>-76.994913600000004</v>
      </c>
      <c r="E174" s="18">
        <f>IF(Sheet1!G322=0,Master!A174,Master!K174)</f>
        <v>100</v>
      </c>
      <c r="F174" s="18">
        <f>IF(Sheet1!G322=0,Master!B174,Master!L174)</f>
        <v>180</v>
      </c>
      <c r="G174" s="18">
        <f>IF(Sheet1!I322=1,Master!A174,Master!K174)</f>
        <v>38.8738551</v>
      </c>
      <c r="H174" s="18">
        <f>IF(Sheet1!I322=1,Master!B174,Master!L174)</f>
        <v>-76.994913600000004</v>
      </c>
      <c r="I174" s="18">
        <f>IF(Sheet1!I322=0,Master!A174,Master!K174)</f>
        <v>100</v>
      </c>
      <c r="J174" s="18">
        <f>IF(Sheet1!I322=0,Master!B174,Master!L174)</f>
        <v>180</v>
      </c>
      <c r="K174" s="18">
        <v>100</v>
      </c>
      <c r="L174" s="18">
        <v>180</v>
      </c>
      <c r="M174">
        <v>560</v>
      </c>
      <c r="N174" t="s">
        <v>672</v>
      </c>
      <c r="O174">
        <v>2.48724179469E-2</v>
      </c>
      <c r="P174" t="s">
        <v>87</v>
      </c>
      <c r="Q174" t="s">
        <v>88</v>
      </c>
      <c r="R174" t="s">
        <v>89</v>
      </c>
      <c r="S174">
        <v>1</v>
      </c>
      <c r="T174">
        <v>1</v>
      </c>
      <c r="U174">
        <v>2.28346467018127</v>
      </c>
      <c r="V174">
        <v>2.28346467018127</v>
      </c>
      <c r="W174">
        <v>2.28346467018127</v>
      </c>
      <c r="X174" s="1">
        <v>2.28346467018127</v>
      </c>
      <c r="Z174" s="1">
        <v>1</v>
      </c>
      <c r="AA174" s="1">
        <v>0.731434226036072</v>
      </c>
      <c r="AB174" s="1">
        <v>0.731434226036072</v>
      </c>
      <c r="AC174" s="1">
        <v>0.731434226036072</v>
      </c>
      <c r="AD174" s="1">
        <v>0.731434226036072</v>
      </c>
      <c r="AF174" s="1">
        <v>1</v>
      </c>
      <c r="AG174">
        <v>0.97319149971008301</v>
      </c>
      <c r="AH174">
        <v>0.97319149971008301</v>
      </c>
      <c r="AI174">
        <v>0.97319149971008301</v>
      </c>
      <c r="AJ174">
        <v>0.97319149971008301</v>
      </c>
      <c r="AL174" s="18">
        <f t="shared" si="14"/>
        <v>0.97319149971008301</v>
      </c>
      <c r="AM174">
        <v>0.97319149971008301</v>
      </c>
      <c r="AN174">
        <v>560</v>
      </c>
      <c r="AO174" t="s">
        <v>672</v>
      </c>
      <c r="AP174" t="s">
        <v>87</v>
      </c>
      <c r="AQ174" t="s">
        <v>88</v>
      </c>
      <c r="AR174" t="s">
        <v>89</v>
      </c>
      <c r="AS174">
        <v>38.8738551</v>
      </c>
      <c r="AT174">
        <v>-76.994913600000004</v>
      </c>
      <c r="AW174">
        <v>5.7</v>
      </c>
      <c r="AX174">
        <v>5.7</v>
      </c>
      <c r="BB174">
        <v>7.3</v>
      </c>
      <c r="BC174">
        <v>7.3</v>
      </c>
      <c r="BG174">
        <v>12.6</v>
      </c>
      <c r="BH174">
        <v>12.6</v>
      </c>
      <c r="BL174">
        <v>18.600000000000001</v>
      </c>
      <c r="BM174">
        <v>18.600000000000001</v>
      </c>
      <c r="BQ174">
        <v>23.9</v>
      </c>
      <c r="BR174">
        <v>23.9</v>
      </c>
      <c r="BW174">
        <v>28.5</v>
      </c>
      <c r="BX174">
        <v>28.5</v>
      </c>
      <c r="CB174">
        <v>30.7</v>
      </c>
      <c r="CC174">
        <v>30.7</v>
      </c>
      <c r="CG174">
        <v>29.7</v>
      </c>
      <c r="CH174">
        <v>29.7</v>
      </c>
      <c r="CL174">
        <v>26.1</v>
      </c>
      <c r="CM174">
        <v>26.1</v>
      </c>
      <c r="CQ174">
        <v>20.2</v>
      </c>
      <c r="CR174">
        <v>20.2</v>
      </c>
      <c r="CV174">
        <v>14</v>
      </c>
      <c r="CW174">
        <v>14</v>
      </c>
      <c r="DA174">
        <v>7.7</v>
      </c>
      <c r="DB174">
        <v>7.7</v>
      </c>
      <c r="DD174">
        <v>1</v>
      </c>
      <c r="DE174">
        <v>0.82032203674316395</v>
      </c>
      <c r="DF174">
        <v>0.82032203674316395</v>
      </c>
      <c r="DG174">
        <v>0.82032203674316395</v>
      </c>
      <c r="DH174">
        <v>0.82032203674316395</v>
      </c>
      <c r="DI174" t="str">
        <f t="shared" si="15"/>
        <v xml:space="preserve">Temp. suitable for vectors - surveillance may be needed. </v>
      </c>
      <c r="DJ174" t="str">
        <f t="shared" si="12"/>
        <v>When temp. suitable, model suggests vectors likely - may need control, education, and policies minimizing exposure.</v>
      </c>
      <c r="DK174" t="str">
        <f t="shared" si="16"/>
        <v xml:space="preserve">Temp. suitable for Zika - surveillance may be needed. </v>
      </c>
      <c r="DL174" t="str">
        <f t="shared" si="13"/>
        <v>When temp. suitable, model suggests Zika likely - may need control, education, and policies minimizing exposure.</v>
      </c>
      <c r="DM174" t="str">
        <f t="shared" si="17"/>
        <v>Temp. suitable for vectors - surveillance may be needed. When temp. suitable, model suggests vectors likely - may need control, education, and policies minimizing exposure.</v>
      </c>
      <c r="DX174" s="59" t="s">
        <v>672</v>
      </c>
      <c r="DY174" s="59" t="s">
        <v>87</v>
      </c>
      <c r="DZ174" s="59" t="s">
        <v>88</v>
      </c>
      <c r="EA174" s="59" t="s">
        <v>89</v>
      </c>
      <c r="EB174" s="59">
        <v>1277</v>
      </c>
      <c r="EC174" s="59">
        <v>2</v>
      </c>
      <c r="ED174" s="59">
        <v>392</v>
      </c>
      <c r="EE174" s="59">
        <v>1351</v>
      </c>
      <c r="EF174" s="59">
        <v>959</v>
      </c>
      <c r="EG174" s="59">
        <v>871.5</v>
      </c>
      <c r="EH174" s="59">
        <v>479.5</v>
      </c>
      <c r="EI174" s="59">
        <v>1743</v>
      </c>
      <c r="EJ174" s="59">
        <v>2</v>
      </c>
      <c r="EK174" s="59">
        <v>392</v>
      </c>
      <c r="EL174" s="59">
        <v>392</v>
      </c>
      <c r="EM174" s="59">
        <v>392</v>
      </c>
      <c r="EN174" s="59">
        <v>1743</v>
      </c>
    </row>
    <row r="175" spans="1:144" x14ac:dyDescent="0.25">
      <c r="A175" s="18">
        <v>38.857144400000003</v>
      </c>
      <c r="B175" s="18">
        <v>-77.009436800000003</v>
      </c>
      <c r="C175" s="18">
        <f>IF(Sheet1!G323=1,Master!A175,Master!K175)</f>
        <v>38.857144400000003</v>
      </c>
      <c r="D175" s="18">
        <f>IF(Sheet1!G323=1,Master!B175,Master!L175)</f>
        <v>-77.009436800000003</v>
      </c>
      <c r="E175" s="18">
        <f>IF(Sheet1!G323=0,Master!A175,Master!K175)</f>
        <v>100</v>
      </c>
      <c r="F175" s="18">
        <f>IF(Sheet1!G323=0,Master!B175,Master!L175)</f>
        <v>180</v>
      </c>
      <c r="G175" s="18">
        <f>IF(Sheet1!I323=1,Master!A175,Master!K175)</f>
        <v>38.857144400000003</v>
      </c>
      <c r="H175" s="18">
        <f>IF(Sheet1!I323=1,Master!B175,Master!L175)</f>
        <v>-77.009436800000003</v>
      </c>
      <c r="I175" s="18">
        <f>IF(Sheet1!I323=0,Master!A175,Master!K175)</f>
        <v>100</v>
      </c>
      <c r="J175" s="18">
        <f>IF(Sheet1!I323=0,Master!B175,Master!L175)</f>
        <v>180</v>
      </c>
      <c r="K175" s="18">
        <v>100</v>
      </c>
      <c r="L175" s="18">
        <v>180</v>
      </c>
      <c r="M175">
        <v>566</v>
      </c>
      <c r="N175" t="s">
        <v>678</v>
      </c>
      <c r="O175">
        <v>6.9984615898899996E-2</v>
      </c>
      <c r="P175" t="s">
        <v>87</v>
      </c>
      <c r="Q175" t="s">
        <v>88</v>
      </c>
      <c r="R175" t="s">
        <v>89</v>
      </c>
      <c r="S175">
        <v>1</v>
      </c>
      <c r="T175">
        <v>1</v>
      </c>
      <c r="U175">
        <v>2.28346467018127</v>
      </c>
      <c r="V175">
        <v>2.28346467018127</v>
      </c>
      <c r="W175">
        <v>2.28346467018127</v>
      </c>
      <c r="X175" s="1">
        <v>2.28346467018127</v>
      </c>
      <c r="Z175" s="1">
        <v>1</v>
      </c>
      <c r="AA175" s="1">
        <v>0.70534926652908303</v>
      </c>
      <c r="AB175" s="1">
        <v>0.70534926652908303</v>
      </c>
      <c r="AC175" s="1">
        <v>0.70534926652908303</v>
      </c>
      <c r="AD175" s="1">
        <v>0.70534926652908303</v>
      </c>
      <c r="AF175" s="1">
        <v>1</v>
      </c>
      <c r="AG175">
        <v>0.92718768119812001</v>
      </c>
      <c r="AH175">
        <v>0.92718768119812001</v>
      </c>
      <c r="AI175">
        <v>0.92718768119812001</v>
      </c>
      <c r="AJ175">
        <v>0.92718768119812001</v>
      </c>
      <c r="AL175" s="18">
        <f t="shared" si="14"/>
        <v>0.92718768119812001</v>
      </c>
      <c r="AM175">
        <v>0.92718768119812001</v>
      </c>
      <c r="AN175">
        <v>566</v>
      </c>
      <c r="AO175" t="s">
        <v>678</v>
      </c>
      <c r="AP175" t="s">
        <v>87</v>
      </c>
      <c r="AQ175" t="s">
        <v>88</v>
      </c>
      <c r="AR175" t="s">
        <v>89</v>
      </c>
      <c r="AS175">
        <v>38.857144400000003</v>
      </c>
      <c r="AT175">
        <v>-77.009436800000003</v>
      </c>
      <c r="AW175">
        <v>5.8</v>
      </c>
      <c r="AX175">
        <v>5.8</v>
      </c>
      <c r="BB175">
        <v>7.5</v>
      </c>
      <c r="BC175">
        <v>7.5</v>
      </c>
      <c r="BG175">
        <v>12.8</v>
      </c>
      <c r="BH175">
        <v>12.8</v>
      </c>
      <c r="BL175">
        <v>19</v>
      </c>
      <c r="BM175">
        <v>19</v>
      </c>
      <c r="BQ175">
        <v>24.4</v>
      </c>
      <c r="BR175">
        <v>24.4</v>
      </c>
      <c r="BW175">
        <v>28.9</v>
      </c>
      <c r="BX175">
        <v>28.9</v>
      </c>
      <c r="CB175">
        <v>31.1</v>
      </c>
      <c r="CC175">
        <v>31.1</v>
      </c>
      <c r="CG175">
        <v>30.1</v>
      </c>
      <c r="CH175">
        <v>30.1</v>
      </c>
      <c r="CL175">
        <v>26.4</v>
      </c>
      <c r="CM175">
        <v>26.4</v>
      </c>
      <c r="CQ175">
        <v>20.399999999999999</v>
      </c>
      <c r="CR175">
        <v>20.399999999999999</v>
      </c>
      <c r="CV175">
        <v>14.2</v>
      </c>
      <c r="CW175">
        <v>14.2</v>
      </c>
      <c r="DA175">
        <v>7.9</v>
      </c>
      <c r="DB175">
        <v>7.9</v>
      </c>
      <c r="DD175">
        <v>1</v>
      </c>
      <c r="DE175">
        <v>0</v>
      </c>
      <c r="DF175">
        <v>0</v>
      </c>
      <c r="DG175">
        <v>0</v>
      </c>
      <c r="DH175">
        <v>0</v>
      </c>
      <c r="DI175" t="str">
        <f t="shared" si="15"/>
        <v xml:space="preserve">Temp. suitable for vectors - surveillance may be needed. </v>
      </c>
      <c r="DJ175" t="str">
        <f t="shared" si="12"/>
        <v>When temp. suitable, model suggests vectors likely - may need control, education, and policies minimizing exposure.</v>
      </c>
      <c r="DK175" t="str">
        <f t="shared" si="16"/>
        <v xml:space="preserve">Temp. suitable for Zika - surveillance may be needed. </v>
      </c>
      <c r="DL175" t="str">
        <f t="shared" si="13"/>
        <v>When temp. suitable, model suggests Zika unlikely.</v>
      </c>
      <c r="DM175" t="str">
        <f t="shared" si="17"/>
        <v>Temp. suitable for vectors - surveillance may be needed. When temp. suitable, model suggests vectors likely - may need control, education, and policies minimizing exposure.</v>
      </c>
      <c r="DX175" s="59" t="s">
        <v>678</v>
      </c>
      <c r="DY175" s="59" t="s">
        <v>87</v>
      </c>
      <c r="DZ175" s="59" t="s">
        <v>88</v>
      </c>
      <c r="EA175" s="59" t="s">
        <v>89</v>
      </c>
      <c r="EB175" s="59">
        <v>464</v>
      </c>
      <c r="EN175" s="59">
        <v>464</v>
      </c>
    </row>
    <row r="176" spans="1:144" x14ac:dyDescent="0.25">
      <c r="A176" s="18">
        <v>38.921502400000001</v>
      </c>
      <c r="B176" s="18">
        <v>-77.066937100000004</v>
      </c>
      <c r="C176" s="18">
        <f>IF(Sheet1!G324=1,Master!A176,Master!K176)</f>
        <v>38.921502400000001</v>
      </c>
      <c r="D176" s="18">
        <f>IF(Sheet1!G324=1,Master!B176,Master!L176)</f>
        <v>-77.066937100000004</v>
      </c>
      <c r="E176" s="18">
        <f>IF(Sheet1!G324=0,Master!A176,Master!K176)</f>
        <v>100</v>
      </c>
      <c r="F176" s="18">
        <f>IF(Sheet1!G324=0,Master!B176,Master!L176)</f>
        <v>180</v>
      </c>
      <c r="G176" s="18">
        <f>IF(Sheet1!I324=1,Master!A176,Master!K176)</f>
        <v>38.921502400000001</v>
      </c>
      <c r="H176" s="18">
        <f>IF(Sheet1!I324=1,Master!B176,Master!L176)</f>
        <v>-77.066937100000004</v>
      </c>
      <c r="I176" s="18">
        <f>IF(Sheet1!I324=0,Master!A176,Master!K176)</f>
        <v>100</v>
      </c>
      <c r="J176" s="18">
        <f>IF(Sheet1!I324=0,Master!B176,Master!L176)</f>
        <v>180</v>
      </c>
      <c r="K176" s="18">
        <v>100</v>
      </c>
      <c r="L176" s="18">
        <v>180</v>
      </c>
      <c r="M176">
        <v>701</v>
      </c>
      <c r="N176" t="s">
        <v>815</v>
      </c>
      <c r="O176">
        <v>2.0733643851399999E-2</v>
      </c>
      <c r="P176" t="s">
        <v>87</v>
      </c>
      <c r="Q176" t="s">
        <v>88</v>
      </c>
      <c r="R176" t="s">
        <v>89</v>
      </c>
      <c r="S176">
        <v>1</v>
      </c>
      <c r="T176">
        <v>1</v>
      </c>
      <c r="U176">
        <v>7.8740157186985002E-2</v>
      </c>
      <c r="V176">
        <v>7.8740157186985002E-2</v>
      </c>
      <c r="W176">
        <v>7.8740157186985002E-2</v>
      </c>
      <c r="X176" s="1">
        <v>7.8740157186985002E-2</v>
      </c>
      <c r="Z176" s="1">
        <v>1</v>
      </c>
      <c r="AA176" s="1">
        <v>0.75159320439992305</v>
      </c>
      <c r="AB176" s="1">
        <v>0.75159320439992305</v>
      </c>
      <c r="AC176" s="1">
        <v>0.75159320439992305</v>
      </c>
      <c r="AD176" s="1">
        <v>0.75159320439992305</v>
      </c>
      <c r="AF176" s="1">
        <v>1</v>
      </c>
      <c r="AG176">
        <v>0.98631829846010299</v>
      </c>
      <c r="AH176">
        <v>0.98631829846010299</v>
      </c>
      <c r="AI176">
        <v>0.98631829846010299</v>
      </c>
      <c r="AJ176">
        <v>0.98631829846010299</v>
      </c>
      <c r="AL176" s="18">
        <f t="shared" si="14"/>
        <v>0.98631829846010299</v>
      </c>
      <c r="AM176">
        <v>0.98631829846010299</v>
      </c>
      <c r="AN176">
        <v>701</v>
      </c>
      <c r="AO176" t="s">
        <v>815</v>
      </c>
      <c r="AP176" t="s">
        <v>87</v>
      </c>
      <c r="AQ176" t="s">
        <v>88</v>
      </c>
      <c r="AR176" t="s">
        <v>89</v>
      </c>
      <c r="AS176">
        <v>38.921502400000001</v>
      </c>
      <c r="AT176">
        <v>-77.066937100000004</v>
      </c>
      <c r="AW176">
        <v>5.3</v>
      </c>
      <c r="AX176">
        <v>5.3</v>
      </c>
      <c r="BB176">
        <v>7.1</v>
      </c>
      <c r="BC176">
        <v>7.1</v>
      </c>
      <c r="BG176">
        <v>12.5</v>
      </c>
      <c r="BH176">
        <v>12.5</v>
      </c>
      <c r="BL176">
        <v>18.5</v>
      </c>
      <c r="BM176">
        <v>18.5</v>
      </c>
      <c r="BQ176">
        <v>24</v>
      </c>
      <c r="BR176">
        <v>24</v>
      </c>
      <c r="BW176">
        <v>28.5</v>
      </c>
      <c r="BX176">
        <v>28.5</v>
      </c>
      <c r="CB176">
        <v>30.6</v>
      </c>
      <c r="CC176">
        <v>30.6</v>
      </c>
      <c r="CG176">
        <v>29.7</v>
      </c>
      <c r="CH176">
        <v>29.7</v>
      </c>
      <c r="CL176">
        <v>26</v>
      </c>
      <c r="CM176">
        <v>26</v>
      </c>
      <c r="CQ176">
        <v>20</v>
      </c>
      <c r="CR176">
        <v>20</v>
      </c>
      <c r="CV176">
        <v>13.8</v>
      </c>
      <c r="CW176">
        <v>13.8</v>
      </c>
      <c r="DA176">
        <v>7.5</v>
      </c>
      <c r="DB176">
        <v>7.5</v>
      </c>
      <c r="DD176">
        <v>1</v>
      </c>
      <c r="DE176">
        <v>0</v>
      </c>
      <c r="DF176">
        <v>0</v>
      </c>
      <c r="DG176">
        <v>0</v>
      </c>
      <c r="DH176">
        <v>0</v>
      </c>
      <c r="DI176" t="str">
        <f t="shared" si="15"/>
        <v xml:space="preserve">Temp. suitable for vectors - surveillance may be needed. </v>
      </c>
      <c r="DJ176" t="str">
        <f t="shared" si="12"/>
        <v>When temp. suitable, model suggests vectors likely - may need control, education, and policies minimizing exposure.</v>
      </c>
      <c r="DK176" t="str">
        <f t="shared" si="16"/>
        <v xml:space="preserve">Temp. suitable for Zika - surveillance may be needed. </v>
      </c>
      <c r="DL176" t="str">
        <f t="shared" si="13"/>
        <v>When temp. suitable, model suggests Zika unlikely.</v>
      </c>
      <c r="DM176" t="str">
        <f t="shared" si="17"/>
        <v>Temp. suitable for vectors - surveillance may be needed. When temp. suitable, model suggests vectors likely - may need control, education, and policies minimizing exposure.</v>
      </c>
      <c r="DX176" s="59" t="s">
        <v>815</v>
      </c>
      <c r="DY176" s="59" t="s">
        <v>87</v>
      </c>
      <c r="DZ176" s="59" t="s">
        <v>88</v>
      </c>
      <c r="EA176" s="59" t="s">
        <v>89</v>
      </c>
      <c r="EB176" s="59">
        <v>3376</v>
      </c>
      <c r="EC176" s="59">
        <v>48</v>
      </c>
      <c r="ED176" s="59">
        <v>1</v>
      </c>
      <c r="EE176" s="59">
        <v>11281</v>
      </c>
      <c r="EF176" s="59">
        <v>11280</v>
      </c>
      <c r="EG176" s="59">
        <v>2963.4375</v>
      </c>
      <c r="EH176" s="59">
        <v>2837.1758324832599</v>
      </c>
      <c r="EI176" s="59">
        <v>142245</v>
      </c>
      <c r="EJ176" s="59">
        <v>48</v>
      </c>
      <c r="EK176" s="59">
        <v>1</v>
      </c>
      <c r="EL176" s="59">
        <v>1</v>
      </c>
      <c r="EM176" s="59">
        <v>1800</v>
      </c>
      <c r="EN176" s="59">
        <v>142245</v>
      </c>
    </row>
    <row r="177" spans="1:144" x14ac:dyDescent="0.25">
      <c r="A177" s="18">
        <v>38.974964499999999</v>
      </c>
      <c r="B177" s="18">
        <v>-77.031150999999994</v>
      </c>
      <c r="C177" s="18">
        <f>IF(Sheet1!G325=1,Master!A177,Master!K177)</f>
        <v>38.974964499999999</v>
      </c>
      <c r="D177" s="18">
        <f>IF(Sheet1!G325=1,Master!B177,Master!L177)</f>
        <v>-77.031150999999994</v>
      </c>
      <c r="E177" s="18">
        <f>IF(Sheet1!G325=0,Master!A177,Master!K177)</f>
        <v>100</v>
      </c>
      <c r="F177" s="18">
        <f>IF(Sheet1!G325=0,Master!B177,Master!L177)</f>
        <v>180</v>
      </c>
      <c r="G177" s="18">
        <f>IF(Sheet1!I325=1,Master!A177,Master!K177)</f>
        <v>38.974964499999999</v>
      </c>
      <c r="H177" s="18">
        <f>IF(Sheet1!I325=1,Master!B177,Master!L177)</f>
        <v>-77.031150999999994</v>
      </c>
      <c r="I177" s="18">
        <f>IF(Sheet1!I325=0,Master!A177,Master!K177)</f>
        <v>100</v>
      </c>
      <c r="J177" s="18">
        <f>IF(Sheet1!I325=0,Master!B177,Master!L177)</f>
        <v>180</v>
      </c>
      <c r="K177" s="18">
        <v>100</v>
      </c>
      <c r="L177" s="18">
        <v>180</v>
      </c>
      <c r="M177">
        <v>715</v>
      </c>
      <c r="N177" t="s">
        <v>829</v>
      </c>
      <c r="O177">
        <v>2.8810669092900001E-2</v>
      </c>
      <c r="P177" t="s">
        <v>87</v>
      </c>
      <c r="Q177" t="s">
        <v>88</v>
      </c>
      <c r="R177" t="s">
        <v>89</v>
      </c>
      <c r="S177">
        <v>1</v>
      </c>
      <c r="T177">
        <v>1</v>
      </c>
      <c r="U177">
        <v>7.8740157186985002E-2</v>
      </c>
      <c r="V177">
        <v>7.8740157186985002E-2</v>
      </c>
      <c r="W177">
        <v>7.8740157186985002E-2</v>
      </c>
      <c r="X177" s="1">
        <v>7.8740157186985002E-2</v>
      </c>
      <c r="Z177" s="1">
        <v>1</v>
      </c>
      <c r="AA177" s="1">
        <v>0.70463758707046498</v>
      </c>
      <c r="AB177" s="1">
        <v>0.70463758707046498</v>
      </c>
      <c r="AC177" s="1">
        <v>0.70463758707046498</v>
      </c>
      <c r="AD177" s="1">
        <v>0.70463758707046498</v>
      </c>
      <c r="AF177" s="1">
        <v>1</v>
      </c>
      <c r="AG177">
        <v>0.975133657455444</v>
      </c>
      <c r="AH177">
        <v>0.975133657455444</v>
      </c>
      <c r="AI177">
        <v>0.975133657455444</v>
      </c>
      <c r="AJ177">
        <v>0.975133657455444</v>
      </c>
      <c r="AL177" s="18">
        <f t="shared" si="14"/>
        <v>0.975133657455444</v>
      </c>
      <c r="AM177">
        <v>0.975133657455444</v>
      </c>
      <c r="AN177">
        <v>715</v>
      </c>
      <c r="AO177" t="s">
        <v>829</v>
      </c>
      <c r="AP177" t="s">
        <v>87</v>
      </c>
      <c r="AQ177" t="s">
        <v>88</v>
      </c>
      <c r="AR177" t="s">
        <v>89</v>
      </c>
      <c r="AS177">
        <v>38.974964499999999</v>
      </c>
      <c r="AT177">
        <v>-77.031150999999994</v>
      </c>
      <c r="AW177">
        <v>5.3</v>
      </c>
      <c r="AX177">
        <v>5.3</v>
      </c>
      <c r="BB177">
        <v>7.1</v>
      </c>
      <c r="BC177">
        <v>7.1</v>
      </c>
      <c r="BG177">
        <v>12.5</v>
      </c>
      <c r="BH177">
        <v>12.5</v>
      </c>
      <c r="BL177">
        <v>18.5</v>
      </c>
      <c r="BM177">
        <v>18.5</v>
      </c>
      <c r="BQ177">
        <v>24</v>
      </c>
      <c r="BR177">
        <v>24</v>
      </c>
      <c r="BW177">
        <v>28.5</v>
      </c>
      <c r="BX177">
        <v>28.5</v>
      </c>
      <c r="CB177">
        <v>30.6</v>
      </c>
      <c r="CC177">
        <v>30.6</v>
      </c>
      <c r="CG177">
        <v>29.7</v>
      </c>
      <c r="CH177">
        <v>29.7</v>
      </c>
      <c r="CL177">
        <v>26</v>
      </c>
      <c r="CM177">
        <v>26</v>
      </c>
      <c r="CQ177">
        <v>20</v>
      </c>
      <c r="CR177">
        <v>20</v>
      </c>
      <c r="CV177">
        <v>13.8</v>
      </c>
      <c r="CW177">
        <v>13.8</v>
      </c>
      <c r="DA177">
        <v>7.5</v>
      </c>
      <c r="DB177">
        <v>7.5</v>
      </c>
      <c r="DD177">
        <v>1</v>
      </c>
      <c r="DE177">
        <v>0</v>
      </c>
      <c r="DF177">
        <v>0</v>
      </c>
      <c r="DG177">
        <v>0</v>
      </c>
      <c r="DH177">
        <v>0</v>
      </c>
      <c r="DI177" t="str">
        <f t="shared" si="15"/>
        <v xml:space="preserve">Temp. suitable for vectors - surveillance may be needed. </v>
      </c>
      <c r="DJ177" t="str">
        <f t="shared" si="12"/>
        <v>When temp. suitable, model suggests vectors likely - may need control, education, and policies minimizing exposure.</v>
      </c>
      <c r="DK177" t="str">
        <f t="shared" si="16"/>
        <v xml:space="preserve">Temp. suitable for Zika - surveillance may be needed. </v>
      </c>
      <c r="DL177" t="str">
        <f t="shared" si="13"/>
        <v>When temp. suitable, model suggests Zika unlikely.</v>
      </c>
      <c r="DM177" t="str">
        <f t="shared" si="17"/>
        <v>Temp. suitable for vectors - surveillance may be needed. When temp. suitable, model suggests vectors likely - may need control, education, and policies minimizing exposure.</v>
      </c>
      <c r="DX177" s="59" t="s">
        <v>829</v>
      </c>
      <c r="DY177" s="59" t="s">
        <v>87</v>
      </c>
      <c r="DZ177" s="59" t="s">
        <v>88</v>
      </c>
      <c r="EA177" s="59" t="s">
        <v>89</v>
      </c>
      <c r="EB177" s="59">
        <v>3030</v>
      </c>
      <c r="EC177" s="59">
        <v>29</v>
      </c>
      <c r="ED177" s="59">
        <v>517</v>
      </c>
      <c r="EE177" s="59">
        <v>4802</v>
      </c>
      <c r="EF177" s="59">
        <v>4285</v>
      </c>
      <c r="EG177" s="59">
        <v>2017</v>
      </c>
      <c r="EH177" s="59">
        <v>828.45448130009299</v>
      </c>
      <c r="EI177" s="59">
        <v>58493</v>
      </c>
      <c r="EJ177" s="59">
        <v>29</v>
      </c>
      <c r="EK177" s="59">
        <v>517</v>
      </c>
      <c r="EL177" s="59">
        <v>517</v>
      </c>
      <c r="EM177" s="59">
        <v>1812</v>
      </c>
      <c r="EN177" s="59">
        <v>58493</v>
      </c>
    </row>
    <row r="178" spans="1:144" x14ac:dyDescent="0.25">
      <c r="A178" s="18">
        <v>38.610184199999999</v>
      </c>
      <c r="B178" s="18">
        <v>-75.068177599999999</v>
      </c>
      <c r="C178" s="18">
        <f>IF(Sheet1!G346=1,Master!A178,Master!K178)</f>
        <v>38.610184199999999</v>
      </c>
      <c r="D178" s="18">
        <f>IF(Sheet1!G346=1,Master!B178,Master!L178)</f>
        <v>-75.068177599999999</v>
      </c>
      <c r="E178" s="18">
        <f>IF(Sheet1!G346=0,Master!A178,Master!K178)</f>
        <v>100</v>
      </c>
      <c r="F178" s="18">
        <f>IF(Sheet1!G346=0,Master!B178,Master!L178)</f>
        <v>180</v>
      </c>
      <c r="G178" s="18">
        <f>IF(Sheet1!I346=1,Master!A178,Master!K178)</f>
        <v>38.610184199999999</v>
      </c>
      <c r="H178" s="18">
        <f>IF(Sheet1!I346=1,Master!B178,Master!L178)</f>
        <v>-75.068177599999999</v>
      </c>
      <c r="I178" s="18">
        <f>IF(Sheet1!I346=0,Master!A178,Master!K178)</f>
        <v>100</v>
      </c>
      <c r="J178" s="18">
        <f>IF(Sheet1!I346=0,Master!B178,Master!L178)</f>
        <v>180</v>
      </c>
      <c r="K178" s="18">
        <v>100</v>
      </c>
      <c r="L178" s="18">
        <v>180</v>
      </c>
      <c r="M178">
        <v>97</v>
      </c>
      <c r="N178" t="s">
        <v>173</v>
      </c>
      <c r="O178">
        <v>8.2951419349600007E-3</v>
      </c>
      <c r="P178" s="18" t="s">
        <v>174</v>
      </c>
      <c r="Q178" t="s">
        <v>175</v>
      </c>
      <c r="R178" t="s">
        <v>8</v>
      </c>
      <c r="S178">
        <v>1</v>
      </c>
      <c r="T178">
        <v>1</v>
      </c>
      <c r="U178">
        <v>3.3858268260955802</v>
      </c>
      <c r="V178">
        <v>3.3858268260955802</v>
      </c>
      <c r="W178">
        <v>3.3858268260955802</v>
      </c>
      <c r="X178" s="1">
        <v>3.3858268260955802</v>
      </c>
      <c r="Z178" s="1">
        <v>1</v>
      </c>
      <c r="AA178" s="1">
        <v>0.458749890327454</v>
      </c>
      <c r="AB178" s="1">
        <v>0.458749890327454</v>
      </c>
      <c r="AC178" s="1">
        <v>0.458749890327454</v>
      </c>
      <c r="AD178" s="1">
        <v>0.458749890327454</v>
      </c>
      <c r="AF178" s="1">
        <v>1</v>
      </c>
      <c r="AG178">
        <v>0.87366497516632102</v>
      </c>
      <c r="AH178">
        <v>0.87366497516632102</v>
      </c>
      <c r="AI178">
        <v>0.87366497516632102</v>
      </c>
      <c r="AJ178">
        <v>0.87366497516632102</v>
      </c>
      <c r="AL178" s="18">
        <f t="shared" si="14"/>
        <v>0.87366497516632102</v>
      </c>
      <c r="AM178">
        <v>0.87366497516632102</v>
      </c>
      <c r="AN178">
        <v>97</v>
      </c>
      <c r="AO178" t="s">
        <v>173</v>
      </c>
      <c r="AP178" t="s">
        <v>174</v>
      </c>
      <c r="AQ178" t="s">
        <v>175</v>
      </c>
      <c r="AR178" t="s">
        <v>8</v>
      </c>
      <c r="AS178">
        <v>38.610184199999999</v>
      </c>
      <c r="AT178">
        <v>-75.068177599999999</v>
      </c>
      <c r="AW178">
        <v>6.2</v>
      </c>
      <c r="AX178">
        <v>6.2</v>
      </c>
      <c r="BB178">
        <v>7.3</v>
      </c>
      <c r="BC178">
        <v>7.3</v>
      </c>
      <c r="BG178">
        <v>11.8</v>
      </c>
      <c r="BH178">
        <v>11.8</v>
      </c>
      <c r="BL178">
        <v>17.100000000000001</v>
      </c>
      <c r="BM178">
        <v>17.100000000000001</v>
      </c>
      <c r="BQ178">
        <v>22.2</v>
      </c>
      <c r="BR178">
        <v>22.2</v>
      </c>
      <c r="BW178">
        <v>26.9</v>
      </c>
      <c r="BX178">
        <v>26.9</v>
      </c>
      <c r="CB178">
        <v>29.2</v>
      </c>
      <c r="CC178">
        <v>29.2</v>
      </c>
      <c r="CG178">
        <v>28.7</v>
      </c>
      <c r="CH178">
        <v>28.7</v>
      </c>
      <c r="CL178">
        <v>25.6</v>
      </c>
      <c r="CM178">
        <v>25.6</v>
      </c>
      <c r="CQ178">
        <v>20</v>
      </c>
      <c r="CR178">
        <v>20</v>
      </c>
      <c r="CV178">
        <v>14.5</v>
      </c>
      <c r="CW178">
        <v>14.5</v>
      </c>
      <c r="DA178">
        <v>8.9</v>
      </c>
      <c r="DB178">
        <v>8.9</v>
      </c>
      <c r="DD178">
        <v>1</v>
      </c>
      <c r="DE178">
        <v>0</v>
      </c>
      <c r="DF178">
        <v>0</v>
      </c>
      <c r="DG178">
        <v>0</v>
      </c>
      <c r="DH178">
        <v>0</v>
      </c>
      <c r="DI178" t="str">
        <f t="shared" si="15"/>
        <v xml:space="preserve">Temp. suitable for vectors - surveillance may be needed. </v>
      </c>
      <c r="DJ178" t="str">
        <f t="shared" si="12"/>
        <v>When temp. suitable, model suggests vectors likely - may need control, education, and policies minimizing exposure.</v>
      </c>
      <c r="DK178" t="str">
        <f t="shared" si="16"/>
        <v xml:space="preserve">Temp. suitable for Zika - surveillance may be needed. </v>
      </c>
      <c r="DL178" t="str">
        <f t="shared" si="13"/>
        <v>When temp. suitable, model suggests Zika unlikely.</v>
      </c>
      <c r="DM178" t="str">
        <f t="shared" si="17"/>
        <v>Temp. suitable for vectors - surveillance may be needed. When temp. suitable, model suggests vectors likely - may need control, education, and policies minimizing exposure.</v>
      </c>
      <c r="DX178" s="59" t="s">
        <v>173</v>
      </c>
      <c r="DY178" s="59" t="s">
        <v>174</v>
      </c>
      <c r="DZ178" s="59" t="s">
        <v>175</v>
      </c>
      <c r="EA178" s="59" t="s">
        <v>8</v>
      </c>
      <c r="EB178" s="59">
        <v>36</v>
      </c>
      <c r="EC178" s="59">
        <v>49</v>
      </c>
      <c r="ED178" s="59">
        <v>0</v>
      </c>
      <c r="EE178" s="59">
        <v>178</v>
      </c>
      <c r="EF178" s="59">
        <v>178</v>
      </c>
      <c r="EG178" s="59">
        <v>28.6938775510204</v>
      </c>
      <c r="EH178" s="59">
        <v>43.755444713857599</v>
      </c>
      <c r="EI178" s="59">
        <v>1406</v>
      </c>
      <c r="EJ178" s="59">
        <v>28</v>
      </c>
      <c r="EK178" s="59">
        <v>0</v>
      </c>
      <c r="EL178" s="59">
        <v>2</v>
      </c>
      <c r="EM178" s="59">
        <v>8</v>
      </c>
      <c r="EN178" s="59">
        <v>1406</v>
      </c>
    </row>
    <row r="179" spans="1:144" x14ac:dyDescent="0.25">
      <c r="A179" s="18">
        <v>39.125100600000003</v>
      </c>
      <c r="B179" s="18">
        <v>-75.467947800000005</v>
      </c>
      <c r="C179" s="18">
        <f>IF(Sheet1!G347=1,Master!A179,Master!K179)</f>
        <v>39.125100600000003</v>
      </c>
      <c r="D179" s="18">
        <f>IF(Sheet1!G347=1,Master!B179,Master!L179)</f>
        <v>-75.467947800000005</v>
      </c>
      <c r="E179" s="18">
        <f>IF(Sheet1!G347=0,Master!A179,Master!K179)</f>
        <v>100</v>
      </c>
      <c r="F179" s="18">
        <f>IF(Sheet1!G347=0,Master!B179,Master!L179)</f>
        <v>180</v>
      </c>
      <c r="G179" s="18">
        <f>IF(Sheet1!I347=1,Master!A179,Master!K179)</f>
        <v>39.125100600000003</v>
      </c>
      <c r="H179" s="18">
        <f>IF(Sheet1!I347=1,Master!B179,Master!L179)</f>
        <v>-75.467947800000005</v>
      </c>
      <c r="I179" s="18">
        <f>IF(Sheet1!I347=0,Master!A179,Master!K179)</f>
        <v>100</v>
      </c>
      <c r="J179" s="18">
        <f>IF(Sheet1!I347=0,Master!B179,Master!L179)</f>
        <v>180</v>
      </c>
      <c r="K179" s="18">
        <v>100</v>
      </c>
      <c r="L179" s="18">
        <v>180</v>
      </c>
      <c r="M179">
        <v>206</v>
      </c>
      <c r="N179" t="s">
        <v>314</v>
      </c>
      <c r="O179">
        <v>0.23930482165399999</v>
      </c>
      <c r="P179" s="18" t="s">
        <v>174</v>
      </c>
      <c r="Q179" t="s">
        <v>175</v>
      </c>
      <c r="R179" t="s">
        <v>8</v>
      </c>
      <c r="S179">
        <v>1</v>
      </c>
      <c r="T179">
        <v>1</v>
      </c>
      <c r="U179">
        <v>-1.2992125749587999</v>
      </c>
      <c r="V179">
        <v>-1.2992125749587999</v>
      </c>
      <c r="W179">
        <v>-1.2992125749587999</v>
      </c>
      <c r="X179" s="1">
        <v>-1.2992125749587999</v>
      </c>
      <c r="Z179" s="1">
        <v>1</v>
      </c>
      <c r="AA179" s="1">
        <v>0.58498642821915303</v>
      </c>
      <c r="AB179" s="1">
        <v>0.58498642821915303</v>
      </c>
      <c r="AC179" s="1">
        <v>0.58498642821915303</v>
      </c>
      <c r="AD179" s="1">
        <v>0.58498642821915303</v>
      </c>
      <c r="AF179" s="1">
        <v>1</v>
      </c>
      <c r="AG179">
        <v>0.976582869912903</v>
      </c>
      <c r="AH179">
        <v>0.976582869912903</v>
      </c>
      <c r="AI179">
        <v>0.976582869912903</v>
      </c>
      <c r="AJ179">
        <v>0.976582869912903</v>
      </c>
      <c r="AL179" s="18">
        <f t="shared" si="14"/>
        <v>0.976582869912903</v>
      </c>
      <c r="AM179">
        <v>0.976582869912903</v>
      </c>
      <c r="AN179">
        <v>206</v>
      </c>
      <c r="AO179" t="s">
        <v>314</v>
      </c>
      <c r="AP179" t="s">
        <v>174</v>
      </c>
      <c r="AQ179" t="s">
        <v>175</v>
      </c>
      <c r="AR179" t="s">
        <v>8</v>
      </c>
      <c r="AS179">
        <v>39.125100600000003</v>
      </c>
      <c r="AT179">
        <v>-75.467947800000005</v>
      </c>
      <c r="AW179">
        <v>5.4</v>
      </c>
      <c r="AX179">
        <v>5.4</v>
      </c>
      <c r="BB179">
        <v>6.8</v>
      </c>
      <c r="BC179">
        <v>6.8</v>
      </c>
      <c r="BG179">
        <v>11.4</v>
      </c>
      <c r="BH179">
        <v>11.4</v>
      </c>
      <c r="BL179">
        <v>17.399999999999999</v>
      </c>
      <c r="BM179">
        <v>17.399999999999999</v>
      </c>
      <c r="BQ179">
        <v>22.6</v>
      </c>
      <c r="BR179">
        <v>22.6</v>
      </c>
      <c r="BW179">
        <v>27.5</v>
      </c>
      <c r="BX179">
        <v>27.5</v>
      </c>
      <c r="CB179">
        <v>29.8</v>
      </c>
      <c r="CC179">
        <v>29.8</v>
      </c>
      <c r="CG179">
        <v>28.8</v>
      </c>
      <c r="CH179">
        <v>28.8</v>
      </c>
      <c r="CL179">
        <v>25.4</v>
      </c>
      <c r="CM179">
        <v>25.4</v>
      </c>
      <c r="CQ179">
        <v>19.8</v>
      </c>
      <c r="CR179">
        <v>19.8</v>
      </c>
      <c r="CV179">
        <v>13.7</v>
      </c>
      <c r="CW179">
        <v>13.7</v>
      </c>
      <c r="DA179">
        <v>7.7</v>
      </c>
      <c r="DB179">
        <v>7.7</v>
      </c>
      <c r="DD179">
        <v>1</v>
      </c>
      <c r="DE179">
        <v>0</v>
      </c>
      <c r="DF179">
        <v>0</v>
      </c>
      <c r="DG179">
        <v>0</v>
      </c>
      <c r="DH179">
        <v>0</v>
      </c>
      <c r="DI179" t="str">
        <f t="shared" si="15"/>
        <v xml:space="preserve">Temp. suitable for vectors - surveillance may be needed. </v>
      </c>
      <c r="DJ179" t="str">
        <f t="shared" si="12"/>
        <v>When temp. suitable, model suggests vectors likely - may need control, education, and policies minimizing exposure.</v>
      </c>
      <c r="DK179" t="str">
        <f t="shared" si="16"/>
        <v xml:space="preserve">Temp. suitable for Zika - surveillance may be needed. </v>
      </c>
      <c r="DL179" t="str">
        <f t="shared" si="13"/>
        <v>When temp. suitable, model suggests Zika unlikely.</v>
      </c>
      <c r="DM179" t="str">
        <f t="shared" si="17"/>
        <v>Temp. suitable for vectors - surveillance may be needed. When temp. suitable, model suggests vectors likely - may need control, education, and policies minimizing exposure.</v>
      </c>
      <c r="DX179" s="59" t="s">
        <v>314</v>
      </c>
      <c r="DY179" s="59" t="s">
        <v>174</v>
      </c>
      <c r="DZ179" s="59" t="s">
        <v>175</v>
      </c>
      <c r="EA179" s="59" t="s">
        <v>8</v>
      </c>
      <c r="EB179" s="59">
        <v>66</v>
      </c>
      <c r="EC179" s="59">
        <v>241</v>
      </c>
      <c r="ED179" s="59">
        <v>0</v>
      </c>
      <c r="EE179" s="59">
        <v>3710</v>
      </c>
      <c r="EF179" s="59">
        <v>3710</v>
      </c>
      <c r="EG179" s="59">
        <v>213.85892116182501</v>
      </c>
      <c r="EH179" s="59">
        <v>463.08563327770503</v>
      </c>
      <c r="EI179" s="59">
        <v>51540</v>
      </c>
      <c r="EJ179" s="59">
        <v>118</v>
      </c>
      <c r="EK179" s="59">
        <v>0</v>
      </c>
      <c r="EL179" s="59">
        <v>8</v>
      </c>
      <c r="EM179" s="59">
        <v>8</v>
      </c>
      <c r="EN179" s="59">
        <v>51540</v>
      </c>
    </row>
    <row r="180" spans="1:144" x14ac:dyDescent="0.25">
      <c r="A180" s="18">
        <v>27.646944300000001</v>
      </c>
      <c r="B180" s="18">
        <v>-81.2777672</v>
      </c>
      <c r="C180" s="18">
        <f>IF(Sheet1!G378=1,Master!A180,Master!K180)</f>
        <v>27.646944300000001</v>
      </c>
      <c r="D180" s="18">
        <f>IF(Sheet1!G378=1,Master!B180,Master!L180)</f>
        <v>-81.2777672</v>
      </c>
      <c r="E180" s="18">
        <f>IF(Sheet1!G378=0,Master!A180,Master!K180)</f>
        <v>100</v>
      </c>
      <c r="F180" s="18">
        <f>IF(Sheet1!G378=0,Master!B180,Master!L180)</f>
        <v>180</v>
      </c>
      <c r="G180" s="18">
        <f>IF(Sheet1!I378=1,Master!A180,Master!K180)</f>
        <v>27.646944300000001</v>
      </c>
      <c r="H180" s="18">
        <f>IF(Sheet1!I378=1,Master!B180,Master!L180)</f>
        <v>-81.2777672</v>
      </c>
      <c r="I180" s="18">
        <f>IF(Sheet1!I378=0,Master!A180,Master!K180)</f>
        <v>100</v>
      </c>
      <c r="J180" s="18">
        <f>IF(Sheet1!I378=0,Master!B180,Master!L180)</f>
        <v>180</v>
      </c>
      <c r="K180" s="18">
        <v>100</v>
      </c>
      <c r="L180" s="18">
        <v>180</v>
      </c>
      <c r="M180">
        <v>21</v>
      </c>
      <c r="N180" t="s">
        <v>52</v>
      </c>
      <c r="O180">
        <v>1.09770221011</v>
      </c>
      <c r="P180" t="s">
        <v>53</v>
      </c>
      <c r="Q180" t="s">
        <v>54</v>
      </c>
      <c r="R180" t="s">
        <v>8</v>
      </c>
      <c r="S180">
        <v>1</v>
      </c>
      <c r="T180">
        <v>3</v>
      </c>
      <c r="U180">
        <v>19.6456699371337</v>
      </c>
      <c r="V180">
        <v>21.2992134094238</v>
      </c>
      <c r="W180">
        <v>20.564304987589502</v>
      </c>
      <c r="X180" s="1">
        <v>61.692914962768498</v>
      </c>
      <c r="Z180" s="1">
        <v>23</v>
      </c>
      <c r="AA180" s="1">
        <v>0.79648971215518904</v>
      </c>
      <c r="AB180" s="1">
        <v>0.8999398218636</v>
      </c>
      <c r="AC180" s="1">
        <v>0.87204654317388997</v>
      </c>
      <c r="AD180" s="1">
        <v>20.057070492999401</v>
      </c>
      <c r="AF180" s="1">
        <v>23</v>
      </c>
      <c r="AG180">
        <v>0.75135755339935895</v>
      </c>
      <c r="AH180">
        <v>0.94781830608137996</v>
      </c>
      <c r="AI180">
        <v>0.89668816359382497</v>
      </c>
      <c r="AJ180">
        <v>20.6238277626579</v>
      </c>
      <c r="AL180" s="18">
        <f t="shared" si="14"/>
        <v>0.94781830608137996</v>
      </c>
      <c r="AM180">
        <v>0.94781830608137996</v>
      </c>
      <c r="AN180">
        <v>21</v>
      </c>
      <c r="AO180" t="s">
        <v>52</v>
      </c>
      <c r="AP180" t="s">
        <v>53</v>
      </c>
      <c r="AQ180" t="s">
        <v>54</v>
      </c>
      <c r="AR180" t="s">
        <v>8</v>
      </c>
      <c r="AS180">
        <v>27.646944300000001</v>
      </c>
      <c r="AT180">
        <v>-81.2777672</v>
      </c>
      <c r="AW180">
        <v>22.9</v>
      </c>
      <c r="AX180">
        <v>22.900000000000002</v>
      </c>
      <c r="BB180">
        <v>23.9</v>
      </c>
      <c r="BC180">
        <v>23.900000000000002</v>
      </c>
      <c r="BG180">
        <v>26.4</v>
      </c>
      <c r="BH180">
        <v>26.400000000000002</v>
      </c>
      <c r="BL180">
        <v>29.2</v>
      </c>
      <c r="BM180">
        <v>29.1</v>
      </c>
      <c r="BQ180">
        <v>31.6</v>
      </c>
      <c r="BR180">
        <v>31.5</v>
      </c>
      <c r="BW180">
        <v>32.799999999999997</v>
      </c>
      <c r="BX180">
        <v>32.6</v>
      </c>
      <c r="CB180">
        <v>33.5</v>
      </c>
      <c r="CC180">
        <v>33.4</v>
      </c>
      <c r="CG180">
        <v>33.4</v>
      </c>
      <c r="CH180">
        <v>33.300000000000004</v>
      </c>
      <c r="CL180">
        <v>32.4</v>
      </c>
      <c r="CM180">
        <v>32.300000000000004</v>
      </c>
      <c r="CQ180">
        <v>29.7</v>
      </c>
      <c r="CR180">
        <v>29.700000000000003</v>
      </c>
      <c r="CV180">
        <v>26.5</v>
      </c>
      <c r="CW180">
        <v>26.5</v>
      </c>
      <c r="DA180">
        <v>23.8</v>
      </c>
      <c r="DB180">
        <v>23.8</v>
      </c>
      <c r="DD180">
        <v>23</v>
      </c>
      <c r="DE180">
        <v>0</v>
      </c>
      <c r="DF180">
        <v>0.895634613592458</v>
      </c>
      <c r="DG180">
        <v>0.84165799305560496</v>
      </c>
      <c r="DH180">
        <v>19.358133840278899</v>
      </c>
      <c r="DI180" t="str">
        <f t="shared" si="15"/>
        <v xml:space="preserve">Temp. suitable for vectors - surveillance may be needed. </v>
      </c>
      <c r="DJ180" t="str">
        <f t="shared" si="12"/>
        <v>When temp. suitable, model suggests vectors likely - may need control, education, and policies minimizing exposure.</v>
      </c>
      <c r="DK180" t="str">
        <f t="shared" si="16"/>
        <v xml:space="preserve">Temp. suitable for Zika - surveillance may be needed. </v>
      </c>
      <c r="DL180" t="str">
        <f t="shared" si="13"/>
        <v>When temp. suitable, model suggests Zika likely - may need control, education, and policies minimizing exposure.</v>
      </c>
      <c r="DM180" t="str">
        <f t="shared" si="17"/>
        <v>Temp. suitable for vectors - surveillance may be needed. When temp. suitable, model suggests vectors likely - may need control, education, and policies minimizing exposure.</v>
      </c>
      <c r="DX180" s="59" t="s">
        <v>52</v>
      </c>
      <c r="DY180" s="59" t="s">
        <v>53</v>
      </c>
      <c r="DZ180" s="59" t="s">
        <v>54</v>
      </c>
      <c r="EA180" s="59" t="s">
        <v>8</v>
      </c>
      <c r="EB180" s="59">
        <v>0</v>
      </c>
      <c r="EC180" s="59">
        <v>1308</v>
      </c>
      <c r="ED180" s="59">
        <v>0</v>
      </c>
      <c r="EE180" s="59">
        <v>1154</v>
      </c>
      <c r="EF180" s="59">
        <v>1154</v>
      </c>
      <c r="EG180" s="59">
        <v>3.0152905198776701</v>
      </c>
      <c r="EH180" s="59">
        <v>39.380812460552498</v>
      </c>
      <c r="EI180" s="59">
        <v>3944</v>
      </c>
      <c r="EJ180" s="59">
        <v>38</v>
      </c>
      <c r="EK180" s="59">
        <v>0</v>
      </c>
      <c r="EL180" s="59">
        <v>12</v>
      </c>
      <c r="EM180" s="59">
        <v>0</v>
      </c>
      <c r="EN180" s="59">
        <v>3944</v>
      </c>
    </row>
    <row r="181" spans="1:144" x14ac:dyDescent="0.25">
      <c r="A181" s="18">
        <v>28.482445999999999</v>
      </c>
      <c r="B181" s="18">
        <v>-80.571263799999997</v>
      </c>
      <c r="C181" s="18">
        <f>IF(Sheet1!G379=1,Master!A181,Master!K181)</f>
        <v>28.482445999999999</v>
      </c>
      <c r="D181" s="18">
        <f>IF(Sheet1!G379=1,Master!B181,Master!L181)</f>
        <v>-80.571263799999997</v>
      </c>
      <c r="E181" s="18">
        <f>IF(Sheet1!G379=0,Master!A181,Master!K181)</f>
        <v>100</v>
      </c>
      <c r="F181" s="18">
        <f>IF(Sheet1!G379=0,Master!B181,Master!L181)</f>
        <v>180</v>
      </c>
      <c r="G181" s="18">
        <f>IF(Sheet1!I379=1,Master!A181,Master!K181)</f>
        <v>28.482445999999999</v>
      </c>
      <c r="H181" s="18">
        <f>IF(Sheet1!I379=1,Master!B181,Master!L181)</f>
        <v>-80.571263799999997</v>
      </c>
      <c r="I181" s="18">
        <f>IF(Sheet1!I379=0,Master!A181,Master!K181)</f>
        <v>100</v>
      </c>
      <c r="J181" s="18">
        <f>IF(Sheet1!I379=0,Master!B181,Master!L181)</f>
        <v>180</v>
      </c>
      <c r="K181" s="18">
        <v>100</v>
      </c>
      <c r="L181" s="18">
        <v>180</v>
      </c>
      <c r="M181">
        <v>43</v>
      </c>
      <c r="N181" t="s">
        <v>99</v>
      </c>
      <c r="O181">
        <v>0.51707125889399996</v>
      </c>
      <c r="P181" t="s">
        <v>53</v>
      </c>
      <c r="Q181" t="s">
        <v>54</v>
      </c>
      <c r="R181" t="s">
        <v>8</v>
      </c>
      <c r="S181">
        <v>1</v>
      </c>
      <c r="T181">
        <v>1</v>
      </c>
      <c r="U181">
        <v>18.8188972473144</v>
      </c>
      <c r="V181">
        <v>18.8188972473144</v>
      </c>
      <c r="W181">
        <v>18.8188972473144</v>
      </c>
      <c r="X181" s="1">
        <v>18.8188972473144</v>
      </c>
      <c r="Z181" s="1">
        <v>2</v>
      </c>
      <c r="AA181" s="1">
        <v>0.73328149279934496</v>
      </c>
      <c r="AB181" s="1">
        <v>0.89846914253898502</v>
      </c>
      <c r="AC181" s="1">
        <v>0.81587531766916499</v>
      </c>
      <c r="AD181" s="1">
        <v>1.63175063533832</v>
      </c>
      <c r="AF181" s="1">
        <v>2</v>
      </c>
      <c r="AG181">
        <v>0.74390584025530004</v>
      </c>
      <c r="AH181">
        <v>0.93077794358570198</v>
      </c>
      <c r="AI181">
        <v>0.83734189192050101</v>
      </c>
      <c r="AJ181">
        <v>1.674683783841</v>
      </c>
      <c r="AL181" s="18">
        <f t="shared" si="14"/>
        <v>0.93077794358570198</v>
      </c>
      <c r="AM181">
        <v>0.93077794358570198</v>
      </c>
      <c r="AN181">
        <v>43</v>
      </c>
      <c r="AO181" t="s">
        <v>99</v>
      </c>
      <c r="AP181" t="s">
        <v>53</v>
      </c>
      <c r="AQ181" t="s">
        <v>54</v>
      </c>
      <c r="AR181" t="s">
        <v>8</v>
      </c>
      <c r="AS181">
        <v>28.482445999999999</v>
      </c>
      <c r="AT181">
        <v>-80.571263799999997</v>
      </c>
      <c r="AW181">
        <v>20.3</v>
      </c>
      <c r="AX181">
        <v>20.3</v>
      </c>
      <c r="BB181">
        <v>21</v>
      </c>
      <c r="BC181">
        <v>21</v>
      </c>
      <c r="BG181">
        <v>23</v>
      </c>
      <c r="BH181">
        <v>23</v>
      </c>
      <c r="BL181">
        <v>25.8</v>
      </c>
      <c r="BM181">
        <v>25.8</v>
      </c>
      <c r="BQ181">
        <v>28.2</v>
      </c>
      <c r="BR181">
        <v>28.2</v>
      </c>
      <c r="BW181">
        <v>30.1</v>
      </c>
      <c r="BX181">
        <v>30.1</v>
      </c>
      <c r="CB181">
        <v>31.1</v>
      </c>
      <c r="CC181">
        <v>31.1</v>
      </c>
      <c r="CG181">
        <v>31</v>
      </c>
      <c r="CH181">
        <v>31</v>
      </c>
      <c r="CL181">
        <v>30.1</v>
      </c>
      <c r="CM181">
        <v>30.1</v>
      </c>
      <c r="CQ181">
        <v>27.5</v>
      </c>
      <c r="CR181">
        <v>27.5</v>
      </c>
      <c r="CV181">
        <v>24.1</v>
      </c>
      <c r="CW181">
        <v>24.1</v>
      </c>
      <c r="DA181">
        <v>21.5</v>
      </c>
      <c r="DB181">
        <v>21.5</v>
      </c>
      <c r="DD181">
        <v>5</v>
      </c>
      <c r="DE181">
        <v>0</v>
      </c>
      <c r="DF181">
        <v>0.91188407608397404</v>
      </c>
      <c r="DG181">
        <v>0.35290711618708598</v>
      </c>
      <c r="DH181">
        <v>1.7645355809354299</v>
      </c>
      <c r="DI181" t="str">
        <f t="shared" si="15"/>
        <v xml:space="preserve">Temp. suitable for vectors - surveillance may be needed. </v>
      </c>
      <c r="DJ181" t="str">
        <f t="shared" si="12"/>
        <v>When temp. suitable, model suggests vectors likely - may need control, education, and policies minimizing exposure.</v>
      </c>
      <c r="DK181" t="str">
        <f t="shared" si="16"/>
        <v xml:space="preserve">Temp. suitable for Zika - surveillance may be needed. </v>
      </c>
      <c r="DL181" t="str">
        <f t="shared" si="13"/>
        <v>When temp. suitable, model suggests Zika likely - may need control, education, and policies minimizing exposure.</v>
      </c>
      <c r="DM181" t="str">
        <f t="shared" si="17"/>
        <v>Temp. suitable for vectors - surveillance may be needed. When temp. suitable, model suggests vectors likely - may need control, education, and policies minimizing exposure.</v>
      </c>
      <c r="DX181" s="59" t="s">
        <v>99</v>
      </c>
      <c r="DY181" s="59" t="s">
        <v>53</v>
      </c>
      <c r="DZ181" s="59" t="s">
        <v>54</v>
      </c>
      <c r="EA181" s="59" t="s">
        <v>8</v>
      </c>
      <c r="EB181" s="59">
        <v>0</v>
      </c>
      <c r="EC181" s="59">
        <v>210</v>
      </c>
      <c r="ED181" s="59">
        <v>0</v>
      </c>
      <c r="EE181" s="59">
        <v>1563</v>
      </c>
      <c r="EF181" s="59">
        <v>1563</v>
      </c>
      <c r="EG181" s="59">
        <v>53.752380952380904</v>
      </c>
      <c r="EH181" s="59">
        <v>219.64665481295501</v>
      </c>
      <c r="EI181" s="59">
        <v>11288</v>
      </c>
      <c r="EJ181" s="59">
        <v>31</v>
      </c>
      <c r="EK181" s="59">
        <v>0</v>
      </c>
      <c r="EL181" s="59">
        <v>6</v>
      </c>
      <c r="EM181" s="59">
        <v>0</v>
      </c>
      <c r="EN181" s="59">
        <v>11288</v>
      </c>
    </row>
    <row r="182" spans="1:144" x14ac:dyDescent="0.25">
      <c r="A182" s="18">
        <v>27.761555099999999</v>
      </c>
      <c r="B182" s="18">
        <v>-82.626617300000007</v>
      </c>
      <c r="C182" s="18">
        <f>IF(Sheet1!G380=1,Master!A182,Master!K182)</f>
        <v>27.761555099999999</v>
      </c>
      <c r="D182" s="18">
        <f>IF(Sheet1!G380=1,Master!B182,Master!L182)</f>
        <v>-82.626617300000007</v>
      </c>
      <c r="E182" s="18">
        <f>IF(Sheet1!G380=0,Master!A182,Master!K182)</f>
        <v>100</v>
      </c>
      <c r="F182" s="18">
        <f>IF(Sheet1!G380=0,Master!B182,Master!L182)</f>
        <v>180</v>
      </c>
      <c r="G182" s="18">
        <f>IF(Sheet1!I380=1,Master!A182,Master!K182)</f>
        <v>27.761555099999999</v>
      </c>
      <c r="H182" s="18">
        <f>IF(Sheet1!I380=1,Master!B182,Master!L182)</f>
        <v>-82.626617300000007</v>
      </c>
      <c r="I182" s="18">
        <f>IF(Sheet1!I380=0,Master!A182,Master!K182)</f>
        <v>100</v>
      </c>
      <c r="J182" s="18">
        <f>IF(Sheet1!I380=0,Master!B182,Master!L182)</f>
        <v>180</v>
      </c>
      <c r="K182" s="18">
        <v>100</v>
      </c>
      <c r="L182" s="18">
        <v>180</v>
      </c>
      <c r="M182">
        <v>61</v>
      </c>
      <c r="N182" t="s">
        <v>125</v>
      </c>
      <c r="O182">
        <v>1.0709566156199999E-2</v>
      </c>
      <c r="P182" t="s">
        <v>53</v>
      </c>
      <c r="Q182" t="s">
        <v>54</v>
      </c>
      <c r="R182" t="s">
        <v>8</v>
      </c>
      <c r="S182">
        <v>1</v>
      </c>
      <c r="T182">
        <v>1</v>
      </c>
      <c r="U182">
        <v>22.677165985107401</v>
      </c>
      <c r="V182">
        <v>22.677165985107401</v>
      </c>
      <c r="W182">
        <v>22.677165985107401</v>
      </c>
      <c r="X182" s="1">
        <v>22.677165985107401</v>
      </c>
      <c r="Z182" s="1">
        <v>1</v>
      </c>
      <c r="AA182" s="1">
        <v>0.91588401794433605</v>
      </c>
      <c r="AB182" s="1">
        <v>0.91588401794433605</v>
      </c>
      <c r="AC182" s="1">
        <v>0.91588401794433605</v>
      </c>
      <c r="AD182" s="1">
        <v>0.91588401794433605</v>
      </c>
      <c r="AF182" s="1">
        <v>1</v>
      </c>
      <c r="AG182">
        <v>0.85608643293380704</v>
      </c>
      <c r="AH182">
        <v>0.85608643293380704</v>
      </c>
      <c r="AI182">
        <v>0.85608643293380704</v>
      </c>
      <c r="AJ182">
        <v>0.85608643293380704</v>
      </c>
      <c r="AL182" s="18">
        <f t="shared" si="14"/>
        <v>0.91588401794433605</v>
      </c>
      <c r="AM182">
        <v>0.91588401794433605</v>
      </c>
      <c r="AN182">
        <v>61</v>
      </c>
      <c r="AO182" t="s">
        <v>125</v>
      </c>
      <c r="AP182" t="s">
        <v>53</v>
      </c>
      <c r="AQ182" t="s">
        <v>54</v>
      </c>
      <c r="AR182" t="s">
        <v>8</v>
      </c>
      <c r="AS182">
        <v>27.761555099999999</v>
      </c>
      <c r="AT182">
        <v>-82.626617300000007</v>
      </c>
      <c r="AW182">
        <v>20.6</v>
      </c>
      <c r="AX182">
        <v>20.6</v>
      </c>
      <c r="BB182">
        <v>21.5</v>
      </c>
      <c r="BC182">
        <v>21.5</v>
      </c>
      <c r="BG182">
        <v>24</v>
      </c>
      <c r="BH182">
        <v>24</v>
      </c>
      <c r="BL182">
        <v>27.2</v>
      </c>
      <c r="BM182">
        <v>27.2</v>
      </c>
      <c r="BQ182">
        <v>30.2</v>
      </c>
      <c r="BR182">
        <v>30.2</v>
      </c>
      <c r="BW182">
        <v>31.9</v>
      </c>
      <c r="BX182">
        <v>31.9</v>
      </c>
      <c r="CB182">
        <v>32.200000000000003</v>
      </c>
      <c r="CC182">
        <v>32.200000000000003</v>
      </c>
      <c r="CG182">
        <v>32.299999999999997</v>
      </c>
      <c r="CH182">
        <v>32.299999999999997</v>
      </c>
      <c r="CL182">
        <v>31.4</v>
      </c>
      <c r="CM182">
        <v>31.4</v>
      </c>
      <c r="CQ182">
        <v>28.8</v>
      </c>
      <c r="CR182">
        <v>28.8</v>
      </c>
      <c r="CV182">
        <v>24.9</v>
      </c>
      <c r="CW182">
        <v>24.9</v>
      </c>
      <c r="DA182">
        <v>21.8</v>
      </c>
      <c r="DB182">
        <v>21.8</v>
      </c>
      <c r="DD182">
        <v>1</v>
      </c>
      <c r="DE182">
        <v>0.98244619369506803</v>
      </c>
      <c r="DF182">
        <v>0.98244619369506803</v>
      </c>
      <c r="DG182">
        <v>0.98244619369506803</v>
      </c>
      <c r="DH182">
        <v>0.98244619369506803</v>
      </c>
      <c r="DI182" t="str">
        <f t="shared" si="15"/>
        <v xml:space="preserve">Temp. suitable for vectors - surveillance may be needed. </v>
      </c>
      <c r="DJ182" t="str">
        <f t="shared" si="12"/>
        <v>When temp. suitable, model suggests vectors likely - may need control, education, and policies minimizing exposure.</v>
      </c>
      <c r="DK182" t="str">
        <f t="shared" si="16"/>
        <v xml:space="preserve">Temp. suitable for Zika - surveillance may be needed. </v>
      </c>
      <c r="DL182" t="str">
        <f t="shared" si="13"/>
        <v>When temp. suitable, model suggests Zika likely - may need control, education, and policies minimizing exposure.</v>
      </c>
      <c r="DM182" t="str">
        <f t="shared" si="17"/>
        <v>Temp. suitable for vectors - surveillance may be needed. When temp. suitable, model suggests vectors likely - may need control, education, and policies minimizing exposure.</v>
      </c>
      <c r="DX182" s="59" t="s">
        <v>125</v>
      </c>
      <c r="DY182" s="59" t="s">
        <v>53</v>
      </c>
      <c r="DZ182" s="59" t="s">
        <v>54</v>
      </c>
      <c r="EA182" s="59" t="s">
        <v>8</v>
      </c>
      <c r="EB182" s="59">
        <v>354</v>
      </c>
      <c r="EC182" s="59">
        <v>65</v>
      </c>
      <c r="ED182" s="59">
        <v>0</v>
      </c>
      <c r="EE182" s="59">
        <v>8391</v>
      </c>
      <c r="EF182" s="59">
        <v>8391</v>
      </c>
      <c r="EG182" s="59">
        <v>1147.8307692307601</v>
      </c>
      <c r="EH182" s="59">
        <v>1254.33419138148</v>
      </c>
      <c r="EI182" s="59">
        <v>74609</v>
      </c>
      <c r="EJ182" s="59">
        <v>63</v>
      </c>
      <c r="EK182" s="59">
        <v>0</v>
      </c>
      <c r="EL182" s="59">
        <v>1</v>
      </c>
      <c r="EM182" s="59">
        <v>1074</v>
      </c>
      <c r="EN182" s="59">
        <v>74609</v>
      </c>
    </row>
    <row r="183" spans="1:144" x14ac:dyDescent="0.25">
      <c r="A183" s="18">
        <v>25.7711577</v>
      </c>
      <c r="B183" s="18">
        <v>-80.145113300000006</v>
      </c>
      <c r="C183" s="18">
        <f>IF(Sheet1!G381=1,Master!A183,Master!K183)</f>
        <v>25.7711577</v>
      </c>
      <c r="D183" s="18">
        <f>IF(Sheet1!G381=1,Master!B183,Master!L183)</f>
        <v>-80.145113300000006</v>
      </c>
      <c r="E183" s="18">
        <f>IF(Sheet1!G381=0,Master!A183,Master!K183)</f>
        <v>100</v>
      </c>
      <c r="F183" s="18">
        <f>IF(Sheet1!G381=0,Master!B183,Master!L183)</f>
        <v>180</v>
      </c>
      <c r="G183" s="18">
        <f>IF(Sheet1!I381=1,Master!A183,Master!K183)</f>
        <v>25.7711577</v>
      </c>
      <c r="H183" s="18">
        <f>IF(Sheet1!I381=1,Master!B183,Master!L183)</f>
        <v>-80.145113300000006</v>
      </c>
      <c r="I183" s="18">
        <f>IF(Sheet1!I381=0,Master!A183,Master!K183)</f>
        <v>100</v>
      </c>
      <c r="J183" s="18">
        <f>IF(Sheet1!I381=0,Master!B183,Master!L183)</f>
        <v>180</v>
      </c>
      <c r="K183" s="18">
        <v>100</v>
      </c>
      <c r="L183" s="18">
        <v>180</v>
      </c>
      <c r="M183">
        <v>69</v>
      </c>
      <c r="N183" t="s">
        <v>135</v>
      </c>
      <c r="O183">
        <v>1.2654480790699999E-2</v>
      </c>
      <c r="P183" t="s">
        <v>53</v>
      </c>
      <c r="Q183" t="s">
        <v>54</v>
      </c>
      <c r="R183" t="s">
        <v>8</v>
      </c>
      <c r="S183">
        <v>1</v>
      </c>
      <c r="T183">
        <v>1</v>
      </c>
      <c r="U183">
        <v>21.023622512817301</v>
      </c>
      <c r="V183">
        <v>21.023622512817301</v>
      </c>
      <c r="W183">
        <v>21.023622512817301</v>
      </c>
      <c r="X183" s="1">
        <v>21.023622512817301</v>
      </c>
      <c r="Z183" s="1">
        <v>1</v>
      </c>
      <c r="AA183" s="1">
        <v>0.91766279935836803</v>
      </c>
      <c r="AB183" s="1">
        <v>0.91766279935836803</v>
      </c>
      <c r="AC183" s="1">
        <v>0.91766279935836803</v>
      </c>
      <c r="AD183" s="1">
        <v>0.91766279935836803</v>
      </c>
      <c r="AF183" s="1">
        <v>1</v>
      </c>
      <c r="AG183">
        <v>0.63777393102645896</v>
      </c>
      <c r="AH183">
        <v>0.63777393102645896</v>
      </c>
      <c r="AI183">
        <v>0.63777393102645896</v>
      </c>
      <c r="AJ183">
        <v>0.63777393102645896</v>
      </c>
      <c r="AL183" s="18">
        <f t="shared" si="14"/>
        <v>0.91766279935836803</v>
      </c>
      <c r="AM183">
        <v>0.91766279935836803</v>
      </c>
      <c r="AN183">
        <v>69</v>
      </c>
      <c r="AO183" t="s">
        <v>135</v>
      </c>
      <c r="AP183" t="s">
        <v>53</v>
      </c>
      <c r="AQ183" t="s">
        <v>54</v>
      </c>
      <c r="AR183" t="s">
        <v>8</v>
      </c>
      <c r="AS183">
        <v>25.7711577</v>
      </c>
      <c r="AT183">
        <v>-80.145113300000006</v>
      </c>
      <c r="AW183">
        <v>23.6</v>
      </c>
      <c r="AX183">
        <v>23.6</v>
      </c>
      <c r="BB183">
        <v>23.9</v>
      </c>
      <c r="BC183">
        <v>23.9</v>
      </c>
      <c r="BG183">
        <v>25.2</v>
      </c>
      <c r="BH183">
        <v>25.2</v>
      </c>
      <c r="BL183">
        <v>27</v>
      </c>
      <c r="BM183">
        <v>27</v>
      </c>
      <c r="BQ183">
        <v>28.6</v>
      </c>
      <c r="BR183">
        <v>28.6</v>
      </c>
      <c r="BW183">
        <v>30.3</v>
      </c>
      <c r="BX183">
        <v>30.3</v>
      </c>
      <c r="CB183">
        <v>31.1</v>
      </c>
      <c r="CC183">
        <v>31.1</v>
      </c>
      <c r="CG183">
        <v>31.3</v>
      </c>
      <c r="CH183">
        <v>31.3</v>
      </c>
      <c r="CL183">
        <v>30.7</v>
      </c>
      <c r="CM183">
        <v>30.7</v>
      </c>
      <c r="CQ183">
        <v>28.9</v>
      </c>
      <c r="CR183">
        <v>28.9</v>
      </c>
      <c r="CV183">
        <v>26.4</v>
      </c>
      <c r="CW183">
        <v>26.4</v>
      </c>
      <c r="DA183">
        <v>24.3</v>
      </c>
      <c r="DB183">
        <v>24.3</v>
      </c>
      <c r="DD183">
        <v>1</v>
      </c>
      <c r="DE183">
        <v>0</v>
      </c>
      <c r="DF183">
        <v>0</v>
      </c>
      <c r="DG183">
        <v>0</v>
      </c>
      <c r="DH183">
        <v>0</v>
      </c>
      <c r="DI183" t="str">
        <f t="shared" si="15"/>
        <v xml:space="preserve">Temp. suitable for vectors - surveillance may be needed. </v>
      </c>
      <c r="DJ183" t="str">
        <f t="shared" si="12"/>
        <v>When temp. suitable, model suggests vectors likely - may need control, education, and policies minimizing exposure.</v>
      </c>
      <c r="DK183" t="str">
        <f t="shared" si="16"/>
        <v xml:space="preserve">Temp. suitable for Zika - surveillance may be needed. </v>
      </c>
      <c r="DL183" t="str">
        <f t="shared" si="13"/>
        <v>When temp. suitable, model suggests Zika unlikely.</v>
      </c>
      <c r="DM183" t="str">
        <f t="shared" si="17"/>
        <v>Temp. suitable for vectors - surveillance may be needed. When temp. suitable, model suggests vectors likely - may need control, education, and policies minimizing exposure.</v>
      </c>
      <c r="DX183" s="59" t="s">
        <v>135</v>
      </c>
      <c r="DY183" s="59" t="s">
        <v>53</v>
      </c>
      <c r="DZ183" s="59" t="s">
        <v>54</v>
      </c>
      <c r="EA183" s="59" t="s">
        <v>8</v>
      </c>
      <c r="EB183" s="59">
        <v>67</v>
      </c>
      <c r="EC183" s="59">
        <v>59</v>
      </c>
      <c r="ED183" s="59">
        <v>0</v>
      </c>
      <c r="EE183" s="59">
        <v>15756</v>
      </c>
      <c r="EF183" s="59">
        <v>15756</v>
      </c>
      <c r="EG183" s="59">
        <v>1603.57627118644</v>
      </c>
      <c r="EH183" s="59">
        <v>2866.5438009607901</v>
      </c>
      <c r="EI183" s="59">
        <v>94611</v>
      </c>
      <c r="EJ183" s="59">
        <v>51</v>
      </c>
      <c r="EK183" s="59">
        <v>0</v>
      </c>
      <c r="EL183" s="59">
        <v>1</v>
      </c>
      <c r="EM183" s="59">
        <v>245</v>
      </c>
      <c r="EN183" s="59">
        <v>94611</v>
      </c>
    </row>
    <row r="184" spans="1:144" x14ac:dyDescent="0.25">
      <c r="A184" s="18">
        <v>28.4155753</v>
      </c>
      <c r="B184" s="18">
        <v>-80.620928199999994</v>
      </c>
      <c r="C184" s="18">
        <f>IF(Sheet1!G382=1,Master!A184,Master!K184)</f>
        <v>28.4155753</v>
      </c>
      <c r="D184" s="18">
        <f>IF(Sheet1!G382=1,Master!B184,Master!L184)</f>
        <v>-80.620928199999994</v>
      </c>
      <c r="E184" s="18">
        <f>IF(Sheet1!G382=0,Master!A184,Master!K184)</f>
        <v>100</v>
      </c>
      <c r="F184" s="18">
        <f>IF(Sheet1!G382=0,Master!B184,Master!L184)</f>
        <v>180</v>
      </c>
      <c r="G184" s="18">
        <f>IF(Sheet1!I382=1,Master!A184,Master!K184)</f>
        <v>28.4155753</v>
      </c>
      <c r="H184" s="18">
        <f>IF(Sheet1!I382=1,Master!B184,Master!L184)</f>
        <v>-80.620928199999994</v>
      </c>
      <c r="I184" s="18">
        <f>IF(Sheet1!I382=0,Master!A184,Master!K184)</f>
        <v>100</v>
      </c>
      <c r="J184" s="18">
        <f>IF(Sheet1!I382=0,Master!B184,Master!L184)</f>
        <v>180</v>
      </c>
      <c r="K184" s="18">
        <v>100</v>
      </c>
      <c r="L184" s="18">
        <v>180</v>
      </c>
      <c r="M184">
        <v>74</v>
      </c>
      <c r="N184" t="s">
        <v>144</v>
      </c>
      <c r="O184">
        <v>7.9202273965499996E-3</v>
      </c>
      <c r="P184" t="s">
        <v>53</v>
      </c>
      <c r="Q184" t="s">
        <v>54</v>
      </c>
      <c r="R184" t="s">
        <v>8</v>
      </c>
      <c r="S184">
        <v>1</v>
      </c>
      <c r="T184">
        <v>1</v>
      </c>
      <c r="U184">
        <v>19.370079040527301</v>
      </c>
      <c r="V184">
        <v>19.370079040527301</v>
      </c>
      <c r="W184">
        <v>19.370079040527301</v>
      </c>
      <c r="X184" s="1">
        <v>19.370079040527301</v>
      </c>
      <c r="Z184" s="1">
        <v>1</v>
      </c>
      <c r="AA184" s="1">
        <v>0.87019187211990401</v>
      </c>
      <c r="AB184" s="1">
        <v>0.87019187211990401</v>
      </c>
      <c r="AC184" s="1">
        <v>0.87019187211990401</v>
      </c>
      <c r="AD184" s="1">
        <v>0.87019187211990401</v>
      </c>
      <c r="AF184" s="1">
        <v>1</v>
      </c>
      <c r="AG184">
        <v>0.73978012800216697</v>
      </c>
      <c r="AH184">
        <v>0.73978012800216697</v>
      </c>
      <c r="AI184">
        <v>0.73978012800216697</v>
      </c>
      <c r="AJ184">
        <v>0.73978012800216697</v>
      </c>
      <c r="AL184" s="18">
        <f t="shared" si="14"/>
        <v>0.87019187211990401</v>
      </c>
      <c r="AM184">
        <v>0.87019187211990401</v>
      </c>
      <c r="AN184">
        <v>74</v>
      </c>
      <c r="AO184" t="s">
        <v>144</v>
      </c>
      <c r="AP184" t="s">
        <v>53</v>
      </c>
      <c r="AQ184" t="s">
        <v>54</v>
      </c>
      <c r="AR184" t="s">
        <v>8</v>
      </c>
      <c r="AS184">
        <v>28.4155753</v>
      </c>
      <c r="AT184">
        <v>-80.620928199999994</v>
      </c>
      <c r="AW184">
        <v>20.6</v>
      </c>
      <c r="AX184">
        <v>20.6</v>
      </c>
      <c r="BB184">
        <v>21.2</v>
      </c>
      <c r="BC184">
        <v>21.2</v>
      </c>
      <c r="BG184">
        <v>23.3</v>
      </c>
      <c r="BH184">
        <v>23.3</v>
      </c>
      <c r="BL184">
        <v>26.1</v>
      </c>
      <c r="BM184">
        <v>26.1</v>
      </c>
      <c r="BQ184">
        <v>28.5</v>
      </c>
      <c r="BR184">
        <v>28.5</v>
      </c>
      <c r="BW184">
        <v>30.4</v>
      </c>
      <c r="BX184">
        <v>30.4</v>
      </c>
      <c r="CB184">
        <v>31.2</v>
      </c>
      <c r="CC184">
        <v>31.2</v>
      </c>
      <c r="CG184">
        <v>31.2</v>
      </c>
      <c r="CH184">
        <v>31.2</v>
      </c>
      <c r="CL184">
        <v>30.3</v>
      </c>
      <c r="CM184">
        <v>30.3</v>
      </c>
      <c r="CQ184">
        <v>27.7</v>
      </c>
      <c r="CR184">
        <v>27.7</v>
      </c>
      <c r="CV184">
        <v>24.3</v>
      </c>
      <c r="CW184">
        <v>24.3</v>
      </c>
      <c r="DA184">
        <v>21.7</v>
      </c>
      <c r="DB184">
        <v>21.7</v>
      </c>
      <c r="DD184">
        <v>1</v>
      </c>
      <c r="DE184">
        <v>0</v>
      </c>
      <c r="DF184">
        <v>0</v>
      </c>
      <c r="DG184">
        <v>0</v>
      </c>
      <c r="DH184">
        <v>0</v>
      </c>
      <c r="DI184" t="str">
        <f t="shared" si="15"/>
        <v xml:space="preserve">Temp. suitable for vectors - surveillance may be needed. </v>
      </c>
      <c r="DJ184" t="str">
        <f t="shared" si="12"/>
        <v>When temp. suitable, model suggests vectors likely - may need control, education, and policies minimizing exposure.</v>
      </c>
      <c r="DK184" t="str">
        <f t="shared" si="16"/>
        <v xml:space="preserve">Temp. suitable for Zika - surveillance may be needed. </v>
      </c>
      <c r="DL184" t="str">
        <f t="shared" si="13"/>
        <v>When temp. suitable, model suggests Zika unlikely.</v>
      </c>
      <c r="DM184" t="str">
        <f t="shared" si="17"/>
        <v>Temp. suitable for vectors - surveillance may be needed. When temp. suitable, model suggests vectors likely - may need control, education, and policies minimizing exposure.</v>
      </c>
      <c r="DX184" s="59" t="s">
        <v>144</v>
      </c>
      <c r="DY184" s="59" t="s">
        <v>53</v>
      </c>
      <c r="DZ184" s="59" t="s">
        <v>54</v>
      </c>
      <c r="EA184" s="59" t="s">
        <v>8</v>
      </c>
      <c r="EB184" s="59">
        <v>8</v>
      </c>
      <c r="EC184" s="59">
        <v>8</v>
      </c>
      <c r="ED184" s="59">
        <v>0</v>
      </c>
      <c r="EE184" s="59">
        <v>205</v>
      </c>
      <c r="EF184" s="59">
        <v>205</v>
      </c>
      <c r="EG184" s="59">
        <v>38.625</v>
      </c>
      <c r="EH184" s="59">
        <v>68.716696479094495</v>
      </c>
      <c r="EI184" s="59">
        <v>309</v>
      </c>
      <c r="EJ184" s="59">
        <v>5</v>
      </c>
      <c r="EK184" s="59">
        <v>0</v>
      </c>
      <c r="EL184" s="59">
        <v>1</v>
      </c>
      <c r="EM184" s="59">
        <v>0</v>
      </c>
      <c r="EN184" s="59">
        <v>309</v>
      </c>
    </row>
    <row r="185" spans="1:144" x14ac:dyDescent="0.25">
      <c r="A185" s="18">
        <v>26.458898300000001</v>
      </c>
      <c r="B185" s="18">
        <v>-81.954003900000004</v>
      </c>
      <c r="C185" s="18">
        <f>IF(Sheet1!G383=1,Master!A185,Master!K185)</f>
        <v>26.458898300000001</v>
      </c>
      <c r="D185" s="18">
        <f>IF(Sheet1!G383=1,Master!B185,Master!L185)</f>
        <v>-81.954003900000004</v>
      </c>
      <c r="E185" s="18">
        <f>IF(Sheet1!G383=0,Master!A185,Master!K185)</f>
        <v>100</v>
      </c>
      <c r="F185" s="18">
        <f>IF(Sheet1!G383=0,Master!B185,Master!L185)</f>
        <v>180</v>
      </c>
      <c r="G185" s="18">
        <f>IF(Sheet1!I383=1,Master!A185,Master!K185)</f>
        <v>26.458898300000001</v>
      </c>
      <c r="H185" s="18">
        <f>IF(Sheet1!I383=1,Master!B185,Master!L185)</f>
        <v>-81.954003900000004</v>
      </c>
      <c r="I185" s="18">
        <f>IF(Sheet1!I383=0,Master!A185,Master!K185)</f>
        <v>100</v>
      </c>
      <c r="J185" s="18">
        <f>IF(Sheet1!I383=0,Master!B185,Master!L185)</f>
        <v>180</v>
      </c>
      <c r="K185" s="18">
        <v>100</v>
      </c>
      <c r="L185" s="18">
        <v>180</v>
      </c>
      <c r="M185">
        <v>86</v>
      </c>
      <c r="N185" t="s">
        <v>162</v>
      </c>
      <c r="O185">
        <v>4.7910511174399997E-3</v>
      </c>
      <c r="P185" t="s">
        <v>53</v>
      </c>
      <c r="Q185" t="s">
        <v>54</v>
      </c>
      <c r="R185" t="s">
        <v>8</v>
      </c>
      <c r="S185">
        <v>1</v>
      </c>
      <c r="T185">
        <v>1</v>
      </c>
      <c r="U185">
        <v>21.023622512817301</v>
      </c>
      <c r="V185">
        <v>21.023622512817301</v>
      </c>
      <c r="W185">
        <v>21.023622512817301</v>
      </c>
      <c r="X185" s="1">
        <v>21.023622512817301</v>
      </c>
      <c r="Z185" s="1">
        <v>1</v>
      </c>
      <c r="AA185" s="1">
        <v>0.90271782875061002</v>
      </c>
      <c r="AB185" s="1">
        <v>0.90271782875061002</v>
      </c>
      <c r="AC185" s="1">
        <v>0.90271782875061002</v>
      </c>
      <c r="AD185" s="1">
        <v>0.90271782875061002</v>
      </c>
      <c r="AF185" s="1">
        <v>1</v>
      </c>
      <c r="AG185">
        <v>0.88208270072937001</v>
      </c>
      <c r="AH185">
        <v>0.88208270072937001</v>
      </c>
      <c r="AI185">
        <v>0.88208270072937001</v>
      </c>
      <c r="AJ185">
        <v>0.88208270072937001</v>
      </c>
      <c r="AL185" s="18">
        <f t="shared" si="14"/>
        <v>0.90271782875061002</v>
      </c>
      <c r="AM185">
        <v>0.90271782875061002</v>
      </c>
      <c r="AN185">
        <v>86</v>
      </c>
      <c r="AO185" t="s">
        <v>162</v>
      </c>
      <c r="AP185" t="s">
        <v>53</v>
      </c>
      <c r="AQ185" t="s">
        <v>54</v>
      </c>
      <c r="AR185" t="s">
        <v>8</v>
      </c>
      <c r="AS185">
        <v>26.458898300000001</v>
      </c>
      <c r="AT185">
        <v>-81.954003900000004</v>
      </c>
      <c r="AW185">
        <v>23.7</v>
      </c>
      <c r="AX185">
        <v>23.7</v>
      </c>
      <c r="BB185">
        <v>24.4</v>
      </c>
      <c r="BC185">
        <v>24.4</v>
      </c>
      <c r="BG185">
        <v>26.7</v>
      </c>
      <c r="BH185">
        <v>26.7</v>
      </c>
      <c r="BL185">
        <v>29</v>
      </c>
      <c r="BM185">
        <v>29</v>
      </c>
      <c r="BQ185">
        <v>31.3</v>
      </c>
      <c r="BR185">
        <v>31.3</v>
      </c>
      <c r="BW185">
        <v>32.4</v>
      </c>
      <c r="BX185">
        <v>32.4</v>
      </c>
      <c r="CB185">
        <v>32.9</v>
      </c>
      <c r="CC185">
        <v>32.9</v>
      </c>
      <c r="CG185">
        <v>33</v>
      </c>
      <c r="CH185">
        <v>33</v>
      </c>
      <c r="CL185">
        <v>32.200000000000003</v>
      </c>
      <c r="CM185">
        <v>32.200000000000003</v>
      </c>
      <c r="CQ185">
        <v>30.1</v>
      </c>
      <c r="CR185">
        <v>30.1</v>
      </c>
      <c r="CV185">
        <v>27.1</v>
      </c>
      <c r="CW185">
        <v>27.1</v>
      </c>
      <c r="DA185">
        <v>24.6</v>
      </c>
      <c r="DB185">
        <v>24.6</v>
      </c>
      <c r="DD185">
        <v>1</v>
      </c>
      <c r="DE185">
        <v>0</v>
      </c>
      <c r="DF185">
        <v>0</v>
      </c>
      <c r="DG185">
        <v>0</v>
      </c>
      <c r="DH185">
        <v>0</v>
      </c>
      <c r="DI185" t="str">
        <f t="shared" si="15"/>
        <v xml:space="preserve">Temp. suitable for vectors - surveillance may be needed. </v>
      </c>
      <c r="DJ185" t="str">
        <f t="shared" si="12"/>
        <v>When temp. suitable, model suggests vectors likely - may need control, education, and policies minimizing exposure.</v>
      </c>
      <c r="DK185" t="str">
        <f t="shared" si="16"/>
        <v xml:space="preserve">Temp. suitable for Zika - surveillance may be needed. </v>
      </c>
      <c r="DL185" t="str">
        <f t="shared" si="13"/>
        <v>When temp. suitable, model suggests Zika unlikely.</v>
      </c>
      <c r="DM185" t="str">
        <f t="shared" si="17"/>
        <v>Temp. suitable for vectors - surveillance may be needed. When temp. suitable, model suggests vectors likely - may need control, education, and policies minimizing exposure.</v>
      </c>
      <c r="DX185" s="59" t="s">
        <v>162</v>
      </c>
      <c r="DY185" s="59" t="s">
        <v>53</v>
      </c>
      <c r="DZ185" s="59" t="s">
        <v>54</v>
      </c>
      <c r="EA185" s="59" t="s">
        <v>8</v>
      </c>
      <c r="EB185" s="59">
        <v>410</v>
      </c>
      <c r="EC185" s="59">
        <v>57</v>
      </c>
      <c r="ED185" s="59">
        <v>0</v>
      </c>
      <c r="EE185" s="59">
        <v>914</v>
      </c>
      <c r="EF185" s="59">
        <v>914</v>
      </c>
      <c r="EG185" s="59">
        <v>187.70175438596399</v>
      </c>
      <c r="EH185" s="59">
        <v>242.898214543666</v>
      </c>
      <c r="EI185" s="59">
        <v>10699</v>
      </c>
      <c r="EJ185" s="59">
        <v>34</v>
      </c>
      <c r="EK185" s="59">
        <v>0</v>
      </c>
      <c r="EL185" s="59">
        <v>14</v>
      </c>
      <c r="EM185" s="59">
        <v>48</v>
      </c>
      <c r="EN185" s="59">
        <v>10699</v>
      </c>
    </row>
    <row r="186" spans="1:144" x14ac:dyDescent="0.25">
      <c r="A186" s="18">
        <v>27.0353922</v>
      </c>
      <c r="B186" s="18">
        <v>-80.114847400000002</v>
      </c>
      <c r="C186" s="18">
        <f>IF(Sheet1!G384=1,Master!A186,Master!K186)</f>
        <v>27.0353922</v>
      </c>
      <c r="D186" s="18">
        <f>IF(Sheet1!G384=1,Master!B186,Master!L186)</f>
        <v>-80.114847400000002</v>
      </c>
      <c r="E186" s="18">
        <f>IF(Sheet1!G384=0,Master!A186,Master!K186)</f>
        <v>100</v>
      </c>
      <c r="F186" s="18">
        <f>IF(Sheet1!G384=0,Master!B186,Master!L186)</f>
        <v>180</v>
      </c>
      <c r="G186" s="18">
        <f>IF(Sheet1!I384=1,Master!A186,Master!K186)</f>
        <v>27.0353922</v>
      </c>
      <c r="H186" s="18">
        <f>IF(Sheet1!I384=1,Master!B186,Master!L186)</f>
        <v>-80.114847400000002</v>
      </c>
      <c r="I186" s="18">
        <f>IF(Sheet1!I384=0,Master!A186,Master!K186)</f>
        <v>100</v>
      </c>
      <c r="J186" s="18">
        <f>IF(Sheet1!I384=0,Master!B186,Master!L186)</f>
        <v>180</v>
      </c>
      <c r="K186" s="18">
        <v>100</v>
      </c>
      <c r="L186" s="18">
        <v>180</v>
      </c>
      <c r="M186">
        <v>100</v>
      </c>
      <c r="N186" t="s">
        <v>178</v>
      </c>
      <c r="O186">
        <v>3.7624240688099997E-2</v>
      </c>
      <c r="P186" t="s">
        <v>53</v>
      </c>
      <c r="Q186" t="s">
        <v>54</v>
      </c>
      <c r="R186" t="s">
        <v>8</v>
      </c>
      <c r="S186">
        <v>1</v>
      </c>
      <c r="T186">
        <v>1</v>
      </c>
      <c r="U186">
        <v>20.748031616210898</v>
      </c>
      <c r="V186">
        <v>20.748031616210898</v>
      </c>
      <c r="W186">
        <v>20.748031616210898</v>
      </c>
      <c r="X186" s="1">
        <v>20.748031616210898</v>
      </c>
      <c r="Z186" s="1">
        <v>1</v>
      </c>
      <c r="AA186" s="1">
        <v>0.93676060438156095</v>
      </c>
      <c r="AB186" s="1">
        <v>0.93676060438156095</v>
      </c>
      <c r="AC186" s="1">
        <v>0.93676060438156095</v>
      </c>
      <c r="AD186" s="1">
        <v>0.93676060438156095</v>
      </c>
      <c r="AF186" s="1">
        <v>1</v>
      </c>
      <c r="AG186">
        <v>0.90076082944869995</v>
      </c>
      <c r="AH186">
        <v>0.90076082944869995</v>
      </c>
      <c r="AI186">
        <v>0.90076082944869995</v>
      </c>
      <c r="AJ186">
        <v>0.90076082944869995</v>
      </c>
      <c r="AL186" s="18">
        <f t="shared" si="14"/>
        <v>0.93676060438156095</v>
      </c>
      <c r="AM186">
        <v>0.93676060438156095</v>
      </c>
      <c r="AN186">
        <v>100</v>
      </c>
      <c r="AO186" t="s">
        <v>178</v>
      </c>
      <c r="AP186" t="s">
        <v>53</v>
      </c>
      <c r="AQ186" t="s">
        <v>54</v>
      </c>
      <c r="AR186" t="s">
        <v>8</v>
      </c>
      <c r="AS186">
        <v>27.0353922</v>
      </c>
      <c r="AT186">
        <v>-80.114847400000002</v>
      </c>
      <c r="AW186">
        <v>23.7</v>
      </c>
      <c r="AX186">
        <v>23.7</v>
      </c>
      <c r="BB186">
        <v>24.2</v>
      </c>
      <c r="BC186">
        <v>24.2</v>
      </c>
      <c r="BG186">
        <v>26.1</v>
      </c>
      <c r="BH186">
        <v>26.1</v>
      </c>
      <c r="BL186">
        <v>28</v>
      </c>
      <c r="BM186">
        <v>28</v>
      </c>
      <c r="BQ186">
        <v>29.9</v>
      </c>
      <c r="BR186">
        <v>29.9</v>
      </c>
      <c r="BW186">
        <v>31.4</v>
      </c>
      <c r="BX186">
        <v>31.4</v>
      </c>
      <c r="CB186">
        <v>32.299999999999997</v>
      </c>
      <c r="CC186">
        <v>32.299999999999997</v>
      </c>
      <c r="CG186">
        <v>32.5</v>
      </c>
      <c r="CH186">
        <v>32.5</v>
      </c>
      <c r="CL186">
        <v>31.6</v>
      </c>
      <c r="CM186">
        <v>31.6</v>
      </c>
      <c r="CQ186">
        <v>29.5</v>
      </c>
      <c r="CR186">
        <v>29.5</v>
      </c>
      <c r="CV186">
        <v>26.7</v>
      </c>
      <c r="CW186">
        <v>26.7</v>
      </c>
      <c r="DA186">
        <v>24.5</v>
      </c>
      <c r="DB186">
        <v>24.5</v>
      </c>
      <c r="DD186">
        <v>1</v>
      </c>
      <c r="DE186">
        <v>0</v>
      </c>
      <c r="DF186">
        <v>0</v>
      </c>
      <c r="DG186">
        <v>0</v>
      </c>
      <c r="DH186">
        <v>0</v>
      </c>
      <c r="DI186" t="str">
        <f t="shared" si="15"/>
        <v xml:space="preserve">Temp. suitable for vectors - surveillance may be needed. </v>
      </c>
      <c r="DJ186" t="str">
        <f t="shared" si="12"/>
        <v>When temp. suitable, model suggests vectors likely - may need control, education, and policies minimizing exposure.</v>
      </c>
      <c r="DK186" t="str">
        <f t="shared" si="16"/>
        <v xml:space="preserve">Temp. suitable for Zika - surveillance may be needed. </v>
      </c>
      <c r="DL186" t="str">
        <f t="shared" si="13"/>
        <v>When temp. suitable, model suggests Zika unlikely.</v>
      </c>
      <c r="DM186" t="str">
        <f t="shared" si="17"/>
        <v>Temp. suitable for vectors - surveillance may be needed. When temp. suitable, model suggests vectors likely - may need control, education, and policies minimizing exposure.</v>
      </c>
      <c r="DX186" s="59" t="s">
        <v>178</v>
      </c>
      <c r="DY186" s="59" t="s">
        <v>53</v>
      </c>
      <c r="DZ186" s="59" t="s">
        <v>54</v>
      </c>
      <c r="EA186" s="59" t="s">
        <v>8</v>
      </c>
      <c r="EB186" s="59">
        <v>25</v>
      </c>
      <c r="EC186" s="59">
        <v>88</v>
      </c>
      <c r="ED186" s="59">
        <v>0</v>
      </c>
      <c r="EE186" s="59">
        <v>1056</v>
      </c>
      <c r="EF186" s="59">
        <v>1056</v>
      </c>
      <c r="EG186" s="59">
        <v>93.147727272727195</v>
      </c>
      <c r="EH186" s="59">
        <v>201.80562992038099</v>
      </c>
      <c r="EI186" s="59">
        <v>8197</v>
      </c>
      <c r="EJ186" s="59">
        <v>44</v>
      </c>
      <c r="EK186" s="59">
        <v>0</v>
      </c>
      <c r="EL186" s="59">
        <v>5</v>
      </c>
      <c r="EM186" s="59">
        <v>6</v>
      </c>
      <c r="EN186" s="59">
        <v>8197</v>
      </c>
    </row>
    <row r="187" spans="1:144" x14ac:dyDescent="0.25">
      <c r="A187" s="18">
        <v>26.788907500000001</v>
      </c>
      <c r="B187" s="18">
        <v>-80.051322600000006</v>
      </c>
      <c r="C187" s="18">
        <f>IF(Sheet1!G385=1,Master!A187,Master!K187)</f>
        <v>26.788907500000001</v>
      </c>
      <c r="D187" s="18">
        <f>IF(Sheet1!G385=1,Master!B187,Master!L187)</f>
        <v>-80.051322600000006</v>
      </c>
      <c r="E187" s="18">
        <f>IF(Sheet1!G385=0,Master!A187,Master!K187)</f>
        <v>100</v>
      </c>
      <c r="F187" s="18">
        <f>IF(Sheet1!G385=0,Master!B187,Master!L187)</f>
        <v>180</v>
      </c>
      <c r="G187" s="18">
        <f>IF(Sheet1!I385=1,Master!A187,Master!K187)</f>
        <v>26.788907500000001</v>
      </c>
      <c r="H187" s="18">
        <f>IF(Sheet1!I385=1,Master!B187,Master!L187)</f>
        <v>-80.051322600000006</v>
      </c>
      <c r="I187" s="18">
        <f>IF(Sheet1!I385=0,Master!A187,Master!K187)</f>
        <v>100</v>
      </c>
      <c r="J187" s="18">
        <f>IF(Sheet1!I385=0,Master!B187,Master!L187)</f>
        <v>180</v>
      </c>
      <c r="K187" s="18">
        <v>100</v>
      </c>
      <c r="L187" s="18">
        <v>180</v>
      </c>
      <c r="M187">
        <v>104</v>
      </c>
      <c r="N187" t="s">
        <v>184</v>
      </c>
      <c r="O187">
        <v>7.5933630820299997E-3</v>
      </c>
      <c r="P187" t="s">
        <v>53</v>
      </c>
      <c r="Q187" t="s">
        <v>54</v>
      </c>
      <c r="R187" t="s">
        <v>8</v>
      </c>
      <c r="S187">
        <v>1</v>
      </c>
      <c r="T187">
        <v>1</v>
      </c>
      <c r="U187">
        <v>22.952754974365199</v>
      </c>
      <c r="V187">
        <v>22.952754974365199</v>
      </c>
      <c r="W187">
        <v>22.952754974365199</v>
      </c>
      <c r="X187" s="1">
        <v>22.952754974365199</v>
      </c>
      <c r="Z187" s="1">
        <v>1</v>
      </c>
      <c r="AA187" s="1">
        <v>0.97574150562286399</v>
      </c>
      <c r="AB187" s="1">
        <v>0.97574150562286399</v>
      </c>
      <c r="AC187" s="1">
        <v>0.97574150562286399</v>
      </c>
      <c r="AD187" s="1">
        <v>0.97574150562286399</v>
      </c>
      <c r="AF187" s="1">
        <v>1</v>
      </c>
      <c r="AG187">
        <v>0.97292929887771595</v>
      </c>
      <c r="AH187">
        <v>0.97292929887771595</v>
      </c>
      <c r="AI187">
        <v>0.97292929887771595</v>
      </c>
      <c r="AJ187">
        <v>0.97292929887771595</v>
      </c>
      <c r="AL187" s="18">
        <f t="shared" si="14"/>
        <v>0.97574150562286399</v>
      </c>
      <c r="AM187">
        <v>0.97574150562286399</v>
      </c>
      <c r="AN187">
        <v>104</v>
      </c>
      <c r="AO187" t="s">
        <v>184</v>
      </c>
      <c r="AP187" t="s">
        <v>53</v>
      </c>
      <c r="AQ187" t="s">
        <v>54</v>
      </c>
      <c r="AR187" t="s">
        <v>8</v>
      </c>
      <c r="AS187">
        <v>26.788907500000001</v>
      </c>
      <c r="AT187">
        <v>-80.051322600000006</v>
      </c>
      <c r="AW187">
        <v>23.9</v>
      </c>
      <c r="AX187">
        <v>23.9</v>
      </c>
      <c r="BB187">
        <v>24.4</v>
      </c>
      <c r="BC187">
        <v>24.4</v>
      </c>
      <c r="BG187">
        <v>26.3</v>
      </c>
      <c r="BH187">
        <v>26.3</v>
      </c>
      <c r="BL187">
        <v>28.1</v>
      </c>
      <c r="BM187">
        <v>28.1</v>
      </c>
      <c r="BQ187">
        <v>30</v>
      </c>
      <c r="BR187">
        <v>30</v>
      </c>
      <c r="BW187">
        <v>31.5</v>
      </c>
      <c r="BX187">
        <v>31.5</v>
      </c>
      <c r="CB187">
        <v>32.4</v>
      </c>
      <c r="CC187">
        <v>32.4</v>
      </c>
      <c r="CG187">
        <v>32.5</v>
      </c>
      <c r="CH187">
        <v>32.5</v>
      </c>
      <c r="CL187">
        <v>31.6</v>
      </c>
      <c r="CM187">
        <v>31.6</v>
      </c>
      <c r="CQ187">
        <v>29.5</v>
      </c>
      <c r="CR187">
        <v>29.5</v>
      </c>
      <c r="CV187">
        <v>26.8</v>
      </c>
      <c r="CW187">
        <v>26.8</v>
      </c>
      <c r="DA187">
        <v>24.7</v>
      </c>
      <c r="DB187">
        <v>24.7</v>
      </c>
      <c r="DD187">
        <v>1</v>
      </c>
      <c r="DE187">
        <v>0.98133903741836503</v>
      </c>
      <c r="DF187">
        <v>0.98133903741836503</v>
      </c>
      <c r="DG187">
        <v>0.98133903741836503</v>
      </c>
      <c r="DH187">
        <v>0.98133903741836503</v>
      </c>
      <c r="DI187" t="str">
        <f t="shared" si="15"/>
        <v xml:space="preserve">Temp. suitable for vectors - surveillance may be needed. </v>
      </c>
      <c r="DJ187" t="str">
        <f t="shared" si="12"/>
        <v>When temp. suitable, model suggests vectors likely - may need control, education, and policies minimizing exposure.</v>
      </c>
      <c r="DK187" t="str">
        <f t="shared" si="16"/>
        <v xml:space="preserve">Temp. suitable for Zika - surveillance may be needed. </v>
      </c>
      <c r="DL187" t="str">
        <f t="shared" si="13"/>
        <v>When temp. suitable, model suggests Zika likely - may need control, education, and policies minimizing exposure.</v>
      </c>
      <c r="DM187" t="str">
        <f t="shared" si="17"/>
        <v>Temp. suitable for vectors - surveillance may be needed. When temp. suitable, model suggests vectors likely - may need control, education, and policies minimizing exposure.</v>
      </c>
      <c r="DX187" s="59" t="s">
        <v>184</v>
      </c>
      <c r="DY187" s="59" t="s">
        <v>53</v>
      </c>
      <c r="DZ187" s="59" t="s">
        <v>54</v>
      </c>
      <c r="EA187" s="59" t="s">
        <v>8</v>
      </c>
      <c r="EB187" s="59">
        <v>1558</v>
      </c>
      <c r="EC187" s="59">
        <v>79</v>
      </c>
      <c r="ED187" s="59">
        <v>0</v>
      </c>
      <c r="EE187" s="59">
        <v>3175</v>
      </c>
      <c r="EF187" s="59">
        <v>3175</v>
      </c>
      <c r="EG187" s="59">
        <v>869.60759493670798</v>
      </c>
      <c r="EH187" s="59">
        <v>638.33915071435297</v>
      </c>
      <c r="EI187" s="59">
        <v>68699</v>
      </c>
      <c r="EJ187" s="59">
        <v>72</v>
      </c>
      <c r="EK187" s="59">
        <v>0</v>
      </c>
      <c r="EL187" s="59">
        <v>1</v>
      </c>
      <c r="EM187" s="59">
        <v>899</v>
      </c>
      <c r="EN187" s="59">
        <v>68699</v>
      </c>
    </row>
    <row r="188" spans="1:144" x14ac:dyDescent="0.25">
      <c r="A188" s="18">
        <v>30.169947700000002</v>
      </c>
      <c r="B188" s="18">
        <v>-85.755436599999996</v>
      </c>
      <c r="C188" s="18">
        <f>IF(Sheet1!G386=1,Master!A188,Master!K188)</f>
        <v>30.169947700000002</v>
      </c>
      <c r="D188" s="18">
        <f>IF(Sheet1!G386=1,Master!B188,Master!L188)</f>
        <v>-85.755436599999996</v>
      </c>
      <c r="E188" s="18">
        <f>IF(Sheet1!G386=0,Master!A188,Master!K188)</f>
        <v>100</v>
      </c>
      <c r="F188" s="18">
        <f>IF(Sheet1!G386=0,Master!B188,Master!L188)</f>
        <v>180</v>
      </c>
      <c r="G188" s="18">
        <f>IF(Sheet1!I386=1,Master!A188,Master!K188)</f>
        <v>30.169947700000002</v>
      </c>
      <c r="H188" s="18">
        <f>IF(Sheet1!I386=1,Master!B188,Master!L188)</f>
        <v>-85.755436599999996</v>
      </c>
      <c r="I188" s="18">
        <f>IF(Sheet1!I386=0,Master!A188,Master!K188)</f>
        <v>100</v>
      </c>
      <c r="J188" s="18">
        <f>IF(Sheet1!I386=0,Master!B188,Master!L188)</f>
        <v>180</v>
      </c>
      <c r="K188" s="18">
        <v>100</v>
      </c>
      <c r="L188" s="18">
        <v>180</v>
      </c>
      <c r="M188">
        <v>122</v>
      </c>
      <c r="N188" t="s">
        <v>206</v>
      </c>
      <c r="O188">
        <v>1.42261133498E-2</v>
      </c>
      <c r="P188" t="s">
        <v>53</v>
      </c>
      <c r="Q188" t="s">
        <v>54</v>
      </c>
      <c r="R188" t="s">
        <v>8</v>
      </c>
      <c r="S188">
        <v>1</v>
      </c>
      <c r="T188">
        <v>1</v>
      </c>
      <c r="U188">
        <v>16.3385829925537</v>
      </c>
      <c r="V188">
        <v>16.3385829925537</v>
      </c>
      <c r="W188">
        <v>16.3385829925537</v>
      </c>
      <c r="X188" s="1">
        <v>16.3385829925537</v>
      </c>
      <c r="Z188" s="1">
        <v>1</v>
      </c>
      <c r="AA188" s="1">
        <v>0.93784904479980502</v>
      </c>
      <c r="AB188" s="1">
        <v>0.93784904479980502</v>
      </c>
      <c r="AC188" s="1">
        <v>0.93784904479980502</v>
      </c>
      <c r="AD188" s="1">
        <v>0.93784904479980502</v>
      </c>
      <c r="AF188" s="1">
        <v>1</v>
      </c>
      <c r="AG188">
        <v>0.96867364645004295</v>
      </c>
      <c r="AH188">
        <v>0.96867364645004295</v>
      </c>
      <c r="AI188">
        <v>0.96867364645004295</v>
      </c>
      <c r="AJ188">
        <v>0.96867364645004295</v>
      </c>
      <c r="AL188" s="18">
        <f t="shared" si="14"/>
        <v>0.96867364645004295</v>
      </c>
      <c r="AM188">
        <v>0.96867364645004295</v>
      </c>
      <c r="AN188">
        <v>122</v>
      </c>
      <c r="AO188" t="s">
        <v>206</v>
      </c>
      <c r="AP188" t="s">
        <v>53</v>
      </c>
      <c r="AQ188" t="s">
        <v>54</v>
      </c>
      <c r="AR188" t="s">
        <v>8</v>
      </c>
      <c r="AS188">
        <v>30.169947700000002</v>
      </c>
      <c r="AT188">
        <v>-85.755436599999996</v>
      </c>
      <c r="AW188">
        <v>16.8</v>
      </c>
      <c r="AX188">
        <v>16.8</v>
      </c>
      <c r="BB188">
        <v>18.3</v>
      </c>
      <c r="BC188">
        <v>18.3</v>
      </c>
      <c r="BG188">
        <v>21.4</v>
      </c>
      <c r="BH188">
        <v>21.4</v>
      </c>
      <c r="BL188">
        <v>25.3</v>
      </c>
      <c r="BM188">
        <v>25.3</v>
      </c>
      <c r="BQ188">
        <v>28.9</v>
      </c>
      <c r="BR188">
        <v>28.9</v>
      </c>
      <c r="BW188">
        <v>31.5</v>
      </c>
      <c r="BX188">
        <v>31.5</v>
      </c>
      <c r="CB188">
        <v>32.1</v>
      </c>
      <c r="CC188">
        <v>32.1</v>
      </c>
      <c r="CG188">
        <v>32.200000000000003</v>
      </c>
      <c r="CH188">
        <v>32.200000000000003</v>
      </c>
      <c r="CL188">
        <v>30.9</v>
      </c>
      <c r="CM188">
        <v>30.9</v>
      </c>
      <c r="CQ188">
        <v>27</v>
      </c>
      <c r="CR188">
        <v>27</v>
      </c>
      <c r="CV188">
        <v>22</v>
      </c>
      <c r="CW188">
        <v>22</v>
      </c>
      <c r="DA188">
        <v>18.2</v>
      </c>
      <c r="DB188">
        <v>18.2</v>
      </c>
      <c r="DD188">
        <v>1</v>
      </c>
      <c r="DE188">
        <v>0.87519812583923295</v>
      </c>
      <c r="DF188">
        <v>0.87519812583923295</v>
      </c>
      <c r="DG188">
        <v>0.87519812583923295</v>
      </c>
      <c r="DH188">
        <v>0.87519812583923295</v>
      </c>
      <c r="DI188" t="str">
        <f t="shared" si="15"/>
        <v xml:space="preserve">Temp. suitable for vectors - surveillance may be needed. </v>
      </c>
      <c r="DJ188" t="str">
        <f t="shared" si="12"/>
        <v>When temp. suitable, model suggests vectors likely - may need control, education, and policies minimizing exposure.</v>
      </c>
      <c r="DK188" t="str">
        <f t="shared" si="16"/>
        <v xml:space="preserve">Temp. suitable for Zika - surveillance may be needed. </v>
      </c>
      <c r="DL188" t="str">
        <f t="shared" si="13"/>
        <v>When temp. suitable, model suggests Zika likely - may need control, education, and policies minimizing exposure.</v>
      </c>
      <c r="DM188" t="str">
        <f t="shared" si="17"/>
        <v>Temp. suitable for vectors - surveillance may be needed. When temp. suitable, model suggests vectors likely - may need control, education, and policies minimizing exposure.</v>
      </c>
      <c r="DX188" s="59" t="s">
        <v>206</v>
      </c>
      <c r="DY188" s="59" t="s">
        <v>53</v>
      </c>
      <c r="DZ188" s="59" t="s">
        <v>54</v>
      </c>
      <c r="EA188" s="59" t="s">
        <v>8</v>
      </c>
      <c r="EB188" s="59">
        <v>173</v>
      </c>
      <c r="EC188" s="59">
        <v>80</v>
      </c>
      <c r="ED188" s="59">
        <v>0</v>
      </c>
      <c r="EE188" s="59">
        <v>1168</v>
      </c>
      <c r="EF188" s="59">
        <v>1168</v>
      </c>
      <c r="EG188" s="59">
        <v>309.27499999999901</v>
      </c>
      <c r="EH188" s="59">
        <v>306.13820306358298</v>
      </c>
      <c r="EI188" s="59">
        <v>24742</v>
      </c>
      <c r="EJ188" s="59">
        <v>70</v>
      </c>
      <c r="EK188" s="59">
        <v>0</v>
      </c>
      <c r="EL188" s="59">
        <v>2</v>
      </c>
      <c r="EM188" s="59">
        <v>218</v>
      </c>
      <c r="EN188" s="59">
        <v>24742</v>
      </c>
    </row>
    <row r="189" spans="1:144" x14ac:dyDescent="0.25">
      <c r="A189" s="18">
        <v>29.0647199</v>
      </c>
      <c r="B189" s="18">
        <v>-80.915154700000002</v>
      </c>
      <c r="C189" s="18">
        <f>IF(Sheet1!G387=1,Master!A189,Master!K189)</f>
        <v>29.0647199</v>
      </c>
      <c r="D189" s="18">
        <f>IF(Sheet1!G387=1,Master!B189,Master!L189)</f>
        <v>-80.915154700000002</v>
      </c>
      <c r="E189" s="18">
        <f>IF(Sheet1!G387=0,Master!A189,Master!K189)</f>
        <v>100</v>
      </c>
      <c r="F189" s="18">
        <f>IF(Sheet1!G387=0,Master!B189,Master!L189)</f>
        <v>180</v>
      </c>
      <c r="G189" s="18">
        <f>IF(Sheet1!I387=1,Master!A189,Master!K189)</f>
        <v>29.0647199</v>
      </c>
      <c r="H189" s="18">
        <f>IF(Sheet1!I387=1,Master!B189,Master!L189)</f>
        <v>-80.915154700000002</v>
      </c>
      <c r="I189" s="18">
        <f>IF(Sheet1!I387=0,Master!A189,Master!K189)</f>
        <v>100</v>
      </c>
      <c r="J189" s="18">
        <f>IF(Sheet1!I387=0,Master!B189,Master!L189)</f>
        <v>180</v>
      </c>
      <c r="K189" s="18">
        <v>100</v>
      </c>
      <c r="L189" s="18">
        <v>180</v>
      </c>
      <c r="M189">
        <v>123</v>
      </c>
      <c r="N189" t="s">
        <v>207</v>
      </c>
      <c r="O189">
        <v>9.2786790412999996E-3</v>
      </c>
      <c r="P189" t="s">
        <v>53</v>
      </c>
      <c r="Q189" t="s">
        <v>54</v>
      </c>
      <c r="R189" t="s">
        <v>8</v>
      </c>
      <c r="S189">
        <v>1</v>
      </c>
      <c r="T189">
        <v>1</v>
      </c>
      <c r="U189">
        <v>18.8188972473144</v>
      </c>
      <c r="V189">
        <v>18.8188972473144</v>
      </c>
      <c r="W189">
        <v>18.8188972473144</v>
      </c>
      <c r="X189" s="1">
        <v>18.8188972473144</v>
      </c>
      <c r="Z189" s="1">
        <v>1</v>
      </c>
      <c r="AA189" s="1">
        <v>0.71286392211914096</v>
      </c>
      <c r="AB189" s="1">
        <v>0.71286392211914096</v>
      </c>
      <c r="AC189" s="1">
        <v>0.71286392211914096</v>
      </c>
      <c r="AD189" s="1">
        <v>0.71286392211914096</v>
      </c>
      <c r="AF189" s="1">
        <v>1</v>
      </c>
      <c r="AG189">
        <v>0.49572372436523399</v>
      </c>
      <c r="AH189">
        <v>0.49572372436523399</v>
      </c>
      <c r="AI189">
        <v>0.49572372436523399</v>
      </c>
      <c r="AJ189">
        <v>0.49572372436523399</v>
      </c>
      <c r="AL189" s="18">
        <f t="shared" si="14"/>
        <v>0.71286392211914096</v>
      </c>
      <c r="AM189">
        <v>0.71286392211914096</v>
      </c>
      <c r="AN189">
        <v>123</v>
      </c>
      <c r="AO189" t="s">
        <v>207</v>
      </c>
      <c r="AP189" t="s">
        <v>53</v>
      </c>
      <c r="AQ189" t="s">
        <v>54</v>
      </c>
      <c r="AR189" t="s">
        <v>8</v>
      </c>
      <c r="AS189">
        <v>29.0647199</v>
      </c>
      <c r="AT189">
        <v>-80.915154700000002</v>
      </c>
      <c r="AW189">
        <v>20.3</v>
      </c>
      <c r="AX189">
        <v>20.3</v>
      </c>
      <c r="BB189">
        <v>21.1</v>
      </c>
      <c r="BC189">
        <v>21.1</v>
      </c>
      <c r="BG189">
        <v>23.6</v>
      </c>
      <c r="BH189">
        <v>23.6</v>
      </c>
      <c r="BL189">
        <v>26.5</v>
      </c>
      <c r="BM189">
        <v>26.5</v>
      </c>
      <c r="BQ189">
        <v>29.3</v>
      </c>
      <c r="BR189">
        <v>29.3</v>
      </c>
      <c r="BW189">
        <v>31.2</v>
      </c>
      <c r="BX189">
        <v>31.2</v>
      </c>
      <c r="CB189">
        <v>32.1</v>
      </c>
      <c r="CC189">
        <v>32.1</v>
      </c>
      <c r="CG189">
        <v>31.9</v>
      </c>
      <c r="CH189">
        <v>31.9</v>
      </c>
      <c r="CL189">
        <v>30.6</v>
      </c>
      <c r="CM189">
        <v>30.6</v>
      </c>
      <c r="CQ189">
        <v>27.6</v>
      </c>
      <c r="CR189">
        <v>27.6</v>
      </c>
      <c r="CV189">
        <v>24.2</v>
      </c>
      <c r="CW189">
        <v>24.2</v>
      </c>
      <c r="DA189">
        <v>21.3</v>
      </c>
      <c r="DB189">
        <v>21.3</v>
      </c>
      <c r="DD189">
        <v>1</v>
      </c>
      <c r="DE189">
        <v>0.839519202709198</v>
      </c>
      <c r="DF189">
        <v>0.839519202709198</v>
      </c>
      <c r="DG189">
        <v>0.839519202709198</v>
      </c>
      <c r="DH189">
        <v>0.839519202709198</v>
      </c>
      <c r="DI189" t="str">
        <f t="shared" si="15"/>
        <v xml:space="preserve">Temp. suitable for vectors - surveillance may be needed. </v>
      </c>
      <c r="DJ189" t="str">
        <f t="shared" si="12"/>
        <v>When temp. suitable, model suggests vectors likely - may need control, education, and policies minimizing exposure.</v>
      </c>
      <c r="DK189" t="str">
        <f t="shared" si="16"/>
        <v xml:space="preserve">Temp. suitable for Zika - surveillance may be needed. </v>
      </c>
      <c r="DL189" t="str">
        <f t="shared" si="13"/>
        <v>When temp. suitable, model suggests Zika likely - may need control, education, and policies minimizing exposure.</v>
      </c>
      <c r="DM189" t="str">
        <f t="shared" si="17"/>
        <v>Temp. suitable for vectors - surveillance may be needed. When temp. suitable, model suggests vectors likely - may need control, education, and policies minimizing exposure.</v>
      </c>
      <c r="DX189" s="59" t="s">
        <v>207</v>
      </c>
      <c r="DY189" s="59" t="s">
        <v>53</v>
      </c>
      <c r="DZ189" s="59" t="s">
        <v>54</v>
      </c>
      <c r="EA189" s="59" t="s">
        <v>8</v>
      </c>
      <c r="EB189" s="59">
        <v>282</v>
      </c>
      <c r="EC189" s="59">
        <v>65</v>
      </c>
      <c r="ED189" s="59">
        <v>0</v>
      </c>
      <c r="EE189" s="59">
        <v>1430</v>
      </c>
      <c r="EF189" s="59">
        <v>1430</v>
      </c>
      <c r="EG189" s="59">
        <v>243.70769230769201</v>
      </c>
      <c r="EH189" s="59">
        <v>302.25331826527002</v>
      </c>
      <c r="EI189" s="59">
        <v>15841</v>
      </c>
      <c r="EJ189" s="59">
        <v>52</v>
      </c>
      <c r="EK189" s="59">
        <v>0</v>
      </c>
      <c r="EL189" s="59">
        <v>5</v>
      </c>
      <c r="EM189" s="59">
        <v>131</v>
      </c>
      <c r="EN189" s="59">
        <v>15841</v>
      </c>
    </row>
    <row r="190" spans="1:144" x14ac:dyDescent="0.25">
      <c r="A190" s="18">
        <v>29.943940699999999</v>
      </c>
      <c r="B190" s="18">
        <v>-81.9835779</v>
      </c>
      <c r="C190" s="18">
        <f>IF(Sheet1!G388=1,Master!A190,Master!K190)</f>
        <v>29.943940699999999</v>
      </c>
      <c r="D190" s="18">
        <f>IF(Sheet1!G388=1,Master!B190,Master!L190)</f>
        <v>-81.9835779</v>
      </c>
      <c r="E190" s="18">
        <f>IF(Sheet1!G388=0,Master!A190,Master!K190)</f>
        <v>100</v>
      </c>
      <c r="F190" s="18">
        <f>IF(Sheet1!G388=0,Master!B190,Master!L190)</f>
        <v>180</v>
      </c>
      <c r="G190" s="18">
        <f>IF(Sheet1!I388=1,Master!A190,Master!K190)</f>
        <v>29.943940699999999</v>
      </c>
      <c r="H190" s="18">
        <f>IF(Sheet1!I388=1,Master!B190,Master!L190)</f>
        <v>-81.9835779</v>
      </c>
      <c r="I190" s="18">
        <f>IF(Sheet1!I388=0,Master!A190,Master!K190)</f>
        <v>100</v>
      </c>
      <c r="J190" s="18">
        <f>IF(Sheet1!I388=0,Master!B190,Master!L190)</f>
        <v>180</v>
      </c>
      <c r="K190" s="18">
        <v>100</v>
      </c>
      <c r="L190" s="18">
        <v>180</v>
      </c>
      <c r="M190">
        <v>149</v>
      </c>
      <c r="N190" t="s">
        <v>237</v>
      </c>
      <c r="O190">
        <v>0.75220193989100004</v>
      </c>
      <c r="P190" t="s">
        <v>53</v>
      </c>
      <c r="Q190" t="s">
        <v>54</v>
      </c>
      <c r="R190" t="s">
        <v>8</v>
      </c>
      <c r="S190">
        <v>1</v>
      </c>
      <c r="T190">
        <v>2</v>
      </c>
      <c r="U190">
        <v>17.1653537750244</v>
      </c>
      <c r="V190">
        <v>17.9921264648437</v>
      </c>
      <c r="W190">
        <v>17.578740119934</v>
      </c>
      <c r="X190" s="1">
        <v>35.1574802398681</v>
      </c>
      <c r="Z190" s="1">
        <v>18</v>
      </c>
      <c r="AA190" s="1">
        <v>0.90520514170952904</v>
      </c>
      <c r="AB190" s="1">
        <v>0.94720781111725005</v>
      </c>
      <c r="AC190" s="1">
        <v>0.92685645549379303</v>
      </c>
      <c r="AD190" s="1">
        <v>16.683416198888199</v>
      </c>
      <c r="AF190" s="1">
        <v>18</v>
      </c>
      <c r="AG190">
        <v>0.84756080559274904</v>
      </c>
      <c r="AH190">
        <v>0.96968580853255804</v>
      </c>
      <c r="AI190">
        <v>0.94351682221354705</v>
      </c>
      <c r="AJ190">
        <v>16.983302799843798</v>
      </c>
      <c r="AL190" s="18">
        <f t="shared" si="14"/>
        <v>0.96968580853255804</v>
      </c>
      <c r="AM190">
        <v>0.96968580853255804</v>
      </c>
      <c r="AN190">
        <v>149</v>
      </c>
      <c r="AO190" t="s">
        <v>237</v>
      </c>
      <c r="AP190" t="s">
        <v>53</v>
      </c>
      <c r="AQ190" t="s">
        <v>54</v>
      </c>
      <c r="AR190" t="s">
        <v>8</v>
      </c>
      <c r="AS190">
        <v>29.943940699999999</v>
      </c>
      <c r="AT190">
        <v>-81.9835779</v>
      </c>
      <c r="AW190">
        <v>18.7</v>
      </c>
      <c r="AX190">
        <v>18.700000000000003</v>
      </c>
      <c r="BB190">
        <v>20.100000000000001</v>
      </c>
      <c r="BC190">
        <v>20</v>
      </c>
      <c r="BG190">
        <v>23.5</v>
      </c>
      <c r="BH190">
        <v>23.5</v>
      </c>
      <c r="BL190">
        <v>26.9</v>
      </c>
      <c r="BM190">
        <v>26.8</v>
      </c>
      <c r="BQ190">
        <v>30.1</v>
      </c>
      <c r="BR190">
        <v>30</v>
      </c>
      <c r="BW190">
        <v>32.1</v>
      </c>
      <c r="BX190">
        <v>32</v>
      </c>
      <c r="CB190">
        <v>33</v>
      </c>
      <c r="CC190">
        <v>32.799999999999997</v>
      </c>
      <c r="CG190">
        <v>32.6</v>
      </c>
      <c r="CH190">
        <v>32.5</v>
      </c>
      <c r="CL190">
        <v>30.9</v>
      </c>
      <c r="CM190">
        <v>30.8</v>
      </c>
      <c r="CQ190">
        <v>27.2</v>
      </c>
      <c r="CR190">
        <v>27.200000000000003</v>
      </c>
      <c r="CV190">
        <v>23.2</v>
      </c>
      <c r="CW190">
        <v>23.200000000000003</v>
      </c>
      <c r="DA190">
        <v>19.8</v>
      </c>
      <c r="DB190">
        <v>19.8</v>
      </c>
      <c r="DD190">
        <v>16</v>
      </c>
      <c r="DE190">
        <v>0.80987612333835002</v>
      </c>
      <c r="DF190">
        <v>0.88814874106233099</v>
      </c>
      <c r="DG190">
        <v>0.86863513566709305</v>
      </c>
      <c r="DH190">
        <v>13.8981621706734</v>
      </c>
      <c r="DI190" t="str">
        <f t="shared" si="15"/>
        <v xml:space="preserve">Temp. suitable for vectors - surveillance may be needed. </v>
      </c>
      <c r="DJ190" t="str">
        <f t="shared" si="12"/>
        <v>When temp. suitable, model suggests vectors likely - may need control, education, and policies minimizing exposure.</v>
      </c>
      <c r="DK190" t="str">
        <f t="shared" si="16"/>
        <v xml:space="preserve">Temp. suitable for Zika - surveillance may be needed. </v>
      </c>
      <c r="DL190" t="str">
        <f t="shared" si="13"/>
        <v>When temp. suitable, model suggests Zika likely - may need control, education, and policies minimizing exposure.</v>
      </c>
      <c r="DM190" t="str">
        <f t="shared" si="17"/>
        <v>Temp. suitable for vectors - surveillance may be needed. When temp. suitable, model suggests vectors likely - may need control, education, and policies minimizing exposure.</v>
      </c>
      <c r="DX190" s="59" t="s">
        <v>237</v>
      </c>
      <c r="DY190" s="59" t="s">
        <v>53</v>
      </c>
      <c r="DZ190" s="59" t="s">
        <v>54</v>
      </c>
      <c r="EA190" s="59" t="s">
        <v>8</v>
      </c>
      <c r="EB190" s="59">
        <v>1</v>
      </c>
      <c r="EC190" s="59">
        <v>1029</v>
      </c>
      <c r="ED190" s="59">
        <v>0</v>
      </c>
      <c r="EE190" s="59">
        <v>1099</v>
      </c>
      <c r="EF190" s="59">
        <v>1099</v>
      </c>
      <c r="EG190" s="59">
        <v>27.800777453838599</v>
      </c>
      <c r="EH190" s="59">
        <v>75.522425114774606</v>
      </c>
      <c r="EI190" s="59">
        <v>28607</v>
      </c>
      <c r="EJ190" s="59">
        <v>158</v>
      </c>
      <c r="EK190" s="59">
        <v>0</v>
      </c>
      <c r="EL190" s="59">
        <v>25</v>
      </c>
      <c r="EM190" s="59">
        <v>0</v>
      </c>
      <c r="EN190" s="59">
        <v>28607</v>
      </c>
    </row>
    <row r="191" spans="1:144" x14ac:dyDescent="0.25">
      <c r="A191" s="18">
        <v>30.572770599999998</v>
      </c>
      <c r="B191" s="18">
        <v>-86.528315399999997</v>
      </c>
      <c r="C191" s="18">
        <f>IF(Sheet1!G389=1,Master!A191,Master!K191)</f>
        <v>30.572770599999998</v>
      </c>
      <c r="D191" s="18">
        <f>IF(Sheet1!G389=1,Master!B191,Master!L191)</f>
        <v>-86.528315399999997</v>
      </c>
      <c r="E191" s="18">
        <f>IF(Sheet1!G389=0,Master!A191,Master!K191)</f>
        <v>100</v>
      </c>
      <c r="F191" s="18">
        <f>IF(Sheet1!G389=0,Master!B191,Master!L191)</f>
        <v>180</v>
      </c>
      <c r="G191" s="18">
        <f>IF(Sheet1!I389=1,Master!A191,Master!K191)</f>
        <v>30.572770599999998</v>
      </c>
      <c r="H191" s="18">
        <f>IF(Sheet1!I389=1,Master!B191,Master!L191)</f>
        <v>-86.528315399999997</v>
      </c>
      <c r="I191" s="18">
        <f>IF(Sheet1!I389=0,Master!A191,Master!K191)</f>
        <v>100</v>
      </c>
      <c r="J191" s="18">
        <f>IF(Sheet1!I389=0,Master!B191,Master!L191)</f>
        <v>180</v>
      </c>
      <c r="K191" s="18">
        <v>100</v>
      </c>
      <c r="L191" s="18">
        <v>180</v>
      </c>
      <c r="M191">
        <v>217</v>
      </c>
      <c r="N191" t="s">
        <v>325</v>
      </c>
      <c r="O191">
        <v>4.1588462184599999</v>
      </c>
      <c r="P191" t="s">
        <v>53</v>
      </c>
      <c r="Q191" t="s">
        <v>54</v>
      </c>
      <c r="R191" t="s">
        <v>8</v>
      </c>
      <c r="S191">
        <v>1</v>
      </c>
      <c r="T191">
        <v>18</v>
      </c>
      <c r="U191">
        <v>17.1653537750244</v>
      </c>
      <c r="V191">
        <v>99999</v>
      </c>
      <c r="W191">
        <v>5573.5796151691002</v>
      </c>
      <c r="X191" s="1">
        <v>100324.43307304299</v>
      </c>
      <c r="Z191" s="1">
        <v>98</v>
      </c>
      <c r="AA191" s="1">
        <v>0.71280991890524004</v>
      </c>
      <c r="AB191" s="1">
        <v>0.94562178251791795</v>
      </c>
      <c r="AC191" s="1">
        <v>0.87566417567043298</v>
      </c>
      <c r="AD191" s="1">
        <v>85.8150892157024</v>
      </c>
      <c r="AF191" s="1">
        <v>98</v>
      </c>
      <c r="AG191">
        <v>0.86150592494351796</v>
      </c>
      <c r="AH191">
        <v>0.98663060649879697</v>
      </c>
      <c r="AI191">
        <v>0.96885849610014996</v>
      </c>
      <c r="AJ191">
        <v>94.948132617814593</v>
      </c>
      <c r="AL191" s="18">
        <f t="shared" si="14"/>
        <v>0.98663060649879697</v>
      </c>
      <c r="AM191">
        <v>0.98663060649879697</v>
      </c>
      <c r="AN191">
        <v>217</v>
      </c>
      <c r="AO191" t="s">
        <v>325</v>
      </c>
      <c r="AP191" t="s">
        <v>53</v>
      </c>
      <c r="AQ191" t="s">
        <v>54</v>
      </c>
      <c r="AR191" t="s">
        <v>8</v>
      </c>
      <c r="AS191">
        <v>30.572770599999998</v>
      </c>
      <c r="AT191">
        <v>-86.528315399999997</v>
      </c>
      <c r="AW191">
        <v>16.2</v>
      </c>
      <c r="AX191">
        <v>15.799999999999999</v>
      </c>
      <c r="BB191">
        <v>18</v>
      </c>
      <c r="BC191">
        <v>17.600000000000001</v>
      </c>
      <c r="BG191">
        <v>21.4</v>
      </c>
      <c r="BH191">
        <v>20.8</v>
      </c>
      <c r="BL191">
        <v>25.6</v>
      </c>
      <c r="BM191">
        <v>24.900000000000002</v>
      </c>
      <c r="BQ191">
        <v>29.2</v>
      </c>
      <c r="BR191">
        <v>28.8</v>
      </c>
      <c r="BW191">
        <v>31.9</v>
      </c>
      <c r="BX191">
        <v>31.400000000000002</v>
      </c>
      <c r="CB191">
        <v>32.6</v>
      </c>
      <c r="CC191">
        <v>32.200000000000003</v>
      </c>
      <c r="CG191">
        <v>32.4</v>
      </c>
      <c r="CH191">
        <v>32.1</v>
      </c>
      <c r="CL191">
        <v>30.8</v>
      </c>
      <c r="CM191">
        <v>30.5</v>
      </c>
      <c r="CQ191">
        <v>26.6</v>
      </c>
      <c r="CR191">
        <v>26.3</v>
      </c>
      <c r="CV191">
        <v>21.5</v>
      </c>
      <c r="CW191">
        <v>21.1</v>
      </c>
      <c r="DA191">
        <v>17.5</v>
      </c>
      <c r="DB191">
        <v>17.200000000000003</v>
      </c>
      <c r="DD191">
        <v>94</v>
      </c>
      <c r="DE191">
        <v>0</v>
      </c>
      <c r="DF191">
        <v>0.90655599474122195</v>
      </c>
      <c r="DG191">
        <v>0.84416949556975396</v>
      </c>
      <c r="DH191">
        <v>79.351932583556803</v>
      </c>
      <c r="DI191" t="str">
        <f t="shared" si="15"/>
        <v xml:space="preserve">Temp. suitable for vectors - surveillance may be needed. </v>
      </c>
      <c r="DJ191" t="str">
        <f t="shared" si="12"/>
        <v>When temp. suitable, model suggests vectors likely - may need control, education, and policies minimizing exposure.</v>
      </c>
      <c r="DK191" t="str">
        <f t="shared" si="16"/>
        <v xml:space="preserve">Temp. suitable for Zika - surveillance may be needed. </v>
      </c>
      <c r="DL191" t="str">
        <f t="shared" si="13"/>
        <v>When temp. suitable, model suggests Zika likely - may need control, education, and policies minimizing exposure.</v>
      </c>
      <c r="DM191" t="str">
        <f t="shared" si="17"/>
        <v>Temp. suitable for vectors - surveillance may be needed. When temp. suitable, model suggests vectors likely - may need control, education, and policies minimizing exposure.</v>
      </c>
      <c r="DX191" s="59" t="s">
        <v>325</v>
      </c>
      <c r="DY191" s="59" t="s">
        <v>53</v>
      </c>
      <c r="DZ191" s="59" t="s">
        <v>54</v>
      </c>
      <c r="EA191" s="59" t="s">
        <v>8</v>
      </c>
      <c r="EB191" s="59">
        <v>0</v>
      </c>
      <c r="EC191" s="59">
        <v>3900</v>
      </c>
      <c r="ED191" s="59">
        <v>0</v>
      </c>
      <c r="EE191" s="59">
        <v>2201</v>
      </c>
      <c r="EF191" s="59">
        <v>2201</v>
      </c>
      <c r="EG191" s="59">
        <v>45.390512820512797</v>
      </c>
      <c r="EH191" s="59">
        <v>174.77910179084299</v>
      </c>
      <c r="EI191" s="59">
        <v>177023</v>
      </c>
      <c r="EJ191" s="59">
        <v>363</v>
      </c>
      <c r="EK191" s="59">
        <v>0</v>
      </c>
      <c r="EL191" s="59">
        <v>49</v>
      </c>
      <c r="EM191" s="59">
        <v>0</v>
      </c>
      <c r="EN191" s="59">
        <v>177023</v>
      </c>
    </row>
    <row r="192" spans="1:144" x14ac:dyDescent="0.25">
      <c r="A192" s="18">
        <v>29.8870969</v>
      </c>
      <c r="B192" s="18">
        <v>-81.309717599999999</v>
      </c>
      <c r="C192" s="18">
        <f>IF(Sheet1!G390=1,Master!A192,Master!K192)</f>
        <v>29.8870969</v>
      </c>
      <c r="D192" s="18">
        <f>IF(Sheet1!G390=1,Master!B192,Master!L192)</f>
        <v>-81.309717599999999</v>
      </c>
      <c r="E192" s="18">
        <f>IF(Sheet1!G390=0,Master!A192,Master!K192)</f>
        <v>100</v>
      </c>
      <c r="F192" s="18">
        <f>IF(Sheet1!G390=0,Master!B192,Master!L192)</f>
        <v>180</v>
      </c>
      <c r="G192" s="18">
        <f>IF(Sheet1!I390=1,Master!A192,Master!K192)</f>
        <v>29.8870969</v>
      </c>
      <c r="H192" s="18">
        <f>IF(Sheet1!I390=1,Master!B192,Master!L192)</f>
        <v>-81.309717599999999</v>
      </c>
      <c r="I192" s="18">
        <f>IF(Sheet1!I390=0,Master!A192,Master!K192)</f>
        <v>100</v>
      </c>
      <c r="J192" s="18">
        <f>IF(Sheet1!I390=0,Master!B192,Master!L192)</f>
        <v>180</v>
      </c>
      <c r="K192" s="18">
        <v>100</v>
      </c>
      <c r="L192" s="18">
        <v>180</v>
      </c>
      <c r="M192">
        <v>230</v>
      </c>
      <c r="N192" t="s">
        <v>340</v>
      </c>
      <c r="O192">
        <v>8.1553601864E-3</v>
      </c>
      <c r="P192" t="s">
        <v>53</v>
      </c>
      <c r="Q192" t="s">
        <v>54</v>
      </c>
      <c r="R192" t="s">
        <v>8</v>
      </c>
      <c r="S192">
        <v>1</v>
      </c>
      <c r="T192">
        <v>1</v>
      </c>
      <c r="U192">
        <v>16.062992095947202</v>
      </c>
      <c r="V192">
        <v>16.062992095947202</v>
      </c>
      <c r="W192">
        <v>16.062992095947202</v>
      </c>
      <c r="X192" s="1">
        <v>16.062992095947202</v>
      </c>
      <c r="Z192" s="1">
        <v>1</v>
      </c>
      <c r="AA192" s="1">
        <v>0.90194368362426802</v>
      </c>
      <c r="AB192" s="1">
        <v>0.90194368362426802</v>
      </c>
      <c r="AC192" s="1">
        <v>0.90194368362426802</v>
      </c>
      <c r="AD192" s="1">
        <v>0.90194368362426802</v>
      </c>
      <c r="AF192" s="1">
        <v>1</v>
      </c>
      <c r="AG192">
        <v>0.85457080602645896</v>
      </c>
      <c r="AH192">
        <v>0.85457080602645896</v>
      </c>
      <c r="AI192">
        <v>0.85457080602645896</v>
      </c>
      <c r="AJ192">
        <v>0.85457080602645896</v>
      </c>
      <c r="AL192" s="18">
        <f t="shared" si="14"/>
        <v>0.90194368362426802</v>
      </c>
      <c r="AM192">
        <v>0.90194368362426802</v>
      </c>
      <c r="AN192">
        <v>230</v>
      </c>
      <c r="AO192" t="s">
        <v>340</v>
      </c>
      <c r="AP192" t="s">
        <v>53</v>
      </c>
      <c r="AQ192" t="s">
        <v>54</v>
      </c>
      <c r="AR192" t="s">
        <v>8</v>
      </c>
      <c r="AS192">
        <v>29.8870969</v>
      </c>
      <c r="AT192">
        <v>-81.309717599999999</v>
      </c>
      <c r="AW192">
        <v>18.899999999999999</v>
      </c>
      <c r="AX192">
        <v>18.899999999999999</v>
      </c>
      <c r="BB192">
        <v>20</v>
      </c>
      <c r="BC192">
        <v>20</v>
      </c>
      <c r="BG192">
        <v>23</v>
      </c>
      <c r="BH192">
        <v>23</v>
      </c>
      <c r="BL192">
        <v>26.3</v>
      </c>
      <c r="BM192">
        <v>26.3</v>
      </c>
      <c r="BQ192">
        <v>29.2</v>
      </c>
      <c r="BR192">
        <v>29.2</v>
      </c>
      <c r="BW192">
        <v>31.4</v>
      </c>
      <c r="BX192">
        <v>31.4</v>
      </c>
      <c r="CB192">
        <v>32.299999999999997</v>
      </c>
      <c r="CC192">
        <v>32.299999999999997</v>
      </c>
      <c r="CG192">
        <v>31.9</v>
      </c>
      <c r="CH192">
        <v>31.9</v>
      </c>
      <c r="CL192">
        <v>30.4</v>
      </c>
      <c r="CM192">
        <v>30.4</v>
      </c>
      <c r="CQ192">
        <v>27.1</v>
      </c>
      <c r="CR192">
        <v>27.1</v>
      </c>
      <c r="CV192">
        <v>23.4</v>
      </c>
      <c r="CW192">
        <v>23.4</v>
      </c>
      <c r="DA192">
        <v>20.100000000000001</v>
      </c>
      <c r="DB192">
        <v>20.100000000000001</v>
      </c>
      <c r="DD192">
        <v>1</v>
      </c>
      <c r="DE192">
        <v>0.81625348329544101</v>
      </c>
      <c r="DF192">
        <v>0.81625348329544101</v>
      </c>
      <c r="DG192">
        <v>0.81625348329544101</v>
      </c>
      <c r="DH192">
        <v>0.81625348329544101</v>
      </c>
      <c r="DI192" t="str">
        <f t="shared" si="15"/>
        <v xml:space="preserve">Temp. suitable for vectors - surveillance may be needed. </v>
      </c>
      <c r="DJ192" t="str">
        <f t="shared" si="12"/>
        <v>When temp. suitable, model suggests vectors likely - may need control, education, and policies minimizing exposure.</v>
      </c>
      <c r="DK192" t="str">
        <f t="shared" si="16"/>
        <v xml:space="preserve">Temp. suitable for Zika - surveillance may be needed. </v>
      </c>
      <c r="DL192" t="str">
        <f t="shared" si="13"/>
        <v>When temp. suitable, model suggests Zika likely - may need control, education, and policies minimizing exposure.</v>
      </c>
      <c r="DM192" t="str">
        <f t="shared" si="17"/>
        <v>Temp. suitable for vectors - surveillance may be needed. When temp. suitable, model suggests vectors likely - may need control, education, and policies minimizing exposure.</v>
      </c>
      <c r="DX192" s="59" t="s">
        <v>340</v>
      </c>
      <c r="DY192" s="59" t="s">
        <v>53</v>
      </c>
      <c r="DZ192" s="59" t="s">
        <v>54</v>
      </c>
      <c r="EA192" s="59" t="s">
        <v>8</v>
      </c>
      <c r="EB192" s="59">
        <v>1916</v>
      </c>
      <c r="EC192" s="59">
        <v>101</v>
      </c>
      <c r="ED192" s="59">
        <v>0</v>
      </c>
      <c r="EE192" s="59">
        <v>3137</v>
      </c>
      <c r="EF192" s="59">
        <v>3137</v>
      </c>
      <c r="EG192" s="59">
        <v>398.96039603960298</v>
      </c>
      <c r="EH192" s="59">
        <v>445.44224149796798</v>
      </c>
      <c r="EI192" s="59">
        <v>40295</v>
      </c>
      <c r="EJ192" s="59">
        <v>88</v>
      </c>
      <c r="EK192" s="59">
        <v>0</v>
      </c>
      <c r="EL192" s="59">
        <v>3</v>
      </c>
      <c r="EM192" s="59">
        <v>275</v>
      </c>
      <c r="EN192" s="59">
        <v>40295</v>
      </c>
    </row>
    <row r="193" spans="1:144" x14ac:dyDescent="0.25">
      <c r="A193" s="18">
        <v>25.4891899</v>
      </c>
      <c r="B193" s="18">
        <v>-80.391085099999998</v>
      </c>
      <c r="C193" s="18">
        <f>IF(Sheet1!G391=1,Master!A193,Master!K193)</f>
        <v>25.4891899</v>
      </c>
      <c r="D193" s="18">
        <f>IF(Sheet1!G391=1,Master!B193,Master!L193)</f>
        <v>-80.391085099999998</v>
      </c>
      <c r="E193" s="18">
        <f>IF(Sheet1!G391=0,Master!A193,Master!K193)</f>
        <v>100</v>
      </c>
      <c r="F193" s="18">
        <f>IF(Sheet1!G391=0,Master!B193,Master!L193)</f>
        <v>180</v>
      </c>
      <c r="G193" s="18">
        <f>IF(Sheet1!I391=1,Master!A193,Master!K193)</f>
        <v>25.4891899</v>
      </c>
      <c r="H193" s="18">
        <f>IF(Sheet1!I391=1,Master!B193,Master!L193)</f>
        <v>-80.391085099999998</v>
      </c>
      <c r="I193" s="18">
        <f>IF(Sheet1!I391=0,Master!A193,Master!K193)</f>
        <v>100</v>
      </c>
      <c r="J193" s="18">
        <f>IF(Sheet1!I391=0,Master!B193,Master!L193)</f>
        <v>180</v>
      </c>
      <c r="K193" s="18">
        <v>100</v>
      </c>
      <c r="L193" s="18">
        <v>180</v>
      </c>
      <c r="M193">
        <v>314</v>
      </c>
      <c r="N193" t="s">
        <v>426</v>
      </c>
      <c r="O193">
        <v>0.18765540153800001</v>
      </c>
      <c r="P193" t="s">
        <v>53</v>
      </c>
      <c r="Q193" t="s">
        <v>54</v>
      </c>
      <c r="R193" t="s">
        <v>8</v>
      </c>
      <c r="S193">
        <v>1</v>
      </c>
      <c r="T193">
        <v>1</v>
      </c>
      <c r="U193">
        <v>20.4724407196044</v>
      </c>
      <c r="V193">
        <v>20.4724407196044</v>
      </c>
      <c r="W193">
        <v>20.4724407196044</v>
      </c>
      <c r="X193" s="1">
        <v>20.4724407196044</v>
      </c>
      <c r="Z193" s="1">
        <v>1</v>
      </c>
      <c r="AA193" s="1">
        <v>0.92992579936981201</v>
      </c>
      <c r="AB193" s="1">
        <v>0.92992579936981201</v>
      </c>
      <c r="AC193" s="1">
        <v>0.92992579936981201</v>
      </c>
      <c r="AD193" s="1">
        <v>0.92992579936981201</v>
      </c>
      <c r="AF193" s="1">
        <v>1</v>
      </c>
      <c r="AG193">
        <v>0.90434509515762296</v>
      </c>
      <c r="AH193">
        <v>0.90434509515762296</v>
      </c>
      <c r="AI193">
        <v>0.90434509515762296</v>
      </c>
      <c r="AJ193">
        <v>0.90434509515762296</v>
      </c>
      <c r="AL193" s="18">
        <f t="shared" si="14"/>
        <v>0.92992579936981201</v>
      </c>
      <c r="AM193">
        <v>0.92992579936981201</v>
      </c>
      <c r="AN193">
        <v>314</v>
      </c>
      <c r="AO193" t="s">
        <v>426</v>
      </c>
      <c r="AP193" t="s">
        <v>53</v>
      </c>
      <c r="AQ193" t="s">
        <v>54</v>
      </c>
      <c r="AR193" t="s">
        <v>8</v>
      </c>
      <c r="AS193">
        <v>25.4891899</v>
      </c>
      <c r="AT193">
        <v>-80.391085099999998</v>
      </c>
      <c r="AW193">
        <v>23.9</v>
      </c>
      <c r="AX193">
        <v>23.9</v>
      </c>
      <c r="BB193">
        <v>24.5</v>
      </c>
      <c r="BC193">
        <v>24.5</v>
      </c>
      <c r="BG193">
        <v>25.9</v>
      </c>
      <c r="BH193">
        <v>25.9</v>
      </c>
      <c r="BL193">
        <v>27.8</v>
      </c>
      <c r="BM193">
        <v>27.8</v>
      </c>
      <c r="BQ193">
        <v>29.2</v>
      </c>
      <c r="BR193">
        <v>29.2</v>
      </c>
      <c r="BW193">
        <v>30.6</v>
      </c>
      <c r="BX193">
        <v>30.6</v>
      </c>
      <c r="CB193">
        <v>31.5</v>
      </c>
      <c r="CC193">
        <v>31.5</v>
      </c>
      <c r="CG193">
        <v>31.7</v>
      </c>
      <c r="CH193">
        <v>31.7</v>
      </c>
      <c r="CL193">
        <v>31.1</v>
      </c>
      <c r="CM193">
        <v>31.1</v>
      </c>
      <c r="CQ193">
        <v>29.2</v>
      </c>
      <c r="CR193">
        <v>29.2</v>
      </c>
      <c r="CV193">
        <v>26.7</v>
      </c>
      <c r="CW193">
        <v>26.7</v>
      </c>
      <c r="DA193">
        <v>24.6</v>
      </c>
      <c r="DB193">
        <v>24.6</v>
      </c>
      <c r="DD193">
        <v>1</v>
      </c>
      <c r="DE193">
        <v>0.91014695167541504</v>
      </c>
      <c r="DF193">
        <v>0.91014695167541504</v>
      </c>
      <c r="DG193">
        <v>0.91014695167541504</v>
      </c>
      <c r="DH193">
        <v>0.91014695167541504</v>
      </c>
      <c r="DI193" t="str">
        <f t="shared" si="15"/>
        <v xml:space="preserve">Temp. suitable for vectors - surveillance may be needed. </v>
      </c>
      <c r="DJ193" t="str">
        <f t="shared" si="12"/>
        <v>When temp. suitable, model suggests vectors likely - may need control, education, and policies minimizing exposure.</v>
      </c>
      <c r="DK193" t="str">
        <f t="shared" si="16"/>
        <v xml:space="preserve">Temp. suitable for Zika - surveillance may be needed. </v>
      </c>
      <c r="DL193" t="str">
        <f t="shared" si="13"/>
        <v>When temp. suitable, model suggests Zika likely - may need control, education, and policies minimizing exposure.</v>
      </c>
      <c r="DM193" t="str">
        <f t="shared" si="17"/>
        <v>Temp. suitable for vectors - surveillance may be needed. When temp. suitable, model suggests vectors likely - may need control, education, and policies minimizing exposure.</v>
      </c>
      <c r="DX193" s="59" t="s">
        <v>426</v>
      </c>
      <c r="DY193" s="59" t="s">
        <v>53</v>
      </c>
      <c r="DZ193" s="59" t="s">
        <v>54</v>
      </c>
      <c r="EA193" s="59" t="s">
        <v>8</v>
      </c>
      <c r="EB193" s="59">
        <v>206</v>
      </c>
      <c r="EC193" s="59">
        <v>182</v>
      </c>
      <c r="ED193" s="59">
        <v>0</v>
      </c>
      <c r="EE193" s="59">
        <v>2231</v>
      </c>
      <c r="EF193" s="59">
        <v>2231</v>
      </c>
      <c r="EG193" s="59">
        <v>378.89560439560398</v>
      </c>
      <c r="EH193" s="59">
        <v>572.96986580756197</v>
      </c>
      <c r="EI193" s="59">
        <v>68959</v>
      </c>
      <c r="EJ193" s="59">
        <v>90</v>
      </c>
      <c r="EK193" s="59">
        <v>0</v>
      </c>
      <c r="EL193" s="59">
        <v>6</v>
      </c>
      <c r="EM193" s="59">
        <v>2</v>
      </c>
      <c r="EN193" s="59">
        <v>68959</v>
      </c>
    </row>
    <row r="194" spans="1:144" x14ac:dyDescent="0.25">
      <c r="A194" s="18">
        <v>30.42943</v>
      </c>
      <c r="B194" s="18">
        <v>-86.698971400000005</v>
      </c>
      <c r="C194" s="18">
        <f>IF(Sheet1!G392=1,Master!A194,Master!K194)</f>
        <v>30.42943</v>
      </c>
      <c r="D194" s="18">
        <f>IF(Sheet1!G392=1,Master!B194,Master!L194)</f>
        <v>-86.698971400000005</v>
      </c>
      <c r="E194" s="18">
        <f>IF(Sheet1!G392=0,Master!A194,Master!K194)</f>
        <v>100</v>
      </c>
      <c r="F194" s="18">
        <f>IF(Sheet1!G392=0,Master!B194,Master!L194)</f>
        <v>180</v>
      </c>
      <c r="G194" s="18">
        <f>IF(Sheet1!I392=1,Master!A194,Master!K194)</f>
        <v>30.42943</v>
      </c>
      <c r="H194" s="18">
        <f>IF(Sheet1!I392=1,Master!B194,Master!L194)</f>
        <v>-86.698971400000005</v>
      </c>
      <c r="I194" s="18">
        <f>IF(Sheet1!I392=0,Master!A194,Master!K194)</f>
        <v>100</v>
      </c>
      <c r="J194" s="18">
        <f>IF(Sheet1!I392=0,Master!B194,Master!L194)</f>
        <v>180</v>
      </c>
      <c r="K194" s="18">
        <v>100</v>
      </c>
      <c r="L194" s="18">
        <v>180</v>
      </c>
      <c r="M194">
        <v>317</v>
      </c>
      <c r="N194" t="s">
        <v>429</v>
      </c>
      <c r="O194">
        <v>0.24879689343700001</v>
      </c>
      <c r="P194" t="s">
        <v>53</v>
      </c>
      <c r="Q194" t="s">
        <v>54</v>
      </c>
      <c r="R194" t="s">
        <v>8</v>
      </c>
      <c r="S194">
        <v>1</v>
      </c>
      <c r="T194">
        <v>1</v>
      </c>
      <c r="U194">
        <v>19.370079040527301</v>
      </c>
      <c r="V194">
        <v>19.370079040527301</v>
      </c>
      <c r="W194">
        <v>19.370079040527301</v>
      </c>
      <c r="X194" s="1">
        <v>19.370079040527301</v>
      </c>
      <c r="Z194" s="1">
        <v>2</v>
      </c>
      <c r="AA194" s="1">
        <v>0.93186849813049599</v>
      </c>
      <c r="AB194" s="1">
        <v>0.93787329709286105</v>
      </c>
      <c r="AC194" s="1">
        <v>0.93487089761167896</v>
      </c>
      <c r="AD194" s="1">
        <v>1.8697417952233499</v>
      </c>
      <c r="AF194" s="1">
        <v>2</v>
      </c>
      <c r="AG194">
        <v>0.97710833622434501</v>
      </c>
      <c r="AH194">
        <v>0.98598445820255098</v>
      </c>
      <c r="AI194">
        <v>0.98154639721344805</v>
      </c>
      <c r="AJ194">
        <v>1.9630927944268901</v>
      </c>
      <c r="AL194" s="18">
        <f t="shared" si="14"/>
        <v>0.98598445820255098</v>
      </c>
      <c r="AM194">
        <v>0.98598445820255098</v>
      </c>
      <c r="AN194">
        <v>317</v>
      </c>
      <c r="AO194" t="s">
        <v>429</v>
      </c>
      <c r="AP194" t="s">
        <v>53</v>
      </c>
      <c r="AQ194" t="s">
        <v>54</v>
      </c>
      <c r="AR194" t="s">
        <v>8</v>
      </c>
      <c r="AS194">
        <v>30.42943</v>
      </c>
      <c r="AT194">
        <v>-86.698971400000005</v>
      </c>
      <c r="AW194">
        <v>15.6</v>
      </c>
      <c r="AX194">
        <v>15.6</v>
      </c>
      <c r="BB194">
        <v>17.3</v>
      </c>
      <c r="BC194">
        <v>17.3</v>
      </c>
      <c r="BG194">
        <v>20.2</v>
      </c>
      <c r="BH194">
        <v>20.2</v>
      </c>
      <c r="BL194">
        <v>24.2</v>
      </c>
      <c r="BM194">
        <v>24.2</v>
      </c>
      <c r="BQ194">
        <v>28.1</v>
      </c>
      <c r="BR194">
        <v>28.1</v>
      </c>
      <c r="BW194">
        <v>30.7</v>
      </c>
      <c r="BX194">
        <v>30.7</v>
      </c>
      <c r="CB194">
        <v>31.6</v>
      </c>
      <c r="CC194">
        <v>31.6</v>
      </c>
      <c r="CG194">
        <v>31.6</v>
      </c>
      <c r="CH194">
        <v>31.6</v>
      </c>
      <c r="CL194">
        <v>30.1</v>
      </c>
      <c r="CM194">
        <v>30.1</v>
      </c>
      <c r="CQ194">
        <v>26.2</v>
      </c>
      <c r="CR194">
        <v>26.2</v>
      </c>
      <c r="CV194">
        <v>20.9</v>
      </c>
      <c r="CW194">
        <v>20.9</v>
      </c>
      <c r="DA194">
        <v>17.100000000000001</v>
      </c>
      <c r="DB194">
        <v>17.100000000000001</v>
      </c>
      <c r="DD194">
        <v>1</v>
      </c>
      <c r="DE194">
        <v>0.88470387161400799</v>
      </c>
      <c r="DF194">
        <v>0.88470387161400799</v>
      </c>
      <c r="DG194">
        <v>0.88470387161400799</v>
      </c>
      <c r="DH194">
        <v>0.88470387161400799</v>
      </c>
      <c r="DI194" t="str">
        <f t="shared" si="15"/>
        <v xml:space="preserve">Temp. suitable for vectors - surveillance may be needed. </v>
      </c>
      <c r="DJ194" t="str">
        <f t="shared" ref="DJ194:DJ257" si="18">IF(AL194="NoData",$DQ$5,IF(AL194&lt;0.5,$DQ$3,IF(AL194&gt;=0.5,$DQ$4,"")))</f>
        <v>When temp. suitable, model suggests vectors likely - may need control, education, and policies minimizing exposure.</v>
      </c>
      <c r="DK194" t="str">
        <f t="shared" si="16"/>
        <v xml:space="preserve">Temp. suitable for Zika - surveillance may be needed. </v>
      </c>
      <c r="DL194" t="str">
        <f t="shared" ref="DL194:DL257" si="19">IF(DF194="NoData",$DU$5,IF(DF194&lt;0.5,$DU$3,IF(DF194&gt;=0.5,$DU$4,"")))</f>
        <v>When temp. suitable, model suggests Zika likely - may need control, education, and policies minimizing exposure.</v>
      </c>
      <c r="DM194" t="str">
        <f t="shared" si="17"/>
        <v>Temp. suitable for vectors - surveillance may be needed. When temp. suitable, model suggests vectors likely - may need control, education, and policies minimizing exposure.</v>
      </c>
      <c r="DX194" s="59" t="s">
        <v>429</v>
      </c>
      <c r="DY194" s="59" t="s">
        <v>53</v>
      </c>
      <c r="DZ194" s="59" t="s">
        <v>54</v>
      </c>
      <c r="EA194" s="59" t="s">
        <v>8</v>
      </c>
      <c r="EB194" s="59">
        <v>22</v>
      </c>
      <c r="EN194" s="59">
        <v>22</v>
      </c>
    </row>
    <row r="195" spans="1:144" x14ac:dyDescent="0.25">
      <c r="A195" s="18">
        <v>30.4863909</v>
      </c>
      <c r="B195" s="18">
        <v>-81.705441899999997</v>
      </c>
      <c r="C195" s="18">
        <f>IF(Sheet1!G393=1,Master!A195,Master!K195)</f>
        <v>30.4863909</v>
      </c>
      <c r="D195" s="18">
        <f>IF(Sheet1!G393=1,Master!B195,Master!L195)</f>
        <v>-81.705441899999997</v>
      </c>
      <c r="E195" s="18">
        <f>IF(Sheet1!G393=0,Master!A195,Master!K195)</f>
        <v>100</v>
      </c>
      <c r="F195" s="18">
        <f>IF(Sheet1!G393=0,Master!B195,Master!L195)</f>
        <v>180</v>
      </c>
      <c r="G195" s="18">
        <f>IF(Sheet1!I393=1,Master!A195,Master!K195)</f>
        <v>30.4863909</v>
      </c>
      <c r="H195" s="18">
        <f>IF(Sheet1!I393=1,Master!B195,Master!L195)</f>
        <v>-81.705441899999997</v>
      </c>
      <c r="I195" s="18">
        <f>IF(Sheet1!I393=0,Master!A195,Master!K195)</f>
        <v>100</v>
      </c>
      <c r="J195" s="18">
        <f>IF(Sheet1!I393=0,Master!B195,Master!L195)</f>
        <v>180</v>
      </c>
      <c r="K195" s="18">
        <v>100</v>
      </c>
      <c r="L195" s="18">
        <v>180</v>
      </c>
      <c r="M195">
        <v>321</v>
      </c>
      <c r="N195" t="s">
        <v>433</v>
      </c>
      <c r="O195">
        <v>5.7222646626699999E-2</v>
      </c>
      <c r="P195" t="s">
        <v>53</v>
      </c>
      <c r="Q195" t="s">
        <v>54</v>
      </c>
      <c r="R195" t="s">
        <v>8</v>
      </c>
      <c r="S195">
        <v>1</v>
      </c>
      <c r="T195">
        <v>1</v>
      </c>
      <c r="U195">
        <v>18.267717361450099</v>
      </c>
      <c r="V195">
        <v>18.267717361450099</v>
      </c>
      <c r="W195">
        <v>18.267717361450099</v>
      </c>
      <c r="X195" s="1">
        <v>18.267717361450099</v>
      </c>
      <c r="Z195" s="1">
        <v>1</v>
      </c>
      <c r="AA195" s="1">
        <v>0.86484110355377197</v>
      </c>
      <c r="AB195" s="1">
        <v>0.86484110355377197</v>
      </c>
      <c r="AC195" s="1">
        <v>0.86484110355377197</v>
      </c>
      <c r="AD195" s="1">
        <v>0.86484110355377197</v>
      </c>
      <c r="AF195" s="1">
        <v>1</v>
      </c>
      <c r="AG195">
        <v>0.92445838451385498</v>
      </c>
      <c r="AH195">
        <v>0.92445838451385498</v>
      </c>
      <c r="AI195">
        <v>0.92445838451385498</v>
      </c>
      <c r="AJ195">
        <v>0.92445838451385498</v>
      </c>
      <c r="AL195" s="18">
        <f t="shared" ref="AL195:AL258" si="20">IF(AB195&gt;AH195,AB195,AH195)</f>
        <v>0.92445838451385498</v>
      </c>
      <c r="AM195">
        <v>0.92445838451385498</v>
      </c>
      <c r="AN195">
        <v>321</v>
      </c>
      <c r="AO195" t="s">
        <v>433</v>
      </c>
      <c r="AP195" t="s">
        <v>53</v>
      </c>
      <c r="AQ195" t="s">
        <v>54</v>
      </c>
      <c r="AR195" t="s">
        <v>8</v>
      </c>
      <c r="AS195">
        <v>30.4863909</v>
      </c>
      <c r="AT195">
        <v>-81.705441899999997</v>
      </c>
      <c r="AW195">
        <v>18.100000000000001</v>
      </c>
      <c r="AX195">
        <v>18.100000000000001</v>
      </c>
      <c r="BB195">
        <v>19.600000000000001</v>
      </c>
      <c r="BC195">
        <v>19.600000000000001</v>
      </c>
      <c r="BG195">
        <v>23</v>
      </c>
      <c r="BH195">
        <v>23</v>
      </c>
      <c r="BL195">
        <v>26.5</v>
      </c>
      <c r="BM195">
        <v>26.5</v>
      </c>
      <c r="BQ195">
        <v>29.7</v>
      </c>
      <c r="BR195">
        <v>29.7</v>
      </c>
      <c r="BW195">
        <v>32</v>
      </c>
      <c r="BX195">
        <v>32</v>
      </c>
      <c r="CB195">
        <v>33.299999999999997</v>
      </c>
      <c r="CC195">
        <v>33.299999999999997</v>
      </c>
      <c r="CG195">
        <v>32.700000000000003</v>
      </c>
      <c r="CH195">
        <v>32.700000000000003</v>
      </c>
      <c r="CL195">
        <v>30.8</v>
      </c>
      <c r="CM195">
        <v>30.8</v>
      </c>
      <c r="CQ195">
        <v>26.9</v>
      </c>
      <c r="CR195">
        <v>26.9</v>
      </c>
      <c r="CV195">
        <v>22.9</v>
      </c>
      <c r="CW195">
        <v>22.9</v>
      </c>
      <c r="DA195">
        <v>19.3</v>
      </c>
      <c r="DB195">
        <v>19.3</v>
      </c>
      <c r="DD195">
        <v>1</v>
      </c>
      <c r="DE195">
        <v>0</v>
      </c>
      <c r="DF195">
        <v>0</v>
      </c>
      <c r="DG195">
        <v>0</v>
      </c>
      <c r="DH195">
        <v>0</v>
      </c>
      <c r="DI195" t="str">
        <f t="shared" ref="DI195:DI258" si="21">IF((CL195&gt;=13)-(CL195&gt;38),$DO$4,$DO$3)</f>
        <v xml:space="preserve">Temp. suitable for vectors - surveillance may be needed. </v>
      </c>
      <c r="DJ195" t="str">
        <f t="shared" si="18"/>
        <v>When temp. suitable, model suggests vectors likely - may need control, education, and policies minimizing exposure.</v>
      </c>
      <c r="DK195" t="str">
        <f t="shared" ref="DK195:DK258" si="22">IF((CL195&gt;=18)-(CL195&gt;42),$DS$4,$DS$3)</f>
        <v xml:space="preserve">Temp. suitable for Zika - surveillance may be needed. </v>
      </c>
      <c r="DL195" t="str">
        <f t="shared" si="19"/>
        <v>When temp. suitable, model suggests Zika unlikely.</v>
      </c>
      <c r="DM195" t="str">
        <f t="shared" ref="DM195:DM258" si="23">CONCATENATE(DI195,DJ195)</f>
        <v>Temp. suitable for vectors - surveillance may be needed. When temp. suitable, model suggests vectors likely - may need control, education, and policies minimizing exposure.</v>
      </c>
      <c r="DX195" s="59" t="s">
        <v>433</v>
      </c>
      <c r="DY195" s="59" t="s">
        <v>53</v>
      </c>
      <c r="DZ195" s="59" t="s">
        <v>54</v>
      </c>
      <c r="EA195" s="59" t="s">
        <v>8</v>
      </c>
      <c r="EB195" s="59">
        <v>116</v>
      </c>
      <c r="EC195" s="59">
        <v>145</v>
      </c>
      <c r="ED195" s="59">
        <v>0</v>
      </c>
      <c r="EE195" s="59">
        <v>1179</v>
      </c>
      <c r="EF195" s="59">
        <v>1179</v>
      </c>
      <c r="EG195" s="59">
        <v>114.172413793103</v>
      </c>
      <c r="EH195" s="59">
        <v>220.401462690796</v>
      </c>
      <c r="EI195" s="59">
        <v>16555</v>
      </c>
      <c r="EJ195" s="59">
        <v>69</v>
      </c>
      <c r="EK195" s="59">
        <v>0</v>
      </c>
      <c r="EL195" s="59">
        <v>2</v>
      </c>
      <c r="EM195" s="59">
        <v>7</v>
      </c>
      <c r="EN195" s="59">
        <v>16555</v>
      </c>
    </row>
    <row r="196" spans="1:144" x14ac:dyDescent="0.25">
      <c r="A196" s="18">
        <v>27.8436588</v>
      </c>
      <c r="B196" s="18">
        <v>-82.501017599999997</v>
      </c>
      <c r="C196" s="18">
        <f>IF(Sheet1!G394=1,Master!A196,Master!K196)</f>
        <v>27.8436588</v>
      </c>
      <c r="D196" s="18">
        <f>IF(Sheet1!G394=1,Master!B196,Master!L196)</f>
        <v>-82.501017599999997</v>
      </c>
      <c r="E196" s="18">
        <f>IF(Sheet1!G394=0,Master!A196,Master!K196)</f>
        <v>100</v>
      </c>
      <c r="F196" s="18">
        <f>IF(Sheet1!G394=0,Master!B196,Master!L196)</f>
        <v>180</v>
      </c>
      <c r="G196" s="18">
        <f>IF(Sheet1!I394=1,Master!A196,Master!K196)</f>
        <v>27.8436588</v>
      </c>
      <c r="H196" s="18">
        <f>IF(Sheet1!I394=1,Master!B196,Master!L196)</f>
        <v>-82.501017599999997</v>
      </c>
      <c r="I196" s="18">
        <f>IF(Sheet1!I394=0,Master!A196,Master!K196)</f>
        <v>100</v>
      </c>
      <c r="J196" s="18">
        <f>IF(Sheet1!I394=0,Master!B196,Master!L196)</f>
        <v>180</v>
      </c>
      <c r="K196" s="18">
        <v>100</v>
      </c>
      <c r="L196" s="18">
        <v>180</v>
      </c>
      <c r="M196">
        <v>352</v>
      </c>
      <c r="N196" t="s">
        <v>464</v>
      </c>
      <c r="O196">
        <v>0.230624534002</v>
      </c>
      <c r="P196" t="s">
        <v>53</v>
      </c>
      <c r="Q196" t="s">
        <v>54</v>
      </c>
      <c r="R196" t="s">
        <v>8</v>
      </c>
      <c r="S196">
        <v>1</v>
      </c>
      <c r="T196">
        <v>1</v>
      </c>
      <c r="U196">
        <v>20.4724407196044</v>
      </c>
      <c r="V196">
        <v>20.4724407196044</v>
      </c>
      <c r="W196">
        <v>20.4724407196044</v>
      </c>
      <c r="X196" s="1">
        <v>20.4724407196044</v>
      </c>
      <c r="Z196" s="1">
        <v>2</v>
      </c>
      <c r="AA196" s="1">
        <v>0.74421073116969405</v>
      </c>
      <c r="AB196" s="1">
        <v>0.85277914771025098</v>
      </c>
      <c r="AC196" s="1">
        <v>0.79849493943997196</v>
      </c>
      <c r="AD196" s="1">
        <v>1.5969898788799399</v>
      </c>
      <c r="AF196" s="1">
        <v>2</v>
      </c>
      <c r="AG196">
        <v>0.547019349075203</v>
      </c>
      <c r="AH196">
        <v>0.62285350223092995</v>
      </c>
      <c r="AI196">
        <v>0.58493642565306603</v>
      </c>
      <c r="AJ196">
        <v>1.1698728513061301</v>
      </c>
      <c r="AL196" s="18">
        <f t="shared" si="20"/>
        <v>0.85277914771025098</v>
      </c>
      <c r="AM196">
        <v>0.85277914771025098</v>
      </c>
      <c r="AN196">
        <v>352</v>
      </c>
      <c r="AO196" t="s">
        <v>464</v>
      </c>
      <c r="AP196" t="s">
        <v>53</v>
      </c>
      <c r="AQ196" t="s">
        <v>54</v>
      </c>
      <c r="AR196" t="s">
        <v>8</v>
      </c>
      <c r="AS196">
        <v>27.8436588</v>
      </c>
      <c r="AT196">
        <v>-82.501017599999997</v>
      </c>
      <c r="AW196">
        <v>20.9</v>
      </c>
      <c r="AX196">
        <v>20.9</v>
      </c>
      <c r="BB196">
        <v>21.8</v>
      </c>
      <c r="BC196">
        <v>21.8</v>
      </c>
      <c r="BG196">
        <v>24.3</v>
      </c>
      <c r="BH196">
        <v>24.3</v>
      </c>
      <c r="BL196">
        <v>27.5</v>
      </c>
      <c r="BM196">
        <v>27.5</v>
      </c>
      <c r="BQ196">
        <v>30.5</v>
      </c>
      <c r="BR196">
        <v>30.5</v>
      </c>
      <c r="BW196">
        <v>32</v>
      </c>
      <c r="BX196">
        <v>32</v>
      </c>
      <c r="CB196">
        <v>32.200000000000003</v>
      </c>
      <c r="CC196">
        <v>32.200000000000003</v>
      </c>
      <c r="CG196">
        <v>32.299999999999997</v>
      </c>
      <c r="CH196">
        <v>32.299999999999997</v>
      </c>
      <c r="CL196">
        <v>31.6</v>
      </c>
      <c r="CM196">
        <v>31.6</v>
      </c>
      <c r="CQ196">
        <v>28.9</v>
      </c>
      <c r="CR196">
        <v>28.9</v>
      </c>
      <c r="CV196">
        <v>25</v>
      </c>
      <c r="CW196">
        <v>25</v>
      </c>
      <c r="DA196">
        <v>22</v>
      </c>
      <c r="DB196">
        <v>22</v>
      </c>
      <c r="DD196">
        <v>1</v>
      </c>
      <c r="DE196">
        <v>0</v>
      </c>
      <c r="DF196">
        <v>0</v>
      </c>
      <c r="DG196">
        <v>0</v>
      </c>
      <c r="DH196">
        <v>0</v>
      </c>
      <c r="DI196" t="str">
        <f t="shared" si="21"/>
        <v xml:space="preserve">Temp. suitable for vectors - surveillance may be needed. </v>
      </c>
      <c r="DJ196" t="str">
        <f t="shared" si="18"/>
        <v>When temp. suitable, model suggests vectors likely - may need control, education, and policies minimizing exposure.</v>
      </c>
      <c r="DK196" t="str">
        <f t="shared" si="22"/>
        <v xml:space="preserve">Temp. suitable for Zika - surveillance may be needed. </v>
      </c>
      <c r="DL196" t="str">
        <f t="shared" si="19"/>
        <v>When temp. suitable, model suggests Zika unlikely.</v>
      </c>
      <c r="DM196" t="str">
        <f t="shared" si="23"/>
        <v>Temp. suitable for vectors - surveillance may be needed. When temp. suitable, model suggests vectors likely - may need control, education, and policies minimizing exposure.</v>
      </c>
      <c r="DX196" s="59" t="s">
        <v>464</v>
      </c>
      <c r="DY196" s="59" t="s">
        <v>53</v>
      </c>
      <c r="DZ196" s="59" t="s">
        <v>54</v>
      </c>
      <c r="EA196" s="59" t="s">
        <v>8</v>
      </c>
      <c r="EB196" s="59">
        <v>0</v>
      </c>
      <c r="EC196" s="59">
        <v>88</v>
      </c>
      <c r="ED196" s="59">
        <v>0</v>
      </c>
      <c r="EE196" s="59">
        <v>2073</v>
      </c>
      <c r="EF196" s="59">
        <v>2073</v>
      </c>
      <c r="EG196" s="59">
        <v>461.14772727272702</v>
      </c>
      <c r="EH196" s="59">
        <v>602.39756842917302</v>
      </c>
      <c r="EI196" s="59">
        <v>40581</v>
      </c>
      <c r="EJ196" s="59">
        <v>55</v>
      </c>
      <c r="EK196" s="59">
        <v>0</v>
      </c>
      <c r="EL196" s="59">
        <v>2</v>
      </c>
      <c r="EM196" s="59">
        <v>82</v>
      </c>
      <c r="EN196" s="59">
        <v>40581</v>
      </c>
    </row>
    <row r="197" spans="1:144" x14ac:dyDescent="0.25">
      <c r="A197" s="18">
        <v>30.401263199999999</v>
      </c>
      <c r="B197" s="18">
        <v>-81.5251205</v>
      </c>
      <c r="C197" s="18">
        <f>IF(Sheet1!G395=1,Master!A197,Master!K197)</f>
        <v>30.401263199999999</v>
      </c>
      <c r="D197" s="18">
        <f>IF(Sheet1!G395=1,Master!B197,Master!L197)</f>
        <v>-81.5251205</v>
      </c>
      <c r="E197" s="18">
        <f>IF(Sheet1!G395=0,Master!A197,Master!K197)</f>
        <v>100</v>
      </c>
      <c r="F197" s="18">
        <f>IF(Sheet1!G395=0,Master!B197,Master!L197)</f>
        <v>180</v>
      </c>
      <c r="G197" s="18">
        <f>IF(Sheet1!I395=1,Master!A197,Master!K197)</f>
        <v>30.401263199999999</v>
      </c>
      <c r="H197" s="18">
        <f>IF(Sheet1!I395=1,Master!B197,Master!L197)</f>
        <v>-81.5251205</v>
      </c>
      <c r="I197" s="18">
        <f>IF(Sheet1!I395=0,Master!A197,Master!K197)</f>
        <v>100</v>
      </c>
      <c r="J197" s="18">
        <f>IF(Sheet1!I395=0,Master!B197,Master!L197)</f>
        <v>180</v>
      </c>
      <c r="K197" s="18">
        <v>100</v>
      </c>
      <c r="L197" s="18">
        <v>180</v>
      </c>
      <c r="M197">
        <v>396</v>
      </c>
      <c r="N197" t="s">
        <v>508</v>
      </c>
      <c r="O197">
        <v>8.6858936474099993E-2</v>
      </c>
      <c r="P197" t="s">
        <v>53</v>
      </c>
      <c r="Q197" t="s">
        <v>54</v>
      </c>
      <c r="R197" t="s">
        <v>8</v>
      </c>
      <c r="S197">
        <v>1</v>
      </c>
      <c r="T197">
        <v>1</v>
      </c>
      <c r="U197">
        <v>16.889762878417901</v>
      </c>
      <c r="V197">
        <v>16.889762878417901</v>
      </c>
      <c r="W197">
        <v>16.889762878417901</v>
      </c>
      <c r="X197" s="1">
        <v>16.889762878417901</v>
      </c>
      <c r="Z197" s="1">
        <v>1</v>
      </c>
      <c r="AA197" s="1">
        <v>0.82651078701019298</v>
      </c>
      <c r="AB197" s="1">
        <v>0.82651078701019298</v>
      </c>
      <c r="AC197" s="1">
        <v>0.82651078701019298</v>
      </c>
      <c r="AD197" s="1">
        <v>0.82651078701019298</v>
      </c>
      <c r="AF197" s="1">
        <v>1</v>
      </c>
      <c r="AG197">
        <v>0.744284868240356</v>
      </c>
      <c r="AH197">
        <v>0.744284868240356</v>
      </c>
      <c r="AI197">
        <v>0.744284868240356</v>
      </c>
      <c r="AJ197">
        <v>0.744284868240356</v>
      </c>
      <c r="AL197" s="18">
        <f t="shared" si="20"/>
        <v>0.82651078701019298</v>
      </c>
      <c r="AM197">
        <v>0.82651078701019298</v>
      </c>
      <c r="AN197">
        <v>396</v>
      </c>
      <c r="AO197" t="s">
        <v>508</v>
      </c>
      <c r="AP197" t="s">
        <v>53</v>
      </c>
      <c r="AQ197" t="s">
        <v>54</v>
      </c>
      <c r="AR197" t="s">
        <v>8</v>
      </c>
      <c r="AS197">
        <v>30.401263199999999</v>
      </c>
      <c r="AT197">
        <v>-81.5251205</v>
      </c>
      <c r="AW197">
        <v>18</v>
      </c>
      <c r="AX197">
        <v>18</v>
      </c>
      <c r="BB197">
        <v>19.399999999999999</v>
      </c>
      <c r="BC197">
        <v>19.399999999999999</v>
      </c>
      <c r="BG197">
        <v>22.6</v>
      </c>
      <c r="BH197">
        <v>22.6</v>
      </c>
      <c r="BL197">
        <v>26.1</v>
      </c>
      <c r="BM197">
        <v>26.1</v>
      </c>
      <c r="BQ197">
        <v>29.4</v>
      </c>
      <c r="BR197">
        <v>29.4</v>
      </c>
      <c r="BW197">
        <v>31.7</v>
      </c>
      <c r="BX197">
        <v>31.7</v>
      </c>
      <c r="CB197">
        <v>33</v>
      </c>
      <c r="CC197">
        <v>33</v>
      </c>
      <c r="CG197">
        <v>32.4</v>
      </c>
      <c r="CH197">
        <v>32.4</v>
      </c>
      <c r="CL197">
        <v>30.6</v>
      </c>
      <c r="CM197">
        <v>30.6</v>
      </c>
      <c r="CQ197">
        <v>26.8</v>
      </c>
      <c r="CR197">
        <v>26.8</v>
      </c>
      <c r="CV197">
        <v>22.8</v>
      </c>
      <c r="CW197">
        <v>22.8</v>
      </c>
      <c r="DA197">
        <v>19.2</v>
      </c>
      <c r="DB197">
        <v>19.2</v>
      </c>
      <c r="DD197">
        <v>1</v>
      </c>
      <c r="DE197">
        <v>0.81466978788375899</v>
      </c>
      <c r="DF197">
        <v>0.81466978788375899</v>
      </c>
      <c r="DG197">
        <v>0.81466978788375899</v>
      </c>
      <c r="DH197">
        <v>0.81466978788375899</v>
      </c>
      <c r="DI197" t="str">
        <f t="shared" si="21"/>
        <v xml:space="preserve">Temp. suitable for vectors - surveillance may be needed. </v>
      </c>
      <c r="DJ197" t="str">
        <f t="shared" si="18"/>
        <v>When temp. suitable, model suggests vectors likely - may need control, education, and policies minimizing exposure.</v>
      </c>
      <c r="DK197" t="str">
        <f t="shared" si="22"/>
        <v xml:space="preserve">Temp. suitable for Zika - surveillance may be needed. </v>
      </c>
      <c r="DL197" t="str">
        <f t="shared" si="19"/>
        <v>When temp. suitable, model suggests Zika likely - may need control, education, and policies minimizing exposure.</v>
      </c>
      <c r="DM197" t="str">
        <f t="shared" si="23"/>
        <v>Temp. suitable for vectors - surveillance may be needed. When temp. suitable, model suggests vectors likely - may need control, education, and policies minimizing exposure.</v>
      </c>
      <c r="DX197" s="59" t="s">
        <v>508</v>
      </c>
      <c r="DY197" s="59" t="s">
        <v>53</v>
      </c>
      <c r="DZ197" s="59" t="s">
        <v>54</v>
      </c>
      <c r="EA197" s="59" t="s">
        <v>8</v>
      </c>
      <c r="EB197" s="59">
        <v>0</v>
      </c>
      <c r="EC197" s="59">
        <v>167</v>
      </c>
      <c r="ED197" s="59">
        <v>0</v>
      </c>
      <c r="EE197" s="59">
        <v>1587</v>
      </c>
      <c r="EF197" s="59">
        <v>1587</v>
      </c>
      <c r="EG197" s="59">
        <v>146.89221556886201</v>
      </c>
      <c r="EH197" s="59">
        <v>294.646322645277</v>
      </c>
      <c r="EI197" s="59">
        <v>24531</v>
      </c>
      <c r="EJ197" s="59">
        <v>76</v>
      </c>
      <c r="EK197" s="59">
        <v>0</v>
      </c>
      <c r="EL197" s="59">
        <v>9</v>
      </c>
      <c r="EM197" s="59">
        <v>6</v>
      </c>
      <c r="EN197" s="59">
        <v>24531</v>
      </c>
    </row>
    <row r="198" spans="1:144" x14ac:dyDescent="0.25">
      <c r="A198" s="18">
        <v>30.221577</v>
      </c>
      <c r="B198" s="18">
        <v>-81.688585000000003</v>
      </c>
      <c r="C198" s="18">
        <f>IF(Sheet1!G396=1,Master!A198,Master!K198)</f>
        <v>30.221577</v>
      </c>
      <c r="D198" s="18">
        <f>IF(Sheet1!G396=1,Master!B198,Master!L198)</f>
        <v>-81.688585000000003</v>
      </c>
      <c r="E198" s="18">
        <f>IF(Sheet1!G396=0,Master!A198,Master!K198)</f>
        <v>100</v>
      </c>
      <c r="F198" s="18">
        <f>IF(Sheet1!G396=0,Master!B198,Master!L198)</f>
        <v>180</v>
      </c>
      <c r="G198" s="18">
        <f>IF(Sheet1!I396=1,Master!A198,Master!K198)</f>
        <v>30.221577</v>
      </c>
      <c r="H198" s="18">
        <f>IF(Sheet1!I396=1,Master!B198,Master!L198)</f>
        <v>-81.688585000000003</v>
      </c>
      <c r="I198" s="18">
        <f>IF(Sheet1!I396=0,Master!A198,Master!K198)</f>
        <v>100</v>
      </c>
      <c r="J198" s="18">
        <f>IF(Sheet1!I396=0,Master!B198,Master!L198)</f>
        <v>180</v>
      </c>
      <c r="K198" s="18">
        <v>100</v>
      </c>
      <c r="L198" s="18">
        <v>180</v>
      </c>
      <c r="M198">
        <v>437</v>
      </c>
      <c r="N198" t="s">
        <v>549</v>
      </c>
      <c r="O198">
        <v>0.28439680667900002</v>
      </c>
      <c r="P198" t="s">
        <v>53</v>
      </c>
      <c r="Q198" t="s">
        <v>54</v>
      </c>
      <c r="R198" t="s">
        <v>8</v>
      </c>
      <c r="S198">
        <v>1</v>
      </c>
      <c r="T198">
        <v>1</v>
      </c>
      <c r="U198">
        <v>17.1653537750244</v>
      </c>
      <c r="V198">
        <v>17.1653537750244</v>
      </c>
      <c r="W198">
        <v>17.1653537750244</v>
      </c>
      <c r="X198" s="1">
        <v>17.1653537750244</v>
      </c>
      <c r="Z198" s="1">
        <v>1</v>
      </c>
      <c r="AA198" s="1">
        <v>0.88096684664163705</v>
      </c>
      <c r="AB198" s="1">
        <v>0.88096684664163705</v>
      </c>
      <c r="AC198" s="1">
        <v>0.88096684664163705</v>
      </c>
      <c r="AD198" s="1">
        <v>0.88096684664163705</v>
      </c>
      <c r="AF198" s="1">
        <v>1</v>
      </c>
      <c r="AG198">
        <v>0.71766829488621298</v>
      </c>
      <c r="AH198">
        <v>0.71766829488621298</v>
      </c>
      <c r="AI198">
        <v>0.71766829488621298</v>
      </c>
      <c r="AJ198">
        <v>0.71766829488621298</v>
      </c>
      <c r="AL198" s="18">
        <f t="shared" si="20"/>
        <v>0.88096684664163705</v>
      </c>
      <c r="AM198">
        <v>0.88096684664163705</v>
      </c>
      <c r="AN198">
        <v>437</v>
      </c>
      <c r="AO198" t="s">
        <v>549</v>
      </c>
      <c r="AP198" t="s">
        <v>53</v>
      </c>
      <c r="AQ198" t="s">
        <v>54</v>
      </c>
      <c r="AR198" t="s">
        <v>8</v>
      </c>
      <c r="AS198">
        <v>30.221577</v>
      </c>
      <c r="AT198">
        <v>-81.688585000000003</v>
      </c>
      <c r="AW198">
        <v>18.5</v>
      </c>
      <c r="AX198">
        <v>18.5</v>
      </c>
      <c r="BB198">
        <v>19.899999999999999</v>
      </c>
      <c r="BC198">
        <v>19.899999999999999</v>
      </c>
      <c r="BG198">
        <v>23.2</v>
      </c>
      <c r="BH198">
        <v>23.2</v>
      </c>
      <c r="BL198">
        <v>26.7</v>
      </c>
      <c r="BM198">
        <v>26.7</v>
      </c>
      <c r="BQ198">
        <v>30.1</v>
      </c>
      <c r="BR198">
        <v>30.1</v>
      </c>
      <c r="BW198">
        <v>32.1</v>
      </c>
      <c r="BX198">
        <v>32.1</v>
      </c>
      <c r="CB198">
        <v>33.299999999999997</v>
      </c>
      <c r="CC198">
        <v>33.299999999999997</v>
      </c>
      <c r="CG198">
        <v>32.700000000000003</v>
      </c>
      <c r="CH198">
        <v>32.700000000000003</v>
      </c>
      <c r="CL198">
        <v>30.9</v>
      </c>
      <c r="CM198">
        <v>30.9</v>
      </c>
      <c r="CQ198">
        <v>27.1</v>
      </c>
      <c r="CR198">
        <v>27.1</v>
      </c>
      <c r="CV198">
        <v>23.1</v>
      </c>
      <c r="CW198">
        <v>23.1</v>
      </c>
      <c r="DA198">
        <v>19.600000000000001</v>
      </c>
      <c r="DB198">
        <v>19.600000000000001</v>
      </c>
      <c r="DD198">
        <v>1</v>
      </c>
      <c r="DE198">
        <v>0.98064841970230299</v>
      </c>
      <c r="DF198">
        <v>0.98064841970230299</v>
      </c>
      <c r="DG198">
        <v>0.98064841970230299</v>
      </c>
      <c r="DH198">
        <v>0.98064841970230299</v>
      </c>
      <c r="DI198" t="str">
        <f t="shared" si="21"/>
        <v xml:space="preserve">Temp. suitable for vectors - surveillance may be needed. </v>
      </c>
      <c r="DJ198" t="str">
        <f t="shared" si="18"/>
        <v>When temp. suitable, model suggests vectors likely - may need control, education, and policies minimizing exposure.</v>
      </c>
      <c r="DK198" t="str">
        <f t="shared" si="22"/>
        <v xml:space="preserve">Temp. suitable for Zika - surveillance may be needed. </v>
      </c>
      <c r="DL198" t="str">
        <f t="shared" si="19"/>
        <v>When temp. suitable, model suggests Zika likely - may need control, education, and policies minimizing exposure.</v>
      </c>
      <c r="DM198" t="str">
        <f t="shared" si="23"/>
        <v>Temp. suitable for vectors - surveillance may be needed. When temp. suitable, model suggests vectors likely - may need control, education, and policies minimizing exposure.</v>
      </c>
      <c r="DX198" s="59" t="s">
        <v>549</v>
      </c>
      <c r="DY198" s="59" t="s">
        <v>53</v>
      </c>
      <c r="DZ198" s="59" t="s">
        <v>54</v>
      </c>
      <c r="EA198" s="59" t="s">
        <v>8</v>
      </c>
      <c r="EB198" s="59">
        <v>549</v>
      </c>
      <c r="EC198" s="59">
        <v>258</v>
      </c>
      <c r="ED198" s="59">
        <v>0</v>
      </c>
      <c r="EE198" s="59">
        <v>2933</v>
      </c>
      <c r="EF198" s="59">
        <v>2933</v>
      </c>
      <c r="EG198" s="59">
        <v>432.046511627906</v>
      </c>
      <c r="EH198" s="59">
        <v>510.74369488783299</v>
      </c>
      <c r="EI198" s="59">
        <v>111468</v>
      </c>
      <c r="EJ198" s="59">
        <v>177</v>
      </c>
      <c r="EK198" s="59">
        <v>0</v>
      </c>
      <c r="EL198" s="59">
        <v>5</v>
      </c>
      <c r="EM198" s="59">
        <v>262</v>
      </c>
      <c r="EN198" s="59">
        <v>111468</v>
      </c>
    </row>
    <row r="199" spans="1:144" x14ac:dyDescent="0.25">
      <c r="A199" s="18">
        <v>29.277639199999999</v>
      </c>
      <c r="B199" s="18">
        <v>-81.573344899999995</v>
      </c>
      <c r="C199" s="18">
        <f>IF(Sheet1!G397=1,Master!A199,Master!K199)</f>
        <v>29.277639199999999</v>
      </c>
      <c r="D199" s="18">
        <f>IF(Sheet1!G397=1,Master!B199,Master!L199)</f>
        <v>-81.573344899999995</v>
      </c>
      <c r="E199" s="18">
        <f>IF(Sheet1!G397=0,Master!A199,Master!K199)</f>
        <v>100</v>
      </c>
      <c r="F199" s="18">
        <f>IF(Sheet1!G397=0,Master!B199,Master!L199)</f>
        <v>180</v>
      </c>
      <c r="G199" s="18">
        <f>IF(Sheet1!I397=1,Master!A199,Master!K199)</f>
        <v>29.277639199999999</v>
      </c>
      <c r="H199" s="18">
        <f>IF(Sheet1!I397=1,Master!B199,Master!L199)</f>
        <v>-81.573344899999995</v>
      </c>
      <c r="I199" s="18">
        <f>IF(Sheet1!I397=0,Master!A199,Master!K199)</f>
        <v>100</v>
      </c>
      <c r="J199" s="18">
        <f>IF(Sheet1!I397=0,Master!B199,Master!L199)</f>
        <v>180</v>
      </c>
      <c r="K199" s="18">
        <v>100</v>
      </c>
      <c r="L199" s="18">
        <v>180</v>
      </c>
      <c r="M199">
        <v>438</v>
      </c>
      <c r="N199" t="s">
        <v>550</v>
      </c>
      <c r="O199">
        <v>0.29816172647799999</v>
      </c>
      <c r="P199" t="s">
        <v>53</v>
      </c>
      <c r="Q199" t="s">
        <v>54</v>
      </c>
      <c r="R199" t="s">
        <v>8</v>
      </c>
      <c r="S199">
        <v>1</v>
      </c>
      <c r="T199">
        <v>1</v>
      </c>
      <c r="U199">
        <v>14.133858680725</v>
      </c>
      <c r="V199">
        <v>14.133858680725</v>
      </c>
      <c r="W199">
        <v>14.133858680725</v>
      </c>
      <c r="X199" s="1">
        <v>14.133858680725</v>
      </c>
      <c r="Z199" s="1">
        <v>2</v>
      </c>
      <c r="AA199" s="1">
        <v>0.54506024372565098</v>
      </c>
      <c r="AB199" s="1">
        <v>0.72505063463180697</v>
      </c>
      <c r="AC199" s="1">
        <v>0.63505543917872898</v>
      </c>
      <c r="AD199" s="1">
        <v>1.27011087835745</v>
      </c>
      <c r="AF199" s="1">
        <v>2</v>
      </c>
      <c r="AG199">
        <v>0.586832422912545</v>
      </c>
      <c r="AH199">
        <v>0.60822426876179203</v>
      </c>
      <c r="AI199">
        <v>0.59752834583716896</v>
      </c>
      <c r="AJ199">
        <v>1.1950566916743299</v>
      </c>
      <c r="AL199" s="18">
        <f t="shared" si="20"/>
        <v>0.72505063463180697</v>
      </c>
      <c r="AM199">
        <v>0.72505063463180697</v>
      </c>
      <c r="AN199">
        <v>438</v>
      </c>
      <c r="AO199" t="s">
        <v>550</v>
      </c>
      <c r="AP199" t="s">
        <v>53</v>
      </c>
      <c r="AQ199" t="s">
        <v>54</v>
      </c>
      <c r="AR199" t="s">
        <v>8</v>
      </c>
      <c r="AS199">
        <v>29.277639199999999</v>
      </c>
      <c r="AT199">
        <v>-81.573344899999995</v>
      </c>
      <c r="AW199">
        <v>20</v>
      </c>
      <c r="AX199">
        <v>20</v>
      </c>
      <c r="BB199">
        <v>21.1</v>
      </c>
      <c r="BC199">
        <v>21.1</v>
      </c>
      <c r="BG199">
        <v>24.1</v>
      </c>
      <c r="BH199">
        <v>24.1</v>
      </c>
      <c r="BL199">
        <v>27.3</v>
      </c>
      <c r="BM199">
        <v>27.3</v>
      </c>
      <c r="BQ199">
        <v>30.2</v>
      </c>
      <c r="BR199">
        <v>30.2</v>
      </c>
      <c r="BW199">
        <v>32.1</v>
      </c>
      <c r="BX199">
        <v>32.1</v>
      </c>
      <c r="CB199">
        <v>32.799999999999997</v>
      </c>
      <c r="CC199">
        <v>32.799999999999997</v>
      </c>
      <c r="CG199">
        <v>32.6</v>
      </c>
      <c r="CH199">
        <v>32.6</v>
      </c>
      <c r="CL199">
        <v>31.1</v>
      </c>
      <c r="CM199">
        <v>31.1</v>
      </c>
      <c r="CQ199">
        <v>27.8</v>
      </c>
      <c r="CR199">
        <v>27.8</v>
      </c>
      <c r="CV199">
        <v>24.1</v>
      </c>
      <c r="CW199">
        <v>24.1</v>
      </c>
      <c r="DA199">
        <v>21</v>
      </c>
      <c r="DB199">
        <v>21</v>
      </c>
      <c r="DD199">
        <v>2</v>
      </c>
      <c r="DE199">
        <v>0</v>
      </c>
      <c r="DF199">
        <v>0</v>
      </c>
      <c r="DG199">
        <v>0</v>
      </c>
      <c r="DH199">
        <v>0</v>
      </c>
      <c r="DI199" t="str">
        <f t="shared" si="21"/>
        <v xml:space="preserve">Temp. suitable for vectors - surveillance may be needed. </v>
      </c>
      <c r="DJ199" t="str">
        <f t="shared" si="18"/>
        <v>When temp. suitable, model suggests vectors likely - may need control, education, and policies minimizing exposure.</v>
      </c>
      <c r="DK199" t="str">
        <f t="shared" si="22"/>
        <v xml:space="preserve">Temp. suitable for Zika - surveillance may be needed. </v>
      </c>
      <c r="DL199" t="str">
        <f t="shared" si="19"/>
        <v>When temp. suitable, model suggests Zika unlikely.</v>
      </c>
      <c r="DM199" t="str">
        <f t="shared" si="23"/>
        <v>Temp. suitable for vectors - surveillance may be needed. When temp. suitable, model suggests vectors likely - may need control, education, and policies minimizing exposure.</v>
      </c>
      <c r="DX199" s="59" t="s">
        <v>550</v>
      </c>
      <c r="DY199" s="59" t="s">
        <v>53</v>
      </c>
      <c r="DZ199" s="59" t="s">
        <v>54</v>
      </c>
      <c r="EA199" s="59" t="s">
        <v>8</v>
      </c>
      <c r="EB199" s="59">
        <v>0</v>
      </c>
      <c r="EC199" s="59">
        <v>371</v>
      </c>
      <c r="ED199" s="59">
        <v>0</v>
      </c>
      <c r="EE199" s="59">
        <v>120</v>
      </c>
      <c r="EF199" s="59">
        <v>120</v>
      </c>
      <c r="EG199" s="59">
        <v>1.8032345013477</v>
      </c>
      <c r="EH199" s="59">
        <v>9.2847491273274603</v>
      </c>
      <c r="EI199" s="59">
        <v>669</v>
      </c>
      <c r="EJ199" s="59">
        <v>24</v>
      </c>
      <c r="EK199" s="59">
        <v>0</v>
      </c>
      <c r="EL199" s="59">
        <v>9</v>
      </c>
      <c r="EM199" s="59">
        <v>0</v>
      </c>
      <c r="EN199" s="59">
        <v>669</v>
      </c>
    </row>
    <row r="200" spans="1:144" x14ac:dyDescent="0.25">
      <c r="A200" s="18">
        <v>30.354636299999999</v>
      </c>
      <c r="B200" s="18">
        <v>-81.873107300000001</v>
      </c>
      <c r="C200" s="18">
        <f>IF(Sheet1!G398=1,Master!A200,Master!K200)</f>
        <v>30.354636299999999</v>
      </c>
      <c r="D200" s="18">
        <f>IF(Sheet1!G398=1,Master!B200,Master!L200)</f>
        <v>-81.873107300000001</v>
      </c>
      <c r="E200" s="18">
        <f>IF(Sheet1!G398=0,Master!A200,Master!K200)</f>
        <v>100</v>
      </c>
      <c r="F200" s="18">
        <f>IF(Sheet1!G398=0,Master!B200,Master!L200)</f>
        <v>180</v>
      </c>
      <c r="G200" s="18">
        <f>IF(Sheet1!I398=1,Master!A200,Master!K200)</f>
        <v>30.354636299999999</v>
      </c>
      <c r="H200" s="18">
        <f>IF(Sheet1!I398=1,Master!B200,Master!L200)</f>
        <v>-81.873107300000001</v>
      </c>
      <c r="I200" s="18">
        <f>IF(Sheet1!I398=0,Master!A200,Master!K200)</f>
        <v>100</v>
      </c>
      <c r="J200" s="18">
        <f>IF(Sheet1!I398=0,Master!B200,Master!L200)</f>
        <v>180</v>
      </c>
      <c r="K200" s="18">
        <v>100</v>
      </c>
      <c r="L200" s="18">
        <v>180</v>
      </c>
      <c r="M200">
        <v>439</v>
      </c>
      <c r="N200" t="s">
        <v>551</v>
      </c>
      <c r="O200">
        <v>0.20373477270400001</v>
      </c>
      <c r="P200" t="s">
        <v>53</v>
      </c>
      <c r="Q200" t="s">
        <v>54</v>
      </c>
      <c r="R200" t="s">
        <v>8</v>
      </c>
      <c r="S200">
        <v>1</v>
      </c>
      <c r="T200">
        <v>1</v>
      </c>
      <c r="U200">
        <v>16.889762878417901</v>
      </c>
      <c r="V200">
        <v>16.889762878417901</v>
      </c>
      <c r="W200">
        <v>16.889762878417901</v>
      </c>
      <c r="X200" s="1">
        <v>16.889762878417901</v>
      </c>
      <c r="Z200" s="1">
        <v>1</v>
      </c>
      <c r="AA200" s="1">
        <v>0.910985767841339</v>
      </c>
      <c r="AB200" s="1">
        <v>0.910985767841339</v>
      </c>
      <c r="AC200" s="1">
        <v>0.910985767841339</v>
      </c>
      <c r="AD200" s="1">
        <v>0.910985767841339</v>
      </c>
      <c r="AF200" s="1">
        <v>1</v>
      </c>
      <c r="AG200">
        <v>0.94349330663680997</v>
      </c>
      <c r="AH200">
        <v>0.94349330663680997</v>
      </c>
      <c r="AI200">
        <v>0.94349330663680997</v>
      </c>
      <c r="AJ200">
        <v>0.94349330663680997</v>
      </c>
      <c r="AL200" s="18">
        <f t="shared" si="20"/>
        <v>0.94349330663680997</v>
      </c>
      <c r="AM200">
        <v>0.94349330663680997</v>
      </c>
      <c r="AN200">
        <v>439</v>
      </c>
      <c r="AO200" t="s">
        <v>551</v>
      </c>
      <c r="AP200" t="s">
        <v>53</v>
      </c>
      <c r="AQ200" t="s">
        <v>54</v>
      </c>
      <c r="AR200" t="s">
        <v>8</v>
      </c>
      <c r="AS200">
        <v>30.354636299999999</v>
      </c>
      <c r="AT200">
        <v>-81.873107300000001</v>
      </c>
      <c r="AW200">
        <v>18.3</v>
      </c>
      <c r="AX200">
        <v>18.3</v>
      </c>
      <c r="BB200">
        <v>19.8</v>
      </c>
      <c r="BC200">
        <v>19.8</v>
      </c>
      <c r="BG200">
        <v>23.3</v>
      </c>
      <c r="BH200">
        <v>23.3</v>
      </c>
      <c r="BL200">
        <v>26.8</v>
      </c>
      <c r="BM200">
        <v>26.8</v>
      </c>
      <c r="BQ200">
        <v>30</v>
      </c>
      <c r="BR200">
        <v>30</v>
      </c>
      <c r="BW200">
        <v>32.200000000000003</v>
      </c>
      <c r="BX200">
        <v>32.200000000000003</v>
      </c>
      <c r="CB200">
        <v>33.4</v>
      </c>
      <c r="CC200">
        <v>33.4</v>
      </c>
      <c r="CG200">
        <v>32.9</v>
      </c>
      <c r="CH200">
        <v>32.9</v>
      </c>
      <c r="CL200">
        <v>30.9</v>
      </c>
      <c r="CM200">
        <v>30.9</v>
      </c>
      <c r="CQ200">
        <v>27.1</v>
      </c>
      <c r="CR200">
        <v>27.1</v>
      </c>
      <c r="CV200">
        <v>23</v>
      </c>
      <c r="CW200">
        <v>23</v>
      </c>
      <c r="DA200">
        <v>19.399999999999999</v>
      </c>
      <c r="DB200">
        <v>19.399999999999999</v>
      </c>
      <c r="DD200">
        <v>1</v>
      </c>
      <c r="DE200">
        <v>0.87653385532538497</v>
      </c>
      <c r="DF200">
        <v>0.87653385532538497</v>
      </c>
      <c r="DG200">
        <v>0.87653385532538497</v>
      </c>
      <c r="DH200">
        <v>0.87653385532538497</v>
      </c>
      <c r="DI200" t="str">
        <f t="shared" si="21"/>
        <v xml:space="preserve">Temp. suitable for vectors - surveillance may be needed. </v>
      </c>
      <c r="DJ200" t="str">
        <f t="shared" si="18"/>
        <v>When temp. suitable, model suggests vectors likely - may need control, education, and policies minimizing exposure.</v>
      </c>
      <c r="DK200" t="str">
        <f t="shared" si="22"/>
        <v xml:space="preserve">Temp. suitable for Zika - surveillance may be needed. </v>
      </c>
      <c r="DL200" t="str">
        <f t="shared" si="19"/>
        <v>When temp. suitable, model suggests Zika likely - may need control, education, and policies minimizing exposure.</v>
      </c>
      <c r="DM200" t="str">
        <f t="shared" si="23"/>
        <v>Temp. suitable for vectors - surveillance may be needed. When temp. suitable, model suggests vectors likely - may need control, education, and policies minimizing exposure.</v>
      </c>
      <c r="DX200" s="59" t="s">
        <v>551</v>
      </c>
      <c r="DY200" s="59" t="s">
        <v>53</v>
      </c>
      <c r="DZ200" s="59" t="s">
        <v>54</v>
      </c>
      <c r="EA200" s="59" t="s">
        <v>8</v>
      </c>
      <c r="EB200" s="59">
        <v>21</v>
      </c>
      <c r="EC200" s="59">
        <v>220</v>
      </c>
      <c r="ED200" s="59">
        <v>0</v>
      </c>
      <c r="EE200" s="59">
        <v>627</v>
      </c>
      <c r="EF200" s="59">
        <v>627</v>
      </c>
      <c r="EG200" s="59">
        <v>55.468181818181797</v>
      </c>
      <c r="EH200" s="59">
        <v>109.515768421985</v>
      </c>
      <c r="EI200" s="59">
        <v>12203</v>
      </c>
      <c r="EJ200" s="59">
        <v>86</v>
      </c>
      <c r="EK200" s="59">
        <v>0</v>
      </c>
      <c r="EL200" s="59">
        <v>4</v>
      </c>
      <c r="EM200" s="59">
        <v>1</v>
      </c>
      <c r="EN200" s="59">
        <v>12203</v>
      </c>
    </row>
    <row r="201" spans="1:144" x14ac:dyDescent="0.25">
      <c r="A201" s="18">
        <v>29.490395700000001</v>
      </c>
      <c r="B201" s="18">
        <v>-81.767619199999999</v>
      </c>
      <c r="C201" s="18">
        <f>IF(Sheet1!G399=1,Master!A201,Master!K201)</f>
        <v>29.490395700000001</v>
      </c>
      <c r="D201" s="18">
        <f>IF(Sheet1!G399=1,Master!B201,Master!L201)</f>
        <v>-81.767619199999999</v>
      </c>
      <c r="E201" s="18">
        <f>IF(Sheet1!G399=0,Master!A201,Master!K201)</f>
        <v>100</v>
      </c>
      <c r="F201" s="18">
        <f>IF(Sheet1!G399=0,Master!B201,Master!L201)</f>
        <v>180</v>
      </c>
      <c r="G201" s="18">
        <f>IF(Sheet1!I399=1,Master!A201,Master!K201)</f>
        <v>29.490395700000001</v>
      </c>
      <c r="H201" s="18">
        <f>IF(Sheet1!I399=1,Master!B201,Master!L201)</f>
        <v>-81.767619199999999</v>
      </c>
      <c r="I201" s="18">
        <f>IF(Sheet1!I399=0,Master!A201,Master!K201)</f>
        <v>100</v>
      </c>
      <c r="J201" s="18">
        <f>IF(Sheet1!I399=0,Master!B201,Master!L201)</f>
        <v>180</v>
      </c>
      <c r="K201" s="18">
        <v>100</v>
      </c>
      <c r="L201" s="18">
        <v>180</v>
      </c>
      <c r="M201">
        <v>440</v>
      </c>
      <c r="N201" t="s">
        <v>552</v>
      </c>
      <c r="O201">
        <v>0.128750098688</v>
      </c>
      <c r="P201" t="s">
        <v>53</v>
      </c>
      <c r="Q201" t="s">
        <v>54</v>
      </c>
      <c r="R201" t="s">
        <v>8</v>
      </c>
      <c r="S201">
        <v>1</v>
      </c>
      <c r="T201">
        <v>1</v>
      </c>
      <c r="U201">
        <v>16.614173889160099</v>
      </c>
      <c r="V201">
        <v>16.614173889160099</v>
      </c>
      <c r="W201">
        <v>16.614173889160099</v>
      </c>
      <c r="X201" s="1">
        <v>16.614173889160099</v>
      </c>
      <c r="Z201" s="1">
        <v>1</v>
      </c>
      <c r="AA201" s="1">
        <v>0.79717362785258195</v>
      </c>
      <c r="AB201" s="1">
        <v>0.79717362785258195</v>
      </c>
      <c r="AC201" s="1">
        <v>0.79717362785258195</v>
      </c>
      <c r="AD201" s="1">
        <v>0.79717362785258195</v>
      </c>
      <c r="AF201" s="1">
        <v>1</v>
      </c>
      <c r="AG201">
        <v>0.95278204108975195</v>
      </c>
      <c r="AH201">
        <v>0.95278204108975195</v>
      </c>
      <c r="AI201">
        <v>0.95278204108975195</v>
      </c>
      <c r="AJ201">
        <v>0.95278204108975195</v>
      </c>
      <c r="AL201" s="18">
        <f t="shared" si="20"/>
        <v>0.95278204108975195</v>
      </c>
      <c r="AM201">
        <v>0.95278204108975195</v>
      </c>
      <c r="AN201">
        <v>440</v>
      </c>
      <c r="AO201" t="s">
        <v>552</v>
      </c>
      <c r="AP201" t="s">
        <v>53</v>
      </c>
      <c r="AQ201" t="s">
        <v>54</v>
      </c>
      <c r="AR201" t="s">
        <v>8</v>
      </c>
      <c r="AS201">
        <v>29.490395700000001</v>
      </c>
      <c r="AT201">
        <v>-81.767619199999999</v>
      </c>
      <c r="AW201">
        <v>19.600000000000001</v>
      </c>
      <c r="AX201">
        <v>19.600000000000001</v>
      </c>
      <c r="BB201">
        <v>20.9</v>
      </c>
      <c r="BC201">
        <v>20.9</v>
      </c>
      <c r="BG201">
        <v>23.9</v>
      </c>
      <c r="BH201">
        <v>23.9</v>
      </c>
      <c r="BL201">
        <v>27.2</v>
      </c>
      <c r="BM201">
        <v>27.2</v>
      </c>
      <c r="BQ201">
        <v>30.4</v>
      </c>
      <c r="BR201">
        <v>30.4</v>
      </c>
      <c r="BW201">
        <v>32.200000000000003</v>
      </c>
      <c r="BX201">
        <v>32.200000000000003</v>
      </c>
      <c r="CB201">
        <v>32.799999999999997</v>
      </c>
      <c r="CC201">
        <v>32.799999999999997</v>
      </c>
      <c r="CG201">
        <v>32.6</v>
      </c>
      <c r="CH201">
        <v>32.6</v>
      </c>
      <c r="CL201">
        <v>31.1</v>
      </c>
      <c r="CM201">
        <v>31.1</v>
      </c>
      <c r="CQ201">
        <v>27.7</v>
      </c>
      <c r="CR201">
        <v>27.7</v>
      </c>
      <c r="CV201">
        <v>23.8</v>
      </c>
      <c r="CW201">
        <v>23.8</v>
      </c>
      <c r="DA201">
        <v>20.6</v>
      </c>
      <c r="DB201">
        <v>20.6</v>
      </c>
      <c r="DD201">
        <v>1</v>
      </c>
      <c r="DE201">
        <v>0.899461269378662</v>
      </c>
      <c r="DF201">
        <v>0.899461269378662</v>
      </c>
      <c r="DG201">
        <v>0.899461269378662</v>
      </c>
      <c r="DH201">
        <v>0.899461269378662</v>
      </c>
      <c r="DI201" t="str">
        <f t="shared" si="21"/>
        <v xml:space="preserve">Temp. suitable for vectors - surveillance may be needed. </v>
      </c>
      <c r="DJ201" t="str">
        <f t="shared" si="18"/>
        <v>When temp. suitable, model suggests vectors likely - may need control, education, and policies minimizing exposure.</v>
      </c>
      <c r="DK201" t="str">
        <f t="shared" si="22"/>
        <v xml:space="preserve">Temp. suitable for Zika - surveillance may be needed. </v>
      </c>
      <c r="DL201" t="str">
        <f t="shared" si="19"/>
        <v>When temp. suitable, model suggests Zika likely - may need control, education, and policies minimizing exposure.</v>
      </c>
      <c r="DM201" t="str">
        <f t="shared" si="23"/>
        <v>Temp. suitable for vectors - surveillance may be needed. When temp. suitable, model suggests vectors likely - may need control, education, and policies minimizing exposure.</v>
      </c>
      <c r="DX201" s="59" t="s">
        <v>552</v>
      </c>
      <c r="DY201" s="59" t="s">
        <v>53</v>
      </c>
      <c r="DZ201" s="59" t="s">
        <v>54</v>
      </c>
      <c r="EA201" s="59" t="s">
        <v>8</v>
      </c>
      <c r="EB201" s="59">
        <v>0</v>
      </c>
      <c r="EC201" s="59">
        <v>207</v>
      </c>
      <c r="ED201" s="59">
        <v>0</v>
      </c>
      <c r="EE201" s="59">
        <v>29</v>
      </c>
      <c r="EF201" s="59">
        <v>29</v>
      </c>
      <c r="EG201" s="59">
        <v>0.95652173913043503</v>
      </c>
      <c r="EH201" s="59">
        <v>3.7135401131848198</v>
      </c>
      <c r="EI201" s="59">
        <v>198</v>
      </c>
      <c r="EJ201" s="59">
        <v>14</v>
      </c>
      <c r="EK201" s="59">
        <v>0</v>
      </c>
      <c r="EL201" s="59">
        <v>4</v>
      </c>
      <c r="EM201" s="59">
        <v>0</v>
      </c>
      <c r="EN201" s="59">
        <v>198</v>
      </c>
    </row>
    <row r="202" spans="1:144" x14ac:dyDescent="0.25">
      <c r="A202" s="18">
        <v>30.234630800000001</v>
      </c>
      <c r="B202" s="18">
        <v>-81.925383199999999</v>
      </c>
      <c r="C202" s="18">
        <f>IF(Sheet1!G400=1,Master!A202,Master!K202)</f>
        <v>30.234630800000001</v>
      </c>
      <c r="D202" s="18">
        <f>IF(Sheet1!G400=1,Master!B202,Master!L202)</f>
        <v>-81.925383199999999</v>
      </c>
      <c r="E202" s="18">
        <f>IF(Sheet1!G400=0,Master!A202,Master!K202)</f>
        <v>100</v>
      </c>
      <c r="F202" s="18">
        <f>IF(Sheet1!G400=0,Master!B202,Master!L202)</f>
        <v>180</v>
      </c>
      <c r="G202" s="18">
        <f>IF(Sheet1!I400=1,Master!A202,Master!K202)</f>
        <v>30.234630800000001</v>
      </c>
      <c r="H202" s="18">
        <f>IF(Sheet1!I400=1,Master!B202,Master!L202)</f>
        <v>-81.925383199999999</v>
      </c>
      <c r="I202" s="18">
        <f>IF(Sheet1!I400=0,Master!A202,Master!K202)</f>
        <v>100</v>
      </c>
      <c r="J202" s="18">
        <f>IF(Sheet1!I400=0,Master!B202,Master!L202)</f>
        <v>180</v>
      </c>
      <c r="K202" s="18">
        <v>100</v>
      </c>
      <c r="L202" s="18">
        <v>180</v>
      </c>
      <c r="M202">
        <v>441</v>
      </c>
      <c r="N202" t="s">
        <v>553</v>
      </c>
      <c r="O202">
        <v>4.3028676773500002E-2</v>
      </c>
      <c r="P202" t="s">
        <v>53</v>
      </c>
      <c r="Q202" t="s">
        <v>54</v>
      </c>
      <c r="R202" t="s">
        <v>8</v>
      </c>
      <c r="S202">
        <v>1</v>
      </c>
      <c r="T202">
        <v>1</v>
      </c>
      <c r="U202">
        <v>17.716535568237301</v>
      </c>
      <c r="V202">
        <v>17.716535568237301</v>
      </c>
      <c r="W202">
        <v>17.716535568237301</v>
      </c>
      <c r="X202" s="1">
        <v>17.716535568237301</v>
      </c>
      <c r="Z202" s="1">
        <v>1</v>
      </c>
      <c r="AA202" s="1">
        <v>0.93362450599670399</v>
      </c>
      <c r="AB202" s="1">
        <v>0.93362450599670399</v>
      </c>
      <c r="AC202" s="1">
        <v>0.93362450599670399</v>
      </c>
      <c r="AD202" s="1">
        <v>0.93362450599670399</v>
      </c>
      <c r="AF202" s="1">
        <v>1</v>
      </c>
      <c r="AG202">
        <v>0.95544379949569702</v>
      </c>
      <c r="AH202">
        <v>0.95544379949569702</v>
      </c>
      <c r="AI202">
        <v>0.95544379949569702</v>
      </c>
      <c r="AJ202">
        <v>0.95544379949569702</v>
      </c>
      <c r="AL202" s="18">
        <f t="shared" si="20"/>
        <v>0.95544379949569702</v>
      </c>
      <c r="AM202">
        <v>0.95544379949569702</v>
      </c>
      <c r="AN202">
        <v>441</v>
      </c>
      <c r="AO202" t="s">
        <v>553</v>
      </c>
      <c r="AP202" t="s">
        <v>53</v>
      </c>
      <c r="AQ202" t="s">
        <v>54</v>
      </c>
      <c r="AR202" t="s">
        <v>8</v>
      </c>
      <c r="AS202">
        <v>30.234630800000001</v>
      </c>
      <c r="AT202">
        <v>-81.925383199999999</v>
      </c>
      <c r="AW202">
        <v>18.5</v>
      </c>
      <c r="AX202">
        <v>18.5</v>
      </c>
      <c r="BB202">
        <v>20</v>
      </c>
      <c r="BC202">
        <v>20</v>
      </c>
      <c r="BG202">
        <v>23.5</v>
      </c>
      <c r="BH202">
        <v>23.5</v>
      </c>
      <c r="BL202">
        <v>27</v>
      </c>
      <c r="BM202">
        <v>27</v>
      </c>
      <c r="BQ202">
        <v>30.2</v>
      </c>
      <c r="BR202">
        <v>30.2</v>
      </c>
      <c r="BW202">
        <v>32.299999999999997</v>
      </c>
      <c r="BX202">
        <v>32.299999999999997</v>
      </c>
      <c r="CB202">
        <v>33.299999999999997</v>
      </c>
      <c r="CC202">
        <v>33.299999999999997</v>
      </c>
      <c r="CG202">
        <v>32.799999999999997</v>
      </c>
      <c r="CH202">
        <v>32.799999999999997</v>
      </c>
      <c r="CL202">
        <v>31</v>
      </c>
      <c r="CM202">
        <v>31</v>
      </c>
      <c r="CQ202">
        <v>27.2</v>
      </c>
      <c r="CR202">
        <v>27.2</v>
      </c>
      <c r="CV202">
        <v>23.1</v>
      </c>
      <c r="CW202">
        <v>23.1</v>
      </c>
      <c r="DA202">
        <v>19.7</v>
      </c>
      <c r="DB202">
        <v>19.7</v>
      </c>
      <c r="DD202">
        <v>1</v>
      </c>
      <c r="DE202">
        <v>0.87301796674728405</v>
      </c>
      <c r="DF202">
        <v>0.87301796674728405</v>
      </c>
      <c r="DG202">
        <v>0.87301796674728405</v>
      </c>
      <c r="DH202">
        <v>0.87301796674728405</v>
      </c>
      <c r="DI202" t="str">
        <f t="shared" si="21"/>
        <v xml:space="preserve">Temp. suitable for vectors - surveillance may be needed. </v>
      </c>
      <c r="DJ202" t="str">
        <f t="shared" si="18"/>
        <v>When temp. suitable, model suggests vectors likely - may need control, education, and policies minimizing exposure.</v>
      </c>
      <c r="DK202" t="str">
        <f t="shared" si="22"/>
        <v xml:space="preserve">Temp. suitable for Zika - surveillance may be needed. </v>
      </c>
      <c r="DL202" t="str">
        <f t="shared" si="19"/>
        <v>When temp. suitable, model suggests Zika likely - may need control, education, and policies minimizing exposure.</v>
      </c>
      <c r="DM202" t="str">
        <f t="shared" si="23"/>
        <v>Temp. suitable for vectors - surveillance may be needed. When temp. suitable, model suggests vectors likely - may need control, education, and policies minimizing exposure.</v>
      </c>
      <c r="DX202" s="59" t="s">
        <v>553</v>
      </c>
      <c r="DY202" s="59" t="s">
        <v>53</v>
      </c>
      <c r="DZ202" s="59" t="s">
        <v>54</v>
      </c>
      <c r="EA202" s="59" t="s">
        <v>8</v>
      </c>
      <c r="EB202" s="59">
        <v>17</v>
      </c>
      <c r="EC202" s="59">
        <v>137</v>
      </c>
      <c r="ED202" s="59">
        <v>0</v>
      </c>
      <c r="EE202" s="59">
        <v>372</v>
      </c>
      <c r="EF202" s="59">
        <v>372</v>
      </c>
      <c r="EG202" s="59">
        <v>13.905109489051</v>
      </c>
      <c r="EH202" s="59">
        <v>44.549633308341797</v>
      </c>
      <c r="EI202" s="59">
        <v>1905</v>
      </c>
      <c r="EJ202" s="59">
        <v>33</v>
      </c>
      <c r="EK202" s="59">
        <v>0</v>
      </c>
      <c r="EL202" s="59">
        <v>3</v>
      </c>
      <c r="EM202" s="59">
        <v>0</v>
      </c>
      <c r="EN202" s="59">
        <v>1905</v>
      </c>
    </row>
    <row r="203" spans="1:144" x14ac:dyDescent="0.25">
      <c r="A203" s="18">
        <v>24.5802294</v>
      </c>
      <c r="B203" s="18">
        <v>-81.796422899999996</v>
      </c>
      <c r="C203" s="18">
        <f>IF(Sheet1!G401=1,Master!A203,Master!K203)</f>
        <v>24.5802294</v>
      </c>
      <c r="D203" s="18">
        <f>IF(Sheet1!G401=1,Master!B203,Master!L203)</f>
        <v>-81.796422899999996</v>
      </c>
      <c r="E203" s="18">
        <f>IF(Sheet1!G401=0,Master!A203,Master!K203)</f>
        <v>100</v>
      </c>
      <c r="F203" s="18">
        <f>IF(Sheet1!G401=0,Master!B203,Master!L203)</f>
        <v>180</v>
      </c>
      <c r="G203" s="18">
        <f>IF(Sheet1!I401=1,Master!A203,Master!K203)</f>
        <v>24.5802294</v>
      </c>
      <c r="H203" s="18">
        <f>IF(Sheet1!I401=1,Master!B203,Master!L203)</f>
        <v>-81.796422899999996</v>
      </c>
      <c r="I203" s="18">
        <f>IF(Sheet1!I401=0,Master!A203,Master!K203)</f>
        <v>100</v>
      </c>
      <c r="J203" s="18">
        <f>IF(Sheet1!I401=0,Master!B203,Master!L203)</f>
        <v>180</v>
      </c>
      <c r="K203" s="18">
        <v>100</v>
      </c>
      <c r="L203" s="18">
        <v>180</v>
      </c>
      <c r="M203">
        <v>444</v>
      </c>
      <c r="N203" t="s">
        <v>556</v>
      </c>
      <c r="O203">
        <v>0.80291311306299995</v>
      </c>
      <c r="P203" t="s">
        <v>53</v>
      </c>
      <c r="Q203" t="s">
        <v>54</v>
      </c>
      <c r="R203" t="s">
        <v>8</v>
      </c>
      <c r="S203">
        <v>1</v>
      </c>
      <c r="T203">
        <v>1</v>
      </c>
      <c r="U203">
        <v>19.921258926391602</v>
      </c>
      <c r="V203">
        <v>19.921258926391602</v>
      </c>
      <c r="W203">
        <v>19.921258926391602</v>
      </c>
      <c r="X203" s="1">
        <v>19.921258926391602</v>
      </c>
      <c r="Z203" s="1">
        <v>1</v>
      </c>
      <c r="AA203" s="1">
        <v>0.84010153385562303</v>
      </c>
      <c r="AB203" s="1">
        <v>0.84010153385562303</v>
      </c>
      <c r="AC203" s="1">
        <v>0.84010153385562303</v>
      </c>
      <c r="AD203" s="1">
        <v>0.84010153385562303</v>
      </c>
      <c r="AF203" s="1">
        <v>1</v>
      </c>
      <c r="AG203">
        <v>0.19553071545436901</v>
      </c>
      <c r="AH203">
        <v>0.19553071545436901</v>
      </c>
      <c r="AI203">
        <v>0.19553071545436901</v>
      </c>
      <c r="AJ203">
        <v>0.19553071545436901</v>
      </c>
      <c r="AL203" s="18">
        <f t="shared" si="20"/>
        <v>0.84010153385562303</v>
      </c>
      <c r="AM203">
        <v>0.84010153385562303</v>
      </c>
      <c r="AN203">
        <v>444</v>
      </c>
      <c r="AO203" t="s">
        <v>556</v>
      </c>
      <c r="AP203" t="s">
        <v>53</v>
      </c>
      <c r="AQ203" t="s">
        <v>54</v>
      </c>
      <c r="AR203" t="s">
        <v>8</v>
      </c>
      <c r="AS203">
        <v>24.5802294</v>
      </c>
      <c r="AT203">
        <v>-81.796422899999996</v>
      </c>
      <c r="AW203">
        <v>23.9</v>
      </c>
      <c r="AX203">
        <v>23.9</v>
      </c>
      <c r="BB203">
        <v>24.4</v>
      </c>
      <c r="BC203">
        <v>24.4</v>
      </c>
      <c r="BG203">
        <v>26</v>
      </c>
      <c r="BH203">
        <v>26</v>
      </c>
      <c r="BL203">
        <v>27.8</v>
      </c>
      <c r="BM203">
        <v>27.8</v>
      </c>
      <c r="BQ203">
        <v>29.6</v>
      </c>
      <c r="BR203">
        <v>29.6</v>
      </c>
      <c r="BW203">
        <v>30.9</v>
      </c>
      <c r="BX203">
        <v>30.9</v>
      </c>
      <c r="CB203">
        <v>31.8</v>
      </c>
      <c r="CC203">
        <v>31.8</v>
      </c>
      <c r="CG203">
        <v>31.8</v>
      </c>
      <c r="CH203">
        <v>31.8</v>
      </c>
      <c r="CL203">
        <v>31.3</v>
      </c>
      <c r="CM203">
        <v>31.3</v>
      </c>
      <c r="CQ203">
        <v>29.3</v>
      </c>
      <c r="CR203">
        <v>29.3</v>
      </c>
      <c r="CV203">
        <v>26.8</v>
      </c>
      <c r="CW203">
        <v>26.8</v>
      </c>
      <c r="DA203">
        <v>24.5</v>
      </c>
      <c r="DB203">
        <v>24.5</v>
      </c>
      <c r="DD203">
        <v>1</v>
      </c>
      <c r="DE203">
        <v>0</v>
      </c>
      <c r="DF203">
        <v>0</v>
      </c>
      <c r="DG203">
        <v>0</v>
      </c>
      <c r="DH203">
        <v>0</v>
      </c>
      <c r="DI203" t="str">
        <f t="shared" si="21"/>
        <v xml:space="preserve">Temp. suitable for vectors - surveillance may be needed. </v>
      </c>
      <c r="DJ203" t="str">
        <f t="shared" si="18"/>
        <v>When temp. suitable, model suggests vectors likely - may need control, education, and policies minimizing exposure.</v>
      </c>
      <c r="DK203" t="str">
        <f t="shared" si="22"/>
        <v xml:space="preserve">Temp. suitable for Zika - surveillance may be needed. </v>
      </c>
      <c r="DL203" t="str">
        <f t="shared" si="19"/>
        <v>When temp. suitable, model suggests Zika unlikely.</v>
      </c>
      <c r="DM203" t="str">
        <f t="shared" si="23"/>
        <v>Temp. suitable for vectors - surveillance may be needed. When temp. suitable, model suggests vectors likely - may need control, education, and policies minimizing exposure.</v>
      </c>
      <c r="DX203" s="59" t="s">
        <v>556</v>
      </c>
      <c r="DY203" s="59" t="s">
        <v>53</v>
      </c>
      <c r="DZ203" s="59" t="s">
        <v>54</v>
      </c>
      <c r="EA203" s="59" t="s">
        <v>8</v>
      </c>
      <c r="EB203" s="59">
        <v>27</v>
      </c>
      <c r="EC203" s="59">
        <v>207</v>
      </c>
      <c r="ED203" s="59">
        <v>0</v>
      </c>
      <c r="EE203" s="59">
        <v>3149</v>
      </c>
      <c r="EF203" s="59">
        <v>3149</v>
      </c>
      <c r="EG203" s="59">
        <v>161.51690821256</v>
      </c>
      <c r="EH203" s="59">
        <v>451.84644099057698</v>
      </c>
      <c r="EI203" s="59">
        <v>33434</v>
      </c>
      <c r="EJ203" s="59">
        <v>74</v>
      </c>
      <c r="EK203" s="59">
        <v>0</v>
      </c>
      <c r="EL203" s="59">
        <v>4</v>
      </c>
      <c r="EM203" s="59">
        <v>1</v>
      </c>
      <c r="EN203" s="59">
        <v>33434</v>
      </c>
    </row>
    <row r="204" spans="1:144" x14ac:dyDescent="0.25">
      <c r="A204" s="18">
        <v>30.3525177</v>
      </c>
      <c r="B204" s="18">
        <v>-87.306298499999997</v>
      </c>
      <c r="C204" s="18">
        <f>IF(Sheet1!G402=1,Master!A204,Master!K204)</f>
        <v>30.3525177</v>
      </c>
      <c r="D204" s="18">
        <f>IF(Sheet1!G402=1,Master!B204,Master!L204)</f>
        <v>-87.306298499999997</v>
      </c>
      <c r="E204" s="18">
        <f>IF(Sheet1!G402=0,Master!A204,Master!K204)</f>
        <v>100</v>
      </c>
      <c r="F204" s="18">
        <f>IF(Sheet1!G402=0,Master!B204,Master!L204)</f>
        <v>180</v>
      </c>
      <c r="G204" s="18">
        <f>IF(Sheet1!I402=1,Master!A204,Master!K204)</f>
        <v>30.3525177</v>
      </c>
      <c r="H204" s="18">
        <f>IF(Sheet1!I402=1,Master!B204,Master!L204)</f>
        <v>-87.306298499999997</v>
      </c>
      <c r="I204" s="18">
        <f>IF(Sheet1!I402=0,Master!A204,Master!K204)</f>
        <v>100</v>
      </c>
      <c r="J204" s="18">
        <f>IF(Sheet1!I402=0,Master!B204,Master!L204)</f>
        <v>180</v>
      </c>
      <c r="K204" s="18">
        <v>100</v>
      </c>
      <c r="L204" s="18">
        <v>180</v>
      </c>
      <c r="M204">
        <v>456</v>
      </c>
      <c r="N204" t="s">
        <v>568</v>
      </c>
      <c r="O204">
        <v>0.36960844115000002</v>
      </c>
      <c r="P204" t="s">
        <v>53</v>
      </c>
      <c r="Q204" t="s">
        <v>54</v>
      </c>
      <c r="R204" t="s">
        <v>8</v>
      </c>
      <c r="S204">
        <v>1</v>
      </c>
      <c r="T204">
        <v>1</v>
      </c>
      <c r="U204">
        <v>16.614173889160099</v>
      </c>
      <c r="V204">
        <v>16.614173889160099</v>
      </c>
      <c r="W204">
        <v>16.614173889160099</v>
      </c>
      <c r="X204" s="1">
        <v>16.614173889160099</v>
      </c>
      <c r="Z204" s="1">
        <v>1</v>
      </c>
      <c r="AA204" s="1">
        <v>0.91037744283676103</v>
      </c>
      <c r="AB204" s="1">
        <v>0.91037744283676103</v>
      </c>
      <c r="AC204" s="1">
        <v>0.91037744283676103</v>
      </c>
      <c r="AD204" s="1">
        <v>0.91037744283676103</v>
      </c>
      <c r="AF204" s="1">
        <v>1</v>
      </c>
      <c r="AG204">
        <v>0.89286512136459395</v>
      </c>
      <c r="AH204">
        <v>0.89286512136459395</v>
      </c>
      <c r="AI204">
        <v>0.89286512136459395</v>
      </c>
      <c r="AJ204">
        <v>0.89286512136459395</v>
      </c>
      <c r="AL204" s="18">
        <f t="shared" si="20"/>
        <v>0.91037744283676103</v>
      </c>
      <c r="AM204">
        <v>0.91037744283676103</v>
      </c>
      <c r="AN204">
        <v>456</v>
      </c>
      <c r="AO204" t="s">
        <v>568</v>
      </c>
      <c r="AP204" t="s">
        <v>53</v>
      </c>
      <c r="AQ204" t="s">
        <v>54</v>
      </c>
      <c r="AR204" t="s">
        <v>8</v>
      </c>
      <c r="AS204">
        <v>30.3525177</v>
      </c>
      <c r="AT204">
        <v>-87.306298499999997</v>
      </c>
      <c r="AW204">
        <v>15.9</v>
      </c>
      <c r="AX204">
        <v>15.9</v>
      </c>
      <c r="BB204">
        <v>17.600000000000001</v>
      </c>
      <c r="BC204">
        <v>17.600000000000001</v>
      </c>
      <c r="BG204">
        <v>20.5</v>
      </c>
      <c r="BH204">
        <v>20.5</v>
      </c>
      <c r="BL204">
        <v>24.4</v>
      </c>
      <c r="BM204">
        <v>24.4</v>
      </c>
      <c r="BQ204">
        <v>28.3</v>
      </c>
      <c r="BR204">
        <v>28.3</v>
      </c>
      <c r="BW204">
        <v>31.1</v>
      </c>
      <c r="BX204">
        <v>31.1</v>
      </c>
      <c r="CB204">
        <v>32</v>
      </c>
      <c r="CC204">
        <v>32</v>
      </c>
      <c r="CG204">
        <v>32.1</v>
      </c>
      <c r="CH204">
        <v>32.1</v>
      </c>
      <c r="CL204">
        <v>30.3</v>
      </c>
      <c r="CM204">
        <v>30.3</v>
      </c>
      <c r="CQ204">
        <v>26.3</v>
      </c>
      <c r="CR204">
        <v>26.3</v>
      </c>
      <c r="CV204">
        <v>21.1</v>
      </c>
      <c r="CW204">
        <v>21.1</v>
      </c>
      <c r="DA204">
        <v>17.3</v>
      </c>
      <c r="DB204">
        <v>17.3</v>
      </c>
      <c r="DD204">
        <v>2</v>
      </c>
      <c r="DE204">
        <v>0.89711578912953005</v>
      </c>
      <c r="DF204">
        <v>0.98141053862686001</v>
      </c>
      <c r="DG204">
        <v>0.93926316387819497</v>
      </c>
      <c r="DH204">
        <v>1.8785263277563899</v>
      </c>
      <c r="DI204" t="str">
        <f t="shared" si="21"/>
        <v xml:space="preserve">Temp. suitable for vectors - surveillance may be needed. </v>
      </c>
      <c r="DJ204" t="str">
        <f t="shared" si="18"/>
        <v>When temp. suitable, model suggests vectors likely - may need control, education, and policies minimizing exposure.</v>
      </c>
      <c r="DK204" t="str">
        <f t="shared" si="22"/>
        <v xml:space="preserve">Temp. suitable for Zika - surveillance may be needed. </v>
      </c>
      <c r="DL204" t="str">
        <f t="shared" si="19"/>
        <v>When temp. suitable, model suggests Zika likely - may need control, education, and policies minimizing exposure.</v>
      </c>
      <c r="DM204" t="str">
        <f t="shared" si="23"/>
        <v>Temp. suitable for vectors - surveillance may be needed. When temp. suitable, model suggests vectors likely - may need control, education, and policies minimizing exposure.</v>
      </c>
      <c r="DX204" s="59" t="s">
        <v>568</v>
      </c>
      <c r="DY204" s="59" t="s">
        <v>53</v>
      </c>
      <c r="DZ204" s="59" t="s">
        <v>54</v>
      </c>
      <c r="EA204" s="59" t="s">
        <v>8</v>
      </c>
      <c r="EB204" s="59">
        <v>28</v>
      </c>
      <c r="EC204" s="59">
        <v>170</v>
      </c>
      <c r="ED204" s="59">
        <v>0</v>
      </c>
      <c r="EE204" s="59">
        <v>2128</v>
      </c>
      <c r="EF204" s="59">
        <v>2128</v>
      </c>
      <c r="EG204" s="59">
        <v>239.91764705882301</v>
      </c>
      <c r="EH204" s="59">
        <v>341.59588135568799</v>
      </c>
      <c r="EI204" s="59">
        <v>40786</v>
      </c>
      <c r="EJ204" s="59">
        <v>110</v>
      </c>
      <c r="EK204" s="59">
        <v>0</v>
      </c>
      <c r="EL204" s="59">
        <v>2</v>
      </c>
      <c r="EM204" s="59">
        <v>61</v>
      </c>
      <c r="EN204" s="59">
        <v>40786</v>
      </c>
    </row>
    <row r="205" spans="1:144" x14ac:dyDescent="0.25">
      <c r="A205" s="18">
        <v>30.4035221</v>
      </c>
      <c r="B205" s="18">
        <v>-87.290623699999998</v>
      </c>
      <c r="C205" s="18">
        <f>IF(Sheet1!G403=1,Master!A205,Master!K205)</f>
        <v>30.4035221</v>
      </c>
      <c r="D205" s="18">
        <f>IF(Sheet1!G403=1,Master!B205,Master!L205)</f>
        <v>-87.290623699999998</v>
      </c>
      <c r="E205" s="18">
        <f>IF(Sheet1!G403=0,Master!A205,Master!K205)</f>
        <v>100</v>
      </c>
      <c r="F205" s="18">
        <f>IF(Sheet1!G403=0,Master!B205,Master!L205)</f>
        <v>180</v>
      </c>
      <c r="G205" s="18">
        <f>IF(Sheet1!I403=1,Master!A205,Master!K205)</f>
        <v>30.4035221</v>
      </c>
      <c r="H205" s="18">
        <f>IF(Sheet1!I403=1,Master!B205,Master!L205)</f>
        <v>-87.290623699999998</v>
      </c>
      <c r="I205" s="18">
        <f>IF(Sheet1!I403=0,Master!A205,Master!K205)</f>
        <v>100</v>
      </c>
      <c r="J205" s="18">
        <f>IF(Sheet1!I403=0,Master!B205,Master!L205)</f>
        <v>180</v>
      </c>
      <c r="K205" s="18">
        <v>100</v>
      </c>
      <c r="L205" s="18">
        <v>180</v>
      </c>
      <c r="M205">
        <v>457</v>
      </c>
      <c r="N205" t="s">
        <v>569</v>
      </c>
      <c r="O205">
        <v>7.1035843350299999E-2</v>
      </c>
      <c r="P205" t="s">
        <v>53</v>
      </c>
      <c r="Q205" t="s">
        <v>54</v>
      </c>
      <c r="R205" t="s">
        <v>8</v>
      </c>
      <c r="S205">
        <v>1</v>
      </c>
      <c r="T205">
        <v>1</v>
      </c>
      <c r="U205">
        <v>21.023622512817301</v>
      </c>
      <c r="V205">
        <v>21.023622512817301</v>
      </c>
      <c r="W205">
        <v>21.023622512817301</v>
      </c>
      <c r="X205" s="1">
        <v>21.023622512817301</v>
      </c>
      <c r="Z205" s="1">
        <v>1</v>
      </c>
      <c r="AA205" s="1">
        <v>0.89180082082748402</v>
      </c>
      <c r="AB205" s="1">
        <v>0.89180082082748402</v>
      </c>
      <c r="AC205" s="1">
        <v>0.89180082082748402</v>
      </c>
      <c r="AD205" s="1">
        <v>0.89180082082748402</v>
      </c>
      <c r="AF205" s="1">
        <v>1</v>
      </c>
      <c r="AG205">
        <v>0.91448378562927202</v>
      </c>
      <c r="AH205">
        <v>0.91448378562927202</v>
      </c>
      <c r="AI205">
        <v>0.91448378562927202</v>
      </c>
      <c r="AJ205">
        <v>0.91448378562927202</v>
      </c>
      <c r="AL205" s="18">
        <f t="shared" si="20"/>
        <v>0.91448378562927202</v>
      </c>
      <c r="AM205">
        <v>0.91448378562927202</v>
      </c>
      <c r="AN205">
        <v>457</v>
      </c>
      <c r="AO205" t="s">
        <v>569</v>
      </c>
      <c r="AP205" t="s">
        <v>53</v>
      </c>
      <c r="AQ205" t="s">
        <v>54</v>
      </c>
      <c r="AR205" t="s">
        <v>8</v>
      </c>
      <c r="AS205">
        <v>30.4035221</v>
      </c>
      <c r="AT205">
        <v>-87.290623699999998</v>
      </c>
      <c r="AW205">
        <v>15.9</v>
      </c>
      <c r="AX205">
        <v>15.9</v>
      </c>
      <c r="BB205">
        <v>17.600000000000001</v>
      </c>
      <c r="BC205">
        <v>17.600000000000001</v>
      </c>
      <c r="BG205">
        <v>20.5</v>
      </c>
      <c r="BH205">
        <v>20.5</v>
      </c>
      <c r="BL205">
        <v>24.4</v>
      </c>
      <c r="BM205">
        <v>24.4</v>
      </c>
      <c r="BQ205">
        <v>28.3</v>
      </c>
      <c r="BR205">
        <v>28.3</v>
      </c>
      <c r="BW205">
        <v>31.1</v>
      </c>
      <c r="BX205">
        <v>31.1</v>
      </c>
      <c r="CB205">
        <v>32</v>
      </c>
      <c r="CC205">
        <v>32</v>
      </c>
      <c r="CG205">
        <v>32.1</v>
      </c>
      <c r="CH205">
        <v>32.1</v>
      </c>
      <c r="CL205">
        <v>30.3</v>
      </c>
      <c r="CM205">
        <v>30.3</v>
      </c>
      <c r="CQ205">
        <v>26.3</v>
      </c>
      <c r="CR205">
        <v>26.3</v>
      </c>
      <c r="CV205">
        <v>21.1</v>
      </c>
      <c r="CW205">
        <v>21.1</v>
      </c>
      <c r="DA205">
        <v>17.3</v>
      </c>
      <c r="DB205">
        <v>17.3</v>
      </c>
      <c r="DD205">
        <v>1</v>
      </c>
      <c r="DE205">
        <v>0.899610936641693</v>
      </c>
      <c r="DF205">
        <v>0.899610936641693</v>
      </c>
      <c r="DG205">
        <v>0.899610936641693</v>
      </c>
      <c r="DH205">
        <v>0.899610936641693</v>
      </c>
      <c r="DI205" t="str">
        <f t="shared" si="21"/>
        <v xml:space="preserve">Temp. suitable for vectors - surveillance may be needed. </v>
      </c>
      <c r="DJ205" t="str">
        <f t="shared" si="18"/>
        <v>When temp. suitable, model suggests vectors likely - may need control, education, and policies minimizing exposure.</v>
      </c>
      <c r="DK205" t="str">
        <f t="shared" si="22"/>
        <v xml:space="preserve">Temp. suitable for Zika - surveillance may be needed. </v>
      </c>
      <c r="DL205" t="str">
        <f t="shared" si="19"/>
        <v>When temp. suitable, model suggests Zika likely - may need control, education, and policies minimizing exposure.</v>
      </c>
      <c r="DM205" t="str">
        <f t="shared" si="23"/>
        <v>Temp. suitable for vectors - surveillance may be needed. When temp. suitable, model suggests vectors likely - may need control, education, and policies minimizing exposure.</v>
      </c>
      <c r="DX205" s="59" t="s">
        <v>569</v>
      </c>
      <c r="DY205" s="59" t="s">
        <v>53</v>
      </c>
      <c r="DZ205" s="59" t="s">
        <v>54</v>
      </c>
      <c r="EA205" s="59" t="s">
        <v>8</v>
      </c>
      <c r="EB205" s="59">
        <v>1605</v>
      </c>
      <c r="EC205" s="59">
        <v>53</v>
      </c>
      <c r="ED205" s="59">
        <v>9</v>
      </c>
      <c r="EE205" s="59">
        <v>1657</v>
      </c>
      <c r="EF205" s="59">
        <v>1648</v>
      </c>
      <c r="EG205" s="59">
        <v>552.28301886792406</v>
      </c>
      <c r="EH205" s="59">
        <v>340.65853967725099</v>
      </c>
      <c r="EI205" s="59">
        <v>29271</v>
      </c>
      <c r="EJ205" s="59">
        <v>52</v>
      </c>
      <c r="EK205" s="59">
        <v>619</v>
      </c>
      <c r="EL205" s="59">
        <v>9</v>
      </c>
      <c r="EM205" s="59">
        <v>569</v>
      </c>
      <c r="EN205" s="59">
        <v>29271</v>
      </c>
    </row>
    <row r="206" spans="1:144" x14ac:dyDescent="0.25">
      <c r="A206" s="18">
        <v>30.3837996</v>
      </c>
      <c r="B206" s="18">
        <v>-87.413391899999993</v>
      </c>
      <c r="C206" s="18">
        <f>IF(Sheet1!G404=1,Master!A206,Master!K206)</f>
        <v>30.3837996</v>
      </c>
      <c r="D206" s="18">
        <f>IF(Sheet1!G404=1,Master!B206,Master!L206)</f>
        <v>-87.413391899999993</v>
      </c>
      <c r="E206" s="18">
        <f>IF(Sheet1!G404=0,Master!A206,Master!K206)</f>
        <v>100</v>
      </c>
      <c r="F206" s="18">
        <f>IF(Sheet1!G404=0,Master!B206,Master!L206)</f>
        <v>180</v>
      </c>
      <c r="G206" s="18">
        <f>IF(Sheet1!I404=1,Master!A206,Master!K206)</f>
        <v>30.3837996</v>
      </c>
      <c r="H206" s="18">
        <f>IF(Sheet1!I404=1,Master!B206,Master!L206)</f>
        <v>-87.413391899999993</v>
      </c>
      <c r="I206" s="18">
        <f>IF(Sheet1!I404=0,Master!A206,Master!K206)</f>
        <v>100</v>
      </c>
      <c r="J206" s="18">
        <f>IF(Sheet1!I404=0,Master!B206,Master!L206)</f>
        <v>180</v>
      </c>
      <c r="K206" s="18">
        <v>100</v>
      </c>
      <c r="L206" s="18">
        <v>180</v>
      </c>
      <c r="M206">
        <v>458</v>
      </c>
      <c r="N206" t="s">
        <v>570</v>
      </c>
      <c r="O206">
        <v>0.11423342830700001</v>
      </c>
      <c r="P206" t="s">
        <v>53</v>
      </c>
      <c r="Q206" t="s">
        <v>54</v>
      </c>
      <c r="R206" t="s">
        <v>8</v>
      </c>
      <c r="S206">
        <v>1</v>
      </c>
      <c r="T206">
        <v>1</v>
      </c>
      <c r="U206">
        <v>17.440944671630799</v>
      </c>
      <c r="V206">
        <v>17.440944671630799</v>
      </c>
      <c r="W206">
        <v>17.440944671630799</v>
      </c>
      <c r="X206" s="1">
        <v>17.440944671630799</v>
      </c>
      <c r="Z206" s="1">
        <v>1</v>
      </c>
      <c r="AA206" s="1">
        <v>0.87777590751647905</v>
      </c>
      <c r="AB206" s="1">
        <v>0.87777590751647905</v>
      </c>
      <c r="AC206" s="1">
        <v>0.87777590751647905</v>
      </c>
      <c r="AD206" s="1">
        <v>0.87777590751647905</v>
      </c>
      <c r="AF206" s="1">
        <v>1</v>
      </c>
      <c r="AG206">
        <v>0.92942589521408103</v>
      </c>
      <c r="AH206">
        <v>0.92942589521408103</v>
      </c>
      <c r="AI206">
        <v>0.92942589521408103</v>
      </c>
      <c r="AJ206">
        <v>0.92942589521408103</v>
      </c>
      <c r="AL206" s="18">
        <f t="shared" si="20"/>
        <v>0.92942589521408103</v>
      </c>
      <c r="AM206">
        <v>0.92942589521408103</v>
      </c>
      <c r="AN206">
        <v>458</v>
      </c>
      <c r="AO206" t="s">
        <v>570</v>
      </c>
      <c r="AP206" t="s">
        <v>53</v>
      </c>
      <c r="AQ206" t="s">
        <v>54</v>
      </c>
      <c r="AR206" t="s">
        <v>8</v>
      </c>
      <c r="AS206">
        <v>30.3837996</v>
      </c>
      <c r="AT206">
        <v>-87.413391899999993</v>
      </c>
      <c r="AW206">
        <v>15.9</v>
      </c>
      <c r="AX206">
        <v>15.9</v>
      </c>
      <c r="BB206">
        <v>17.600000000000001</v>
      </c>
      <c r="BC206">
        <v>17.600000000000001</v>
      </c>
      <c r="BG206">
        <v>20.5</v>
      </c>
      <c r="BH206">
        <v>20.5</v>
      </c>
      <c r="BL206">
        <v>24.4</v>
      </c>
      <c r="BM206">
        <v>24.4</v>
      </c>
      <c r="BQ206">
        <v>28.3</v>
      </c>
      <c r="BR206">
        <v>28.3</v>
      </c>
      <c r="BW206">
        <v>31.1</v>
      </c>
      <c r="BX206">
        <v>31.1</v>
      </c>
      <c r="CB206">
        <v>32</v>
      </c>
      <c r="CC206">
        <v>32</v>
      </c>
      <c r="CG206">
        <v>32.1</v>
      </c>
      <c r="CH206">
        <v>32.1</v>
      </c>
      <c r="CL206">
        <v>30.2</v>
      </c>
      <c r="CM206">
        <v>30.2</v>
      </c>
      <c r="CQ206">
        <v>26.3</v>
      </c>
      <c r="CR206">
        <v>26.3</v>
      </c>
      <c r="CV206">
        <v>21.1</v>
      </c>
      <c r="CW206">
        <v>21.1</v>
      </c>
      <c r="DA206">
        <v>17.3</v>
      </c>
      <c r="DB206">
        <v>17.3</v>
      </c>
      <c r="DD206">
        <v>1</v>
      </c>
      <c r="DE206">
        <v>0.82526832818984996</v>
      </c>
      <c r="DF206">
        <v>0.82526832818984996</v>
      </c>
      <c r="DG206">
        <v>0.82526832818984996</v>
      </c>
      <c r="DH206">
        <v>0.82526832818984996</v>
      </c>
      <c r="DI206" t="str">
        <f t="shared" si="21"/>
        <v xml:space="preserve">Temp. suitable for vectors - surveillance may be needed. </v>
      </c>
      <c r="DJ206" t="str">
        <f t="shared" si="18"/>
        <v>When temp. suitable, model suggests vectors likely - may need control, education, and policies minimizing exposure.</v>
      </c>
      <c r="DK206" t="str">
        <f t="shared" si="22"/>
        <v xml:space="preserve">Temp. suitable for Zika - surveillance may be needed. </v>
      </c>
      <c r="DL206" t="str">
        <f t="shared" si="19"/>
        <v>When temp. suitable, model suggests Zika likely - may need control, education, and policies minimizing exposure.</v>
      </c>
      <c r="DM206" t="str">
        <f t="shared" si="23"/>
        <v>Temp. suitable for vectors - surveillance may be needed. When temp. suitable, model suggests vectors likely - may need control, education, and policies minimizing exposure.</v>
      </c>
      <c r="DX206" s="59" t="s">
        <v>570</v>
      </c>
      <c r="DY206" s="59" t="s">
        <v>53</v>
      </c>
      <c r="DZ206" s="59" t="s">
        <v>54</v>
      </c>
      <c r="EA206" s="59" t="s">
        <v>8</v>
      </c>
      <c r="EB206" s="59">
        <v>0</v>
      </c>
      <c r="EC206" s="59">
        <v>100</v>
      </c>
      <c r="ED206" s="59">
        <v>0</v>
      </c>
      <c r="EE206" s="59">
        <v>1844</v>
      </c>
      <c r="EF206" s="59">
        <v>1844</v>
      </c>
      <c r="EG206" s="59">
        <v>96.42</v>
      </c>
      <c r="EH206" s="59">
        <v>202.02772977984901</v>
      </c>
      <c r="EI206" s="59">
        <v>9642</v>
      </c>
      <c r="EJ206" s="59">
        <v>64</v>
      </c>
      <c r="EK206" s="59">
        <v>0</v>
      </c>
      <c r="EL206" s="59">
        <v>6</v>
      </c>
      <c r="EM206" s="59">
        <v>27</v>
      </c>
      <c r="EN206" s="59">
        <v>9642</v>
      </c>
    </row>
    <row r="207" spans="1:144" x14ac:dyDescent="0.25">
      <c r="A207" s="18">
        <v>30.470409799999999</v>
      </c>
      <c r="B207" s="18">
        <v>-87.341445500000006</v>
      </c>
      <c r="C207" s="18">
        <f>IF(Sheet1!G405=1,Master!A207,Master!K207)</f>
        <v>30.470409799999999</v>
      </c>
      <c r="D207" s="18">
        <f>IF(Sheet1!G405=1,Master!B207,Master!L207)</f>
        <v>-87.341445500000006</v>
      </c>
      <c r="E207" s="18">
        <f>IF(Sheet1!G405=0,Master!A207,Master!K207)</f>
        <v>100</v>
      </c>
      <c r="F207" s="18">
        <f>IF(Sheet1!G405=0,Master!B207,Master!L207)</f>
        <v>180</v>
      </c>
      <c r="G207" s="18">
        <f>IF(Sheet1!I405=1,Master!A207,Master!K207)</f>
        <v>30.470409799999999</v>
      </c>
      <c r="H207" s="18">
        <f>IF(Sheet1!I405=1,Master!B207,Master!L207)</f>
        <v>-87.341445500000006</v>
      </c>
      <c r="I207" s="18">
        <f>IF(Sheet1!I405=0,Master!A207,Master!K207)</f>
        <v>100</v>
      </c>
      <c r="J207" s="18">
        <f>IF(Sheet1!I405=0,Master!B207,Master!L207)</f>
        <v>180</v>
      </c>
      <c r="K207" s="18">
        <v>100</v>
      </c>
      <c r="L207" s="18">
        <v>180</v>
      </c>
      <c r="M207">
        <v>459</v>
      </c>
      <c r="N207" t="s">
        <v>571</v>
      </c>
      <c r="O207">
        <v>0.106418510607</v>
      </c>
      <c r="P207" t="s">
        <v>53</v>
      </c>
      <c r="Q207" t="s">
        <v>54</v>
      </c>
      <c r="R207" t="s">
        <v>8</v>
      </c>
      <c r="S207">
        <v>1</v>
      </c>
      <c r="T207">
        <v>1</v>
      </c>
      <c r="U207">
        <v>18.267717361450099</v>
      </c>
      <c r="V207">
        <v>18.267717361450099</v>
      </c>
      <c r="W207">
        <v>18.267717361450099</v>
      </c>
      <c r="X207" s="1">
        <v>18.267717361450099</v>
      </c>
      <c r="Z207" s="1">
        <v>1</v>
      </c>
      <c r="AA207" s="1">
        <v>0.92747431993484497</v>
      </c>
      <c r="AB207" s="1">
        <v>0.92747431993484497</v>
      </c>
      <c r="AC207" s="1">
        <v>0.92747431993484497</v>
      </c>
      <c r="AD207" s="1">
        <v>0.92747431993484497</v>
      </c>
      <c r="AF207" s="1">
        <v>1</v>
      </c>
      <c r="AG207">
        <v>0.98243159055709794</v>
      </c>
      <c r="AH207">
        <v>0.98243159055709794</v>
      </c>
      <c r="AI207">
        <v>0.98243159055709794</v>
      </c>
      <c r="AJ207">
        <v>0.98243159055709794</v>
      </c>
      <c r="AL207" s="18">
        <f t="shared" si="20"/>
        <v>0.98243159055709794</v>
      </c>
      <c r="AM207">
        <v>0.98243159055709794</v>
      </c>
      <c r="AN207">
        <v>459</v>
      </c>
      <c r="AO207" t="s">
        <v>571</v>
      </c>
      <c r="AP207" t="s">
        <v>53</v>
      </c>
      <c r="AQ207" t="s">
        <v>54</v>
      </c>
      <c r="AR207" t="s">
        <v>8</v>
      </c>
      <c r="AS207">
        <v>30.470409799999999</v>
      </c>
      <c r="AT207">
        <v>-87.341445500000006</v>
      </c>
      <c r="AW207">
        <v>15.9</v>
      </c>
      <c r="AX207">
        <v>15.9</v>
      </c>
      <c r="BB207">
        <v>17.7</v>
      </c>
      <c r="BC207">
        <v>17.7</v>
      </c>
      <c r="BG207">
        <v>20.8</v>
      </c>
      <c r="BH207">
        <v>20.8</v>
      </c>
      <c r="BL207">
        <v>24.7</v>
      </c>
      <c r="BM207">
        <v>24.7</v>
      </c>
      <c r="BQ207">
        <v>28.6</v>
      </c>
      <c r="BR207">
        <v>28.6</v>
      </c>
      <c r="BW207">
        <v>31.4</v>
      </c>
      <c r="BX207">
        <v>31.4</v>
      </c>
      <c r="CB207">
        <v>32.200000000000003</v>
      </c>
      <c r="CC207">
        <v>32.200000000000003</v>
      </c>
      <c r="CG207">
        <v>32.299999999999997</v>
      </c>
      <c r="CH207">
        <v>32.299999999999997</v>
      </c>
      <c r="CL207">
        <v>30.4</v>
      </c>
      <c r="CM207">
        <v>30.4</v>
      </c>
      <c r="CQ207">
        <v>26.4</v>
      </c>
      <c r="CR207">
        <v>26.4</v>
      </c>
      <c r="CV207">
        <v>21.1</v>
      </c>
      <c r="CW207">
        <v>21.1</v>
      </c>
      <c r="DA207">
        <v>17.3</v>
      </c>
      <c r="DB207">
        <v>17.3</v>
      </c>
      <c r="DD207">
        <v>1</v>
      </c>
      <c r="DE207">
        <v>0.89559196621234205</v>
      </c>
      <c r="DF207">
        <v>0.89559196621234205</v>
      </c>
      <c r="DG207">
        <v>0.89559196621234205</v>
      </c>
      <c r="DH207">
        <v>0.89559196621234205</v>
      </c>
      <c r="DI207" t="str">
        <f t="shared" si="21"/>
        <v xml:space="preserve">Temp. suitable for vectors - surveillance may be needed. </v>
      </c>
      <c r="DJ207" t="str">
        <f t="shared" si="18"/>
        <v>When temp. suitable, model suggests vectors likely - may need control, education, and policies minimizing exposure.</v>
      </c>
      <c r="DK207" t="str">
        <f t="shared" si="22"/>
        <v xml:space="preserve">Temp. suitable for Zika - surveillance may be needed. </v>
      </c>
      <c r="DL207" t="str">
        <f t="shared" si="19"/>
        <v>When temp. suitable, model suggests Zika likely - may need control, education, and policies minimizing exposure.</v>
      </c>
      <c r="DM207" t="str">
        <f t="shared" si="23"/>
        <v>Temp. suitable for vectors - surveillance may be needed. When temp. suitable, model suggests vectors likely - may need control, education, and policies minimizing exposure.</v>
      </c>
      <c r="DX207" s="59" t="s">
        <v>571</v>
      </c>
      <c r="DY207" s="59" t="s">
        <v>53</v>
      </c>
      <c r="DZ207" s="59" t="s">
        <v>54</v>
      </c>
      <c r="EA207" s="59" t="s">
        <v>8</v>
      </c>
      <c r="EB207" s="59">
        <v>0</v>
      </c>
      <c r="EC207" s="59">
        <v>128</v>
      </c>
      <c r="ED207" s="59">
        <v>0</v>
      </c>
      <c r="EE207" s="59">
        <v>2356</v>
      </c>
      <c r="EF207" s="59">
        <v>2356</v>
      </c>
      <c r="EG207" s="59">
        <v>201.609375</v>
      </c>
      <c r="EH207" s="59">
        <v>313.86096728823901</v>
      </c>
      <c r="EI207" s="59">
        <v>25806</v>
      </c>
      <c r="EJ207" s="59">
        <v>80</v>
      </c>
      <c r="EK207" s="59">
        <v>0</v>
      </c>
      <c r="EL207" s="59">
        <v>2</v>
      </c>
      <c r="EM207" s="59">
        <v>57</v>
      </c>
      <c r="EN207" s="59">
        <v>25806</v>
      </c>
    </row>
    <row r="208" spans="1:144" x14ac:dyDescent="0.25">
      <c r="A208" s="18">
        <v>30.6791956</v>
      </c>
      <c r="B208" s="18">
        <v>-86.884541200000001</v>
      </c>
      <c r="C208" s="18">
        <f>IF(Sheet1!G406=1,Master!A208,Master!K208)</f>
        <v>30.6791956</v>
      </c>
      <c r="D208" s="18">
        <f>IF(Sheet1!G406=1,Master!B208,Master!L208)</f>
        <v>-86.884541200000001</v>
      </c>
      <c r="E208" s="18">
        <f>IF(Sheet1!G406=0,Master!A208,Master!K208)</f>
        <v>100</v>
      </c>
      <c r="F208" s="18">
        <f>IF(Sheet1!G406=0,Master!B208,Master!L208)</f>
        <v>180</v>
      </c>
      <c r="G208" s="18">
        <f>IF(Sheet1!I406=1,Master!A208,Master!K208)</f>
        <v>30.6791956</v>
      </c>
      <c r="H208" s="18">
        <f>IF(Sheet1!I406=1,Master!B208,Master!L208)</f>
        <v>-86.884541200000001</v>
      </c>
      <c r="I208" s="18">
        <f>IF(Sheet1!I406=0,Master!A208,Master!K208)</f>
        <v>100</v>
      </c>
      <c r="J208" s="18">
        <f>IF(Sheet1!I406=0,Master!B208,Master!L208)</f>
        <v>180</v>
      </c>
      <c r="K208" s="18">
        <v>100</v>
      </c>
      <c r="L208" s="18">
        <v>180</v>
      </c>
      <c r="M208">
        <v>462</v>
      </c>
      <c r="N208" t="s">
        <v>574</v>
      </c>
      <c r="O208">
        <v>5.9371630633400001E-2</v>
      </c>
      <c r="P208" t="s">
        <v>53</v>
      </c>
      <c r="Q208" t="s">
        <v>54</v>
      </c>
      <c r="R208" t="s">
        <v>8</v>
      </c>
      <c r="S208">
        <v>1</v>
      </c>
      <c r="T208">
        <v>1</v>
      </c>
      <c r="U208">
        <v>18.8188972473144</v>
      </c>
      <c r="V208">
        <v>18.8188972473144</v>
      </c>
      <c r="W208">
        <v>18.8188972473144</v>
      </c>
      <c r="X208" s="1">
        <v>18.8188972473144</v>
      </c>
      <c r="Z208" s="1">
        <v>1</v>
      </c>
      <c r="AA208" s="1">
        <v>0.84898978471756004</v>
      </c>
      <c r="AB208" s="1">
        <v>0.84898978471756004</v>
      </c>
      <c r="AC208" s="1">
        <v>0.84898978471756004</v>
      </c>
      <c r="AD208" s="1">
        <v>0.84898978471756004</v>
      </c>
      <c r="AF208" s="1">
        <v>1</v>
      </c>
      <c r="AG208">
        <v>0.98077762126922596</v>
      </c>
      <c r="AH208">
        <v>0.98077762126922596</v>
      </c>
      <c r="AI208">
        <v>0.98077762126922596</v>
      </c>
      <c r="AJ208">
        <v>0.98077762126922596</v>
      </c>
      <c r="AL208" s="18">
        <f t="shared" si="20"/>
        <v>0.98077762126922596</v>
      </c>
      <c r="AM208">
        <v>0.98077762126922596</v>
      </c>
      <c r="AN208">
        <v>462</v>
      </c>
      <c r="AO208" t="s">
        <v>574</v>
      </c>
      <c r="AP208" t="s">
        <v>53</v>
      </c>
      <c r="AQ208" t="s">
        <v>54</v>
      </c>
      <c r="AR208" t="s">
        <v>8</v>
      </c>
      <c r="AS208">
        <v>30.6791956</v>
      </c>
      <c r="AT208">
        <v>-86.884541200000001</v>
      </c>
      <c r="AW208">
        <v>15.7</v>
      </c>
      <c r="AX208">
        <v>15.7</v>
      </c>
      <c r="BB208">
        <v>17.600000000000001</v>
      </c>
      <c r="BC208">
        <v>17.600000000000001</v>
      </c>
      <c r="BG208">
        <v>20.9</v>
      </c>
      <c r="BH208">
        <v>20.9</v>
      </c>
      <c r="BL208">
        <v>25.1</v>
      </c>
      <c r="BM208">
        <v>25.1</v>
      </c>
      <c r="BQ208">
        <v>28.9</v>
      </c>
      <c r="BR208">
        <v>28.9</v>
      </c>
      <c r="BW208">
        <v>31.6</v>
      </c>
      <c r="BX208">
        <v>31.6</v>
      </c>
      <c r="CB208">
        <v>32.4</v>
      </c>
      <c r="CC208">
        <v>32.4</v>
      </c>
      <c r="CG208">
        <v>32.200000000000003</v>
      </c>
      <c r="CH208">
        <v>32.200000000000003</v>
      </c>
      <c r="CL208">
        <v>30.4</v>
      </c>
      <c r="CM208">
        <v>30.4</v>
      </c>
      <c r="CQ208">
        <v>26.3</v>
      </c>
      <c r="CR208">
        <v>26.3</v>
      </c>
      <c r="CV208">
        <v>21</v>
      </c>
      <c r="CW208">
        <v>21</v>
      </c>
      <c r="DA208">
        <v>17.100000000000001</v>
      </c>
      <c r="DB208">
        <v>17.100000000000001</v>
      </c>
      <c r="DD208">
        <v>1</v>
      </c>
      <c r="DE208">
        <v>0.88778601097895604</v>
      </c>
      <c r="DF208">
        <v>0.88778601097895604</v>
      </c>
      <c r="DG208">
        <v>0.88778601097895604</v>
      </c>
      <c r="DH208">
        <v>0.88778601097895604</v>
      </c>
      <c r="DI208" t="str">
        <f t="shared" si="21"/>
        <v xml:space="preserve">Temp. suitable for vectors - surveillance may be needed. </v>
      </c>
      <c r="DJ208" t="str">
        <f t="shared" si="18"/>
        <v>When temp. suitable, model suggests vectors likely - may need control, education, and policies minimizing exposure.</v>
      </c>
      <c r="DK208" t="str">
        <f t="shared" si="22"/>
        <v xml:space="preserve">Temp. suitable for Zika - surveillance may be needed. </v>
      </c>
      <c r="DL208" t="str">
        <f t="shared" si="19"/>
        <v>When temp. suitable, model suggests Zika likely - may need control, education, and policies minimizing exposure.</v>
      </c>
      <c r="DM208" t="str">
        <f t="shared" si="23"/>
        <v>Temp. suitable for vectors - surveillance may be needed. When temp. suitable, model suggests vectors likely - may need control, education, and policies minimizing exposure.</v>
      </c>
      <c r="DX208" s="59" t="s">
        <v>574</v>
      </c>
      <c r="DY208" s="59" t="s">
        <v>53</v>
      </c>
      <c r="DZ208" s="59" t="s">
        <v>54</v>
      </c>
      <c r="EA208" s="59" t="s">
        <v>8</v>
      </c>
      <c r="EB208" s="59">
        <v>0</v>
      </c>
      <c r="EC208" s="59">
        <v>116</v>
      </c>
      <c r="ED208" s="59">
        <v>0</v>
      </c>
      <c r="EE208" s="59">
        <v>135</v>
      </c>
      <c r="EF208" s="59">
        <v>135</v>
      </c>
      <c r="EG208" s="59">
        <v>4.0344827586206904</v>
      </c>
      <c r="EH208" s="59">
        <v>14.3556615255414</v>
      </c>
      <c r="EI208" s="59">
        <v>468</v>
      </c>
      <c r="EJ208" s="59">
        <v>19</v>
      </c>
      <c r="EK208" s="59">
        <v>0</v>
      </c>
      <c r="EL208" s="59">
        <v>3</v>
      </c>
      <c r="EM208" s="59">
        <v>0</v>
      </c>
      <c r="EN208" s="59">
        <v>468</v>
      </c>
    </row>
    <row r="209" spans="1:144" x14ac:dyDescent="0.25">
      <c r="A209" s="18">
        <v>30.702578500000001</v>
      </c>
      <c r="B209" s="18">
        <v>-87.191991099999996</v>
      </c>
      <c r="C209" s="18">
        <f>IF(Sheet1!G407=1,Master!A209,Master!K209)</f>
        <v>30.702578500000001</v>
      </c>
      <c r="D209" s="18">
        <f>IF(Sheet1!G407=1,Master!B209,Master!L209)</f>
        <v>-87.191991099999996</v>
      </c>
      <c r="E209" s="18">
        <f>IF(Sheet1!G407=0,Master!A209,Master!K209)</f>
        <v>100</v>
      </c>
      <c r="F209" s="18">
        <f>IF(Sheet1!G407=0,Master!B209,Master!L209)</f>
        <v>180</v>
      </c>
      <c r="G209" s="18">
        <f>IF(Sheet1!I407=1,Master!A209,Master!K209)</f>
        <v>30.702578500000001</v>
      </c>
      <c r="H209" s="18">
        <f>IF(Sheet1!I407=1,Master!B209,Master!L209)</f>
        <v>-87.191991099999996</v>
      </c>
      <c r="I209" s="18">
        <f>IF(Sheet1!I407=0,Master!A209,Master!K209)</f>
        <v>100</v>
      </c>
      <c r="J209" s="18">
        <f>IF(Sheet1!I407=0,Master!B209,Master!L209)</f>
        <v>180</v>
      </c>
      <c r="K209" s="18">
        <v>100</v>
      </c>
      <c r="L209" s="18">
        <v>180</v>
      </c>
      <c r="M209">
        <v>463</v>
      </c>
      <c r="N209" t="s">
        <v>575</v>
      </c>
      <c r="O209">
        <v>3.5629194933599999E-2</v>
      </c>
      <c r="P209" t="s">
        <v>53</v>
      </c>
      <c r="Q209" t="s">
        <v>54</v>
      </c>
      <c r="R209" t="s">
        <v>8</v>
      </c>
      <c r="S209">
        <v>1</v>
      </c>
      <c r="T209">
        <v>1</v>
      </c>
      <c r="U209">
        <v>19.370079040527301</v>
      </c>
      <c r="V209">
        <v>19.370079040527301</v>
      </c>
      <c r="W209">
        <v>19.370079040527301</v>
      </c>
      <c r="X209" s="1">
        <v>19.370079040527301</v>
      </c>
      <c r="Z209" s="1">
        <v>1</v>
      </c>
      <c r="AA209" s="1">
        <v>0.938315570354462</v>
      </c>
      <c r="AB209" s="1">
        <v>0.938315570354462</v>
      </c>
      <c r="AC209" s="1">
        <v>0.938315570354462</v>
      </c>
      <c r="AD209" s="1">
        <v>0.938315570354462</v>
      </c>
      <c r="AF209" s="1">
        <v>1</v>
      </c>
      <c r="AG209">
        <v>0.98302406072616599</v>
      </c>
      <c r="AH209">
        <v>0.98302406072616599</v>
      </c>
      <c r="AI209">
        <v>0.98302406072616599</v>
      </c>
      <c r="AJ209">
        <v>0.98302406072616599</v>
      </c>
      <c r="AL209" s="18">
        <f t="shared" si="20"/>
        <v>0.98302406072616599</v>
      </c>
      <c r="AM209">
        <v>0.98302406072616599</v>
      </c>
      <c r="AN209">
        <v>463</v>
      </c>
      <c r="AO209" t="s">
        <v>575</v>
      </c>
      <c r="AP209" t="s">
        <v>53</v>
      </c>
      <c r="AQ209" t="s">
        <v>54</v>
      </c>
      <c r="AR209" t="s">
        <v>8</v>
      </c>
      <c r="AS209">
        <v>30.702578500000001</v>
      </c>
      <c r="AT209">
        <v>-87.191991099999996</v>
      </c>
      <c r="AW209">
        <v>15.7</v>
      </c>
      <c r="AX209">
        <v>15.7</v>
      </c>
      <c r="BB209">
        <v>17.7</v>
      </c>
      <c r="BC209">
        <v>17.7</v>
      </c>
      <c r="BG209">
        <v>21.1</v>
      </c>
      <c r="BH209">
        <v>21.1</v>
      </c>
      <c r="BL209">
        <v>25.2</v>
      </c>
      <c r="BM209">
        <v>25.2</v>
      </c>
      <c r="BQ209">
        <v>29.1</v>
      </c>
      <c r="BR209">
        <v>29.1</v>
      </c>
      <c r="BW209">
        <v>31.8</v>
      </c>
      <c r="BX209">
        <v>31.8</v>
      </c>
      <c r="CB209">
        <v>32.5</v>
      </c>
      <c r="CC209">
        <v>32.5</v>
      </c>
      <c r="CG209">
        <v>32.4</v>
      </c>
      <c r="CH209">
        <v>32.4</v>
      </c>
      <c r="CL209">
        <v>30.5</v>
      </c>
      <c r="CM209">
        <v>30.5</v>
      </c>
      <c r="CQ209">
        <v>26.3</v>
      </c>
      <c r="CR209">
        <v>26.3</v>
      </c>
      <c r="CV209">
        <v>21.1</v>
      </c>
      <c r="CW209">
        <v>21.1</v>
      </c>
      <c r="DA209">
        <v>17.2</v>
      </c>
      <c r="DB209">
        <v>17.2</v>
      </c>
      <c r="DD209">
        <v>1</v>
      </c>
      <c r="DE209">
        <v>0.87907654047012296</v>
      </c>
      <c r="DF209">
        <v>0.87907654047012296</v>
      </c>
      <c r="DG209">
        <v>0.87907654047012296</v>
      </c>
      <c r="DH209">
        <v>0.87907654047012296</v>
      </c>
      <c r="DI209" t="str">
        <f t="shared" si="21"/>
        <v xml:space="preserve">Temp. suitable for vectors - surveillance may be needed. </v>
      </c>
      <c r="DJ209" t="str">
        <f t="shared" si="18"/>
        <v>When temp. suitable, model suggests vectors likely - may need control, education, and policies minimizing exposure.</v>
      </c>
      <c r="DK209" t="str">
        <f t="shared" si="22"/>
        <v xml:space="preserve">Temp. suitable for Zika - surveillance may be needed. </v>
      </c>
      <c r="DL209" t="str">
        <f t="shared" si="19"/>
        <v>When temp. suitable, model suggests Zika likely - may need control, education, and policies minimizing exposure.</v>
      </c>
      <c r="DM209" t="str">
        <f t="shared" si="23"/>
        <v>Temp. suitable for vectors - surveillance may be needed. When temp. suitable, model suggests vectors likely - may need control, education, and policies minimizing exposure.</v>
      </c>
      <c r="DX209" s="59" t="s">
        <v>575</v>
      </c>
      <c r="DY209" s="59" t="s">
        <v>53</v>
      </c>
      <c r="DZ209" s="59" t="s">
        <v>54</v>
      </c>
      <c r="EA209" s="59" t="s">
        <v>8</v>
      </c>
      <c r="EB209" s="59">
        <v>0</v>
      </c>
      <c r="EC209" s="59">
        <v>135</v>
      </c>
      <c r="ED209" s="59">
        <v>0</v>
      </c>
      <c r="EE209" s="59">
        <v>218</v>
      </c>
      <c r="EF209" s="59">
        <v>218</v>
      </c>
      <c r="EG209" s="59">
        <v>11.355555555555499</v>
      </c>
      <c r="EH209" s="59">
        <v>26.457083814181299</v>
      </c>
      <c r="EI209" s="59">
        <v>1533</v>
      </c>
      <c r="EJ209" s="59">
        <v>34</v>
      </c>
      <c r="EK209" s="59">
        <v>0</v>
      </c>
      <c r="EL209" s="59">
        <v>4</v>
      </c>
      <c r="EM209" s="59">
        <v>1</v>
      </c>
      <c r="EN209" s="59">
        <v>1533</v>
      </c>
    </row>
    <row r="210" spans="1:144" x14ac:dyDescent="0.25">
      <c r="A210" s="18">
        <v>30.542639900000001</v>
      </c>
      <c r="B210" s="18">
        <v>-87.367732399999994</v>
      </c>
      <c r="C210" s="18">
        <f>IF(Sheet1!G408=1,Master!A210,Master!K210)</f>
        <v>30.542639900000001</v>
      </c>
      <c r="D210" s="18">
        <f>IF(Sheet1!G408=1,Master!B210,Master!L210)</f>
        <v>-87.367732399999994</v>
      </c>
      <c r="E210" s="18">
        <f>IF(Sheet1!G408=0,Master!A210,Master!K210)</f>
        <v>100</v>
      </c>
      <c r="F210" s="18">
        <f>IF(Sheet1!G408=0,Master!B210,Master!L210)</f>
        <v>180</v>
      </c>
      <c r="G210" s="18">
        <f>IF(Sheet1!I408=1,Master!A210,Master!K210)</f>
        <v>30.542639900000001</v>
      </c>
      <c r="H210" s="18">
        <f>IF(Sheet1!I408=1,Master!B210,Master!L210)</f>
        <v>-87.367732399999994</v>
      </c>
      <c r="I210" s="18">
        <f>IF(Sheet1!I408=0,Master!A210,Master!K210)</f>
        <v>100</v>
      </c>
      <c r="J210" s="18">
        <f>IF(Sheet1!I408=0,Master!B210,Master!L210)</f>
        <v>180</v>
      </c>
      <c r="K210" s="18">
        <v>100</v>
      </c>
      <c r="L210" s="18">
        <v>180</v>
      </c>
      <c r="M210">
        <v>464</v>
      </c>
      <c r="N210" t="s">
        <v>576</v>
      </c>
      <c r="O210">
        <v>6.2982741712799994E-2</v>
      </c>
      <c r="P210" t="s">
        <v>53</v>
      </c>
      <c r="Q210" t="s">
        <v>54</v>
      </c>
      <c r="R210" t="s">
        <v>8</v>
      </c>
      <c r="S210">
        <v>1</v>
      </c>
      <c r="T210">
        <v>1</v>
      </c>
      <c r="U210">
        <v>19.370079040527301</v>
      </c>
      <c r="V210">
        <v>19.370079040527301</v>
      </c>
      <c r="W210">
        <v>19.370079040527301</v>
      </c>
      <c r="X210" s="1">
        <v>19.370079040527301</v>
      </c>
      <c r="Z210" s="1">
        <v>1</v>
      </c>
      <c r="AA210" s="1">
        <v>0.93042916059493996</v>
      </c>
      <c r="AB210" s="1">
        <v>0.93042916059493996</v>
      </c>
      <c r="AC210" s="1">
        <v>0.93042916059493996</v>
      </c>
      <c r="AD210" s="1">
        <v>0.93042916059493996</v>
      </c>
      <c r="AF210" s="1">
        <v>1</v>
      </c>
      <c r="AG210">
        <v>0.96390509605407704</v>
      </c>
      <c r="AH210">
        <v>0.96390509605407704</v>
      </c>
      <c r="AI210">
        <v>0.96390509605407704</v>
      </c>
      <c r="AJ210">
        <v>0.96390509605407704</v>
      </c>
      <c r="AL210" s="18">
        <f t="shared" si="20"/>
        <v>0.96390509605407704</v>
      </c>
      <c r="AM210">
        <v>0.96390509605407704</v>
      </c>
      <c r="AN210">
        <v>464</v>
      </c>
      <c r="AO210" t="s">
        <v>576</v>
      </c>
      <c r="AP210" t="s">
        <v>53</v>
      </c>
      <c r="AQ210" t="s">
        <v>54</v>
      </c>
      <c r="AR210" t="s">
        <v>8</v>
      </c>
      <c r="AS210">
        <v>30.542639900000001</v>
      </c>
      <c r="AT210">
        <v>-87.367732399999994</v>
      </c>
      <c r="AW210">
        <v>15.8</v>
      </c>
      <c r="AX210">
        <v>15.8</v>
      </c>
      <c r="BB210">
        <v>17.7</v>
      </c>
      <c r="BC210">
        <v>17.7</v>
      </c>
      <c r="BG210">
        <v>20.9</v>
      </c>
      <c r="BH210">
        <v>20.9</v>
      </c>
      <c r="BL210">
        <v>24.8</v>
      </c>
      <c r="BM210">
        <v>24.8</v>
      </c>
      <c r="BQ210">
        <v>28.8</v>
      </c>
      <c r="BR210">
        <v>28.8</v>
      </c>
      <c r="BW210">
        <v>31.5</v>
      </c>
      <c r="BX210">
        <v>31.5</v>
      </c>
      <c r="CB210">
        <v>32.299999999999997</v>
      </c>
      <c r="CC210">
        <v>32.299999999999997</v>
      </c>
      <c r="CG210">
        <v>32.299999999999997</v>
      </c>
      <c r="CH210">
        <v>32.299999999999997</v>
      </c>
      <c r="CL210">
        <v>30.4</v>
      </c>
      <c r="CM210">
        <v>30.4</v>
      </c>
      <c r="CQ210">
        <v>26.3</v>
      </c>
      <c r="CR210">
        <v>26.3</v>
      </c>
      <c r="CV210">
        <v>21.1</v>
      </c>
      <c r="CW210">
        <v>21.1</v>
      </c>
      <c r="DA210">
        <v>17.3</v>
      </c>
      <c r="DB210">
        <v>17.3</v>
      </c>
      <c r="DD210">
        <v>1</v>
      </c>
      <c r="DE210">
        <v>0.89030909538268999</v>
      </c>
      <c r="DF210">
        <v>0.89030909538268999</v>
      </c>
      <c r="DG210">
        <v>0.89030909538268999</v>
      </c>
      <c r="DH210">
        <v>0.89030909538268999</v>
      </c>
      <c r="DI210" t="str">
        <f t="shared" si="21"/>
        <v xml:space="preserve">Temp. suitable for vectors - surveillance may be needed. </v>
      </c>
      <c r="DJ210" t="str">
        <f t="shared" si="18"/>
        <v>When temp. suitable, model suggests vectors likely - may need control, education, and policies minimizing exposure.</v>
      </c>
      <c r="DK210" t="str">
        <f t="shared" si="22"/>
        <v xml:space="preserve">Temp. suitable for Zika - surveillance may be needed. </v>
      </c>
      <c r="DL210" t="str">
        <f t="shared" si="19"/>
        <v>When temp. suitable, model suggests Zika likely - may need control, education, and policies minimizing exposure.</v>
      </c>
      <c r="DM210" t="str">
        <f t="shared" si="23"/>
        <v>Temp. suitable for vectors - surveillance may be needed. When temp. suitable, model suggests vectors likely - may need control, education, and policies minimizing exposure.</v>
      </c>
      <c r="DX210" s="59" t="s">
        <v>576</v>
      </c>
      <c r="DY210" s="59" t="s">
        <v>53</v>
      </c>
      <c r="DZ210" s="59" t="s">
        <v>54</v>
      </c>
      <c r="EA210" s="59" t="s">
        <v>8</v>
      </c>
      <c r="EB210" s="59">
        <v>1</v>
      </c>
      <c r="EC210" s="59">
        <v>120</v>
      </c>
      <c r="ED210" s="59">
        <v>0</v>
      </c>
      <c r="EE210" s="59">
        <v>679</v>
      </c>
      <c r="EF210" s="59">
        <v>679</v>
      </c>
      <c r="EG210" s="59">
        <v>84.366666666666603</v>
      </c>
      <c r="EH210" s="59">
        <v>133.26070521933801</v>
      </c>
      <c r="EI210" s="59">
        <v>10124</v>
      </c>
      <c r="EJ210" s="59">
        <v>70</v>
      </c>
      <c r="EK210" s="59">
        <v>0</v>
      </c>
      <c r="EL210" s="59">
        <v>5</v>
      </c>
      <c r="EM210" s="59">
        <v>21</v>
      </c>
      <c r="EN210" s="59">
        <v>10124</v>
      </c>
    </row>
    <row r="211" spans="1:144" x14ac:dyDescent="0.25">
      <c r="A211" s="18">
        <v>30.711934800000002</v>
      </c>
      <c r="B211" s="18">
        <v>-87.019326100000001</v>
      </c>
      <c r="C211" s="18">
        <f>IF(Sheet1!G409=1,Master!A211,Master!K211)</f>
        <v>30.711934800000002</v>
      </c>
      <c r="D211" s="18">
        <f>IF(Sheet1!G409=1,Master!B211,Master!L211)</f>
        <v>-87.019326100000001</v>
      </c>
      <c r="E211" s="18">
        <f>IF(Sheet1!G409=0,Master!A211,Master!K211)</f>
        <v>100</v>
      </c>
      <c r="F211" s="18">
        <f>IF(Sheet1!G409=0,Master!B211,Master!L211)</f>
        <v>180</v>
      </c>
      <c r="G211" s="18">
        <f>IF(Sheet1!I409=1,Master!A211,Master!K211)</f>
        <v>30.711934800000002</v>
      </c>
      <c r="H211" s="18">
        <f>IF(Sheet1!I409=1,Master!B211,Master!L211)</f>
        <v>-87.019326100000001</v>
      </c>
      <c r="I211" s="18">
        <f>IF(Sheet1!I409=0,Master!A211,Master!K211)</f>
        <v>100</v>
      </c>
      <c r="J211" s="18">
        <f>IF(Sheet1!I409=0,Master!B211,Master!L211)</f>
        <v>180</v>
      </c>
      <c r="K211" s="18">
        <v>100</v>
      </c>
      <c r="L211" s="18">
        <v>180</v>
      </c>
      <c r="M211">
        <v>465</v>
      </c>
      <c r="N211" t="s">
        <v>577</v>
      </c>
      <c r="O211">
        <v>0.24475673880099999</v>
      </c>
      <c r="P211" t="s">
        <v>53</v>
      </c>
      <c r="Q211" t="s">
        <v>54</v>
      </c>
      <c r="R211" t="s">
        <v>8</v>
      </c>
      <c r="S211">
        <v>1</v>
      </c>
      <c r="T211">
        <v>1</v>
      </c>
      <c r="U211">
        <v>18.8188972473144</v>
      </c>
      <c r="V211">
        <v>18.8188972473144</v>
      </c>
      <c r="W211">
        <v>18.8188972473144</v>
      </c>
      <c r="X211" s="1">
        <v>18.8188972473144</v>
      </c>
      <c r="Z211" s="1">
        <v>1</v>
      </c>
      <c r="AA211" s="1">
        <v>0.90302608509058102</v>
      </c>
      <c r="AB211" s="1">
        <v>0.90302608509058102</v>
      </c>
      <c r="AC211" s="1">
        <v>0.90302608509058102</v>
      </c>
      <c r="AD211" s="1">
        <v>0.90302608509058102</v>
      </c>
      <c r="AF211" s="1">
        <v>1</v>
      </c>
      <c r="AG211">
        <v>0.98048458269074501</v>
      </c>
      <c r="AH211">
        <v>0.98048458269074501</v>
      </c>
      <c r="AI211">
        <v>0.98048458269074501</v>
      </c>
      <c r="AJ211">
        <v>0.98048458269074501</v>
      </c>
      <c r="AL211" s="18">
        <f t="shared" si="20"/>
        <v>0.98048458269074501</v>
      </c>
      <c r="AM211">
        <v>0.98048458269074501</v>
      </c>
      <c r="AN211">
        <v>465</v>
      </c>
      <c r="AO211" t="s">
        <v>577</v>
      </c>
      <c r="AP211" t="s">
        <v>53</v>
      </c>
      <c r="AQ211" t="s">
        <v>54</v>
      </c>
      <c r="AR211" t="s">
        <v>8</v>
      </c>
      <c r="AS211">
        <v>30.711934800000002</v>
      </c>
      <c r="AT211">
        <v>-87.019326100000001</v>
      </c>
      <c r="AW211">
        <v>15.7</v>
      </c>
      <c r="AX211">
        <v>15.7</v>
      </c>
      <c r="BB211">
        <v>17.7</v>
      </c>
      <c r="BC211">
        <v>17.7</v>
      </c>
      <c r="BG211">
        <v>21</v>
      </c>
      <c r="BH211">
        <v>21</v>
      </c>
      <c r="BL211">
        <v>25.1</v>
      </c>
      <c r="BM211">
        <v>25.1</v>
      </c>
      <c r="BQ211">
        <v>29.1</v>
      </c>
      <c r="BR211">
        <v>29.1</v>
      </c>
      <c r="BW211">
        <v>31.9</v>
      </c>
      <c r="BX211">
        <v>31.9</v>
      </c>
      <c r="CB211">
        <v>32.6</v>
      </c>
      <c r="CC211">
        <v>32.6</v>
      </c>
      <c r="CG211">
        <v>32.4</v>
      </c>
      <c r="CH211">
        <v>32.4</v>
      </c>
      <c r="CL211">
        <v>30.5</v>
      </c>
      <c r="CM211">
        <v>30.5</v>
      </c>
      <c r="CQ211">
        <v>26.3</v>
      </c>
      <c r="CR211">
        <v>26.3</v>
      </c>
      <c r="CV211">
        <v>21.1</v>
      </c>
      <c r="CW211">
        <v>21.1</v>
      </c>
      <c r="DA211">
        <v>17.2</v>
      </c>
      <c r="DB211">
        <v>17.2</v>
      </c>
      <c r="DD211">
        <v>1</v>
      </c>
      <c r="DE211">
        <v>0.88012325763702404</v>
      </c>
      <c r="DF211">
        <v>0.88012325763702404</v>
      </c>
      <c r="DG211">
        <v>0.88012325763702404</v>
      </c>
      <c r="DH211">
        <v>0.88012325763702404</v>
      </c>
      <c r="DI211" t="str">
        <f t="shared" si="21"/>
        <v xml:space="preserve">Temp. suitable for vectors - surveillance may be needed. </v>
      </c>
      <c r="DJ211" t="str">
        <f t="shared" si="18"/>
        <v>When temp. suitable, model suggests vectors likely - may need control, education, and policies minimizing exposure.</v>
      </c>
      <c r="DK211" t="str">
        <f t="shared" si="22"/>
        <v xml:space="preserve">Temp. suitable for Zika - surveillance may be needed. </v>
      </c>
      <c r="DL211" t="str">
        <f t="shared" si="19"/>
        <v>When temp. suitable, model suggests Zika likely - may need control, education, and policies minimizing exposure.</v>
      </c>
      <c r="DM211" t="str">
        <f t="shared" si="23"/>
        <v>Temp. suitable for vectors - surveillance may be needed. When temp. suitable, model suggests vectors likely - may need control, education, and policies minimizing exposure.</v>
      </c>
      <c r="DX211" s="59" t="s">
        <v>577</v>
      </c>
      <c r="DY211" s="59" t="s">
        <v>53</v>
      </c>
      <c r="DZ211" s="59" t="s">
        <v>54</v>
      </c>
      <c r="EA211" s="59" t="s">
        <v>8</v>
      </c>
      <c r="EB211" s="59">
        <v>85</v>
      </c>
      <c r="EC211" s="59">
        <v>256</v>
      </c>
      <c r="ED211" s="59">
        <v>0</v>
      </c>
      <c r="EE211" s="59">
        <v>2787</v>
      </c>
      <c r="EF211" s="59">
        <v>2787</v>
      </c>
      <c r="EG211" s="59">
        <v>43.921875</v>
      </c>
      <c r="EH211" s="59">
        <v>199.022027258251</v>
      </c>
      <c r="EI211" s="59">
        <v>11244</v>
      </c>
      <c r="EJ211" s="59">
        <v>70</v>
      </c>
      <c r="EK211" s="59">
        <v>0</v>
      </c>
      <c r="EL211" s="59">
        <v>8</v>
      </c>
      <c r="EM211" s="59">
        <v>1</v>
      </c>
      <c r="EN211" s="59">
        <v>11244</v>
      </c>
    </row>
    <row r="212" spans="1:144" x14ac:dyDescent="0.25">
      <c r="A212" s="18">
        <v>24.546880699999999</v>
      </c>
      <c r="B212" s="18">
        <v>-81.8041999</v>
      </c>
      <c r="C212" s="18">
        <f>IF(Sheet1!G410=1,Master!A212,Master!K212)</f>
        <v>24.546880699999999</v>
      </c>
      <c r="D212" s="18">
        <f>IF(Sheet1!G410=1,Master!B212,Master!L212)</f>
        <v>-81.8041999</v>
      </c>
      <c r="E212" s="18">
        <f>IF(Sheet1!G410=0,Master!A212,Master!K212)</f>
        <v>100</v>
      </c>
      <c r="F212" s="18">
        <f>IF(Sheet1!G410=0,Master!B212,Master!L212)</f>
        <v>180</v>
      </c>
      <c r="G212" s="18">
        <f>IF(Sheet1!I410=1,Master!A212,Master!K212)</f>
        <v>24.546880699999999</v>
      </c>
      <c r="H212" s="18">
        <f>IF(Sheet1!I410=1,Master!B212,Master!L212)</f>
        <v>-81.8041999</v>
      </c>
      <c r="I212" s="18">
        <f>IF(Sheet1!I410=0,Master!A212,Master!K212)</f>
        <v>100</v>
      </c>
      <c r="J212" s="18">
        <f>IF(Sheet1!I410=0,Master!B212,Master!L212)</f>
        <v>180</v>
      </c>
      <c r="K212" s="18">
        <v>100</v>
      </c>
      <c r="L212" s="18">
        <v>180</v>
      </c>
      <c r="M212">
        <v>478</v>
      </c>
      <c r="N212" t="s">
        <v>590</v>
      </c>
      <c r="O212">
        <v>3.0760341232399999E-2</v>
      </c>
      <c r="P212" t="s">
        <v>53</v>
      </c>
      <c r="Q212" t="s">
        <v>54</v>
      </c>
      <c r="R212" t="s">
        <v>8</v>
      </c>
      <c r="S212">
        <v>1</v>
      </c>
      <c r="T212">
        <v>1</v>
      </c>
      <c r="U212">
        <v>19.370079040527301</v>
      </c>
      <c r="V212">
        <v>19.370079040527301</v>
      </c>
      <c r="W212">
        <v>19.370079040527301</v>
      </c>
      <c r="X212" s="1">
        <v>19.370079040527301</v>
      </c>
      <c r="Z212" s="1">
        <v>1</v>
      </c>
      <c r="AA212" s="1">
        <v>0</v>
      </c>
      <c r="AB212" s="1">
        <v>0</v>
      </c>
      <c r="AC212" s="1">
        <v>0</v>
      </c>
      <c r="AD212" s="1">
        <v>0</v>
      </c>
      <c r="AF212" s="1">
        <v>1</v>
      </c>
      <c r="AG212">
        <v>0</v>
      </c>
      <c r="AH212">
        <v>0</v>
      </c>
      <c r="AI212">
        <v>0</v>
      </c>
      <c r="AJ212">
        <v>0</v>
      </c>
      <c r="AL212" s="18">
        <f t="shared" si="20"/>
        <v>0</v>
      </c>
      <c r="AM212">
        <v>9999</v>
      </c>
      <c r="AN212">
        <v>478</v>
      </c>
      <c r="AO212" t="s">
        <v>590</v>
      </c>
      <c r="AP212" t="s">
        <v>53</v>
      </c>
      <c r="AQ212" t="s">
        <v>54</v>
      </c>
      <c r="AR212" t="s">
        <v>8</v>
      </c>
      <c r="AS212">
        <v>24.546880699999999</v>
      </c>
      <c r="AT212">
        <v>-81.8041999</v>
      </c>
      <c r="AW212">
        <v>23.9</v>
      </c>
      <c r="AX212">
        <v>23.9</v>
      </c>
      <c r="BB212">
        <v>24.4</v>
      </c>
      <c r="BC212">
        <v>24.4</v>
      </c>
      <c r="BG212">
        <v>26</v>
      </c>
      <c r="BH212">
        <v>26</v>
      </c>
      <c r="BL212">
        <v>27.9</v>
      </c>
      <c r="BM212">
        <v>27.9</v>
      </c>
      <c r="BQ212">
        <v>29.7</v>
      </c>
      <c r="BR212">
        <v>29.7</v>
      </c>
      <c r="BW212">
        <v>30.9</v>
      </c>
      <c r="BX212">
        <v>30.9</v>
      </c>
      <c r="CB212">
        <v>31.7</v>
      </c>
      <c r="CC212">
        <v>31.7</v>
      </c>
      <c r="CG212">
        <v>31.9</v>
      </c>
      <c r="CH212">
        <v>31.9</v>
      </c>
      <c r="CL212">
        <v>31.4</v>
      </c>
      <c r="CM212">
        <v>31.4</v>
      </c>
      <c r="CQ212">
        <v>29.4</v>
      </c>
      <c r="CR212">
        <v>29.4</v>
      </c>
      <c r="CV212">
        <v>26.9</v>
      </c>
      <c r="CW212">
        <v>26.9</v>
      </c>
      <c r="DA212">
        <v>24.6</v>
      </c>
      <c r="DB212">
        <v>24.6</v>
      </c>
      <c r="DD212">
        <v>1</v>
      </c>
      <c r="DE212">
        <v>0</v>
      </c>
      <c r="DF212">
        <v>0</v>
      </c>
      <c r="DG212">
        <v>0</v>
      </c>
      <c r="DH212">
        <v>0</v>
      </c>
      <c r="DI212" t="str">
        <f t="shared" si="21"/>
        <v xml:space="preserve">Temp. suitable for vectors - surveillance may be needed. </v>
      </c>
      <c r="DJ212" t="str">
        <f t="shared" si="18"/>
        <v>When temp. suitable, model suggests vectors unlikely or low numbers.</v>
      </c>
      <c r="DK212" t="str">
        <f t="shared" si="22"/>
        <v xml:space="preserve">Temp. suitable for Zika - surveillance may be needed. </v>
      </c>
      <c r="DL212" t="str">
        <f t="shared" si="19"/>
        <v>When temp. suitable, model suggests Zika unlikely.</v>
      </c>
      <c r="DM212" t="str">
        <f t="shared" si="23"/>
        <v>Temp. suitable for vectors - surveillance may be needed. When temp. suitable, model suggests vectors unlikely or low numbers.</v>
      </c>
      <c r="DX212" s="59" t="s">
        <v>590</v>
      </c>
      <c r="DY212" s="59" t="s">
        <v>53</v>
      </c>
      <c r="DZ212" s="59" t="s">
        <v>54</v>
      </c>
      <c r="EA212" s="59" t="s">
        <v>8</v>
      </c>
      <c r="EB212" s="59">
        <v>580</v>
      </c>
      <c r="EN212" s="59">
        <v>580</v>
      </c>
    </row>
    <row r="213" spans="1:144" x14ac:dyDescent="0.25">
      <c r="A213" s="18">
        <v>24.5688529</v>
      </c>
      <c r="B213" s="18">
        <v>-81.750943500000005</v>
      </c>
      <c r="C213" s="18">
        <f>IF(Sheet1!G411=1,Master!A213,Master!K213)</f>
        <v>24.5688529</v>
      </c>
      <c r="D213" s="18">
        <f>IF(Sheet1!G411=1,Master!B213,Master!L213)</f>
        <v>-81.750943500000005</v>
      </c>
      <c r="E213" s="18">
        <f>IF(Sheet1!G411=0,Master!A213,Master!K213)</f>
        <v>100</v>
      </c>
      <c r="F213" s="18">
        <f>IF(Sheet1!G411=0,Master!B213,Master!L213)</f>
        <v>180</v>
      </c>
      <c r="G213" s="18">
        <f>IF(Sheet1!I411=1,Master!A213,Master!K213)</f>
        <v>24.5688529</v>
      </c>
      <c r="H213" s="18">
        <f>IF(Sheet1!I411=1,Master!B213,Master!L213)</f>
        <v>-81.750943500000005</v>
      </c>
      <c r="I213" s="18">
        <f>IF(Sheet1!I411=0,Master!A213,Master!K213)</f>
        <v>100</v>
      </c>
      <c r="J213" s="18">
        <f>IF(Sheet1!I411=0,Master!B213,Master!L213)</f>
        <v>180</v>
      </c>
      <c r="K213" s="18">
        <v>100</v>
      </c>
      <c r="L213" s="18">
        <v>180</v>
      </c>
      <c r="M213">
        <v>495</v>
      </c>
      <c r="N213" t="s">
        <v>607</v>
      </c>
      <c r="O213">
        <v>1.3849114789E-2</v>
      </c>
      <c r="P213" t="s">
        <v>53</v>
      </c>
      <c r="Q213" t="s">
        <v>54</v>
      </c>
      <c r="R213" t="s">
        <v>8</v>
      </c>
      <c r="S213">
        <v>1</v>
      </c>
      <c r="T213">
        <v>1</v>
      </c>
      <c r="U213">
        <v>21.2992134094238</v>
      </c>
      <c r="V213">
        <v>21.2992134094238</v>
      </c>
      <c r="W213">
        <v>21.2992134094238</v>
      </c>
      <c r="X213" s="1">
        <v>21.2992134094238</v>
      </c>
      <c r="Z213" s="1">
        <v>1</v>
      </c>
      <c r="AA213" s="1">
        <v>0</v>
      </c>
      <c r="AB213" s="1">
        <v>0</v>
      </c>
      <c r="AC213" s="1">
        <v>0</v>
      </c>
      <c r="AD213" s="1">
        <v>0</v>
      </c>
      <c r="AF213" s="1">
        <v>1</v>
      </c>
      <c r="AG213">
        <v>0</v>
      </c>
      <c r="AH213">
        <v>0</v>
      </c>
      <c r="AI213">
        <v>0</v>
      </c>
      <c r="AJ213">
        <v>0</v>
      </c>
      <c r="AL213" s="18">
        <f t="shared" si="20"/>
        <v>0</v>
      </c>
      <c r="AM213">
        <v>9999</v>
      </c>
      <c r="AN213">
        <v>495</v>
      </c>
      <c r="AO213" t="s">
        <v>607</v>
      </c>
      <c r="AP213" t="s">
        <v>53</v>
      </c>
      <c r="AQ213" t="s">
        <v>54</v>
      </c>
      <c r="AR213" t="s">
        <v>8</v>
      </c>
      <c r="AS213">
        <v>24.5688529</v>
      </c>
      <c r="AT213">
        <v>-81.750943500000005</v>
      </c>
      <c r="AW213">
        <v>23.9</v>
      </c>
      <c r="AX213">
        <v>23.9</v>
      </c>
      <c r="BB213">
        <v>24.4</v>
      </c>
      <c r="BC213">
        <v>24.4</v>
      </c>
      <c r="BG213">
        <v>26</v>
      </c>
      <c r="BH213">
        <v>26</v>
      </c>
      <c r="BL213">
        <v>27.9</v>
      </c>
      <c r="BM213">
        <v>27.9</v>
      </c>
      <c r="BQ213">
        <v>29.7</v>
      </c>
      <c r="BR213">
        <v>29.7</v>
      </c>
      <c r="BW213">
        <v>30.9</v>
      </c>
      <c r="BX213">
        <v>30.9</v>
      </c>
      <c r="CB213">
        <v>31.7</v>
      </c>
      <c r="CC213">
        <v>31.7</v>
      </c>
      <c r="CG213">
        <v>31.9</v>
      </c>
      <c r="CH213">
        <v>31.9</v>
      </c>
      <c r="CL213">
        <v>31.4</v>
      </c>
      <c r="CM213">
        <v>31.4</v>
      </c>
      <c r="CQ213">
        <v>29.4</v>
      </c>
      <c r="CR213">
        <v>29.4</v>
      </c>
      <c r="CV213">
        <v>26.9</v>
      </c>
      <c r="CW213">
        <v>26.9</v>
      </c>
      <c r="DA213">
        <v>24.6</v>
      </c>
      <c r="DB213">
        <v>24.6</v>
      </c>
      <c r="DD213">
        <v>1</v>
      </c>
      <c r="DE213">
        <v>0</v>
      </c>
      <c r="DF213">
        <v>0</v>
      </c>
      <c r="DG213">
        <v>0</v>
      </c>
      <c r="DH213">
        <v>0</v>
      </c>
      <c r="DI213" t="str">
        <f t="shared" si="21"/>
        <v xml:space="preserve">Temp. suitable for vectors - surveillance may be needed. </v>
      </c>
      <c r="DJ213" t="str">
        <f t="shared" si="18"/>
        <v>When temp. suitable, model suggests vectors unlikely or low numbers.</v>
      </c>
      <c r="DK213" t="str">
        <f t="shared" si="22"/>
        <v xml:space="preserve">Temp. suitable for Zika - surveillance may be needed. </v>
      </c>
      <c r="DL213" t="str">
        <f t="shared" si="19"/>
        <v>When temp. suitable, model suggests Zika unlikely.</v>
      </c>
      <c r="DM213" t="str">
        <f t="shared" si="23"/>
        <v>Temp. suitable for vectors - surveillance may be needed. When temp. suitable, model suggests vectors unlikely or low numbers.</v>
      </c>
      <c r="DX213" s="59" t="s">
        <v>607</v>
      </c>
      <c r="DY213" s="59" t="s">
        <v>53</v>
      </c>
      <c r="DZ213" s="59" t="s">
        <v>54</v>
      </c>
      <c r="EA213" s="59" t="s">
        <v>8</v>
      </c>
      <c r="EB213" s="59">
        <v>951</v>
      </c>
      <c r="EN213" s="59">
        <v>951</v>
      </c>
    </row>
    <row r="214" spans="1:144" x14ac:dyDescent="0.25">
      <c r="A214" s="18">
        <v>30.5062237</v>
      </c>
      <c r="B214" s="18">
        <v>-86.956825800000004</v>
      </c>
      <c r="C214" s="18">
        <f>IF(Sheet1!G412=1,Master!A214,Master!K214)</f>
        <v>30.5062237</v>
      </c>
      <c r="D214" s="18">
        <f>IF(Sheet1!G412=1,Master!B214,Master!L214)</f>
        <v>-86.956825800000004</v>
      </c>
      <c r="E214" s="18">
        <f>IF(Sheet1!G412=0,Master!A214,Master!K214)</f>
        <v>100</v>
      </c>
      <c r="F214" s="18">
        <f>IF(Sheet1!G412=0,Master!B214,Master!L214)</f>
        <v>180</v>
      </c>
      <c r="G214" s="18">
        <f>IF(Sheet1!I412=1,Master!A214,Master!K214)</f>
        <v>30.5062237</v>
      </c>
      <c r="H214" s="18">
        <f>IF(Sheet1!I412=1,Master!B214,Master!L214)</f>
        <v>-86.956825800000004</v>
      </c>
      <c r="I214" s="18">
        <f>IF(Sheet1!I412=0,Master!A214,Master!K214)</f>
        <v>100</v>
      </c>
      <c r="J214" s="18">
        <f>IF(Sheet1!I412=0,Master!B214,Master!L214)</f>
        <v>180</v>
      </c>
      <c r="K214" s="18">
        <v>100</v>
      </c>
      <c r="L214" s="18">
        <v>180</v>
      </c>
      <c r="M214">
        <v>512</v>
      </c>
      <c r="N214" t="s">
        <v>624</v>
      </c>
      <c r="O214">
        <v>0.12241218465000001</v>
      </c>
      <c r="P214" t="s">
        <v>53</v>
      </c>
      <c r="Q214" t="s">
        <v>54</v>
      </c>
      <c r="R214" t="s">
        <v>8</v>
      </c>
      <c r="S214">
        <v>1</v>
      </c>
      <c r="T214">
        <v>1</v>
      </c>
      <c r="U214">
        <v>17.9921264648437</v>
      </c>
      <c r="V214">
        <v>17.9921264648437</v>
      </c>
      <c r="W214">
        <v>17.9921264648437</v>
      </c>
      <c r="X214" s="1">
        <v>17.9921264648437</v>
      </c>
      <c r="Z214" s="1">
        <v>1</v>
      </c>
      <c r="AA214" s="1">
        <v>0.90313577651977495</v>
      </c>
      <c r="AB214" s="1">
        <v>0.90313577651977495</v>
      </c>
      <c r="AC214" s="1">
        <v>0.90313577651977495</v>
      </c>
      <c r="AD214" s="1">
        <v>0.90313577651977495</v>
      </c>
      <c r="AF214" s="1">
        <v>1</v>
      </c>
      <c r="AG214">
        <v>0.95487195253372203</v>
      </c>
      <c r="AH214">
        <v>0.95487195253372203</v>
      </c>
      <c r="AI214">
        <v>0.95487195253372203</v>
      </c>
      <c r="AJ214">
        <v>0.95487195253372203</v>
      </c>
      <c r="AL214" s="18">
        <f t="shared" si="20"/>
        <v>0.95487195253372203</v>
      </c>
      <c r="AM214">
        <v>0.95487195253372203</v>
      </c>
      <c r="AN214">
        <v>512</v>
      </c>
      <c r="AO214" t="s">
        <v>624</v>
      </c>
      <c r="AP214" t="s">
        <v>53</v>
      </c>
      <c r="AQ214" t="s">
        <v>54</v>
      </c>
      <c r="AR214" t="s">
        <v>8</v>
      </c>
      <c r="AS214">
        <v>30.5062237</v>
      </c>
      <c r="AT214">
        <v>-86.956825800000004</v>
      </c>
      <c r="AW214">
        <v>15.8</v>
      </c>
      <c r="AX214">
        <v>15.8</v>
      </c>
      <c r="BB214">
        <v>17.600000000000001</v>
      </c>
      <c r="BC214">
        <v>17.600000000000001</v>
      </c>
      <c r="BG214">
        <v>20.7</v>
      </c>
      <c r="BH214">
        <v>20.7</v>
      </c>
      <c r="BL214">
        <v>24.8</v>
      </c>
      <c r="BM214">
        <v>24.8</v>
      </c>
      <c r="BQ214">
        <v>28.7</v>
      </c>
      <c r="BR214">
        <v>28.7</v>
      </c>
      <c r="BW214">
        <v>31.4</v>
      </c>
      <c r="BX214">
        <v>31.4</v>
      </c>
      <c r="CB214">
        <v>32.200000000000003</v>
      </c>
      <c r="CC214">
        <v>32.200000000000003</v>
      </c>
      <c r="CG214">
        <v>32.1</v>
      </c>
      <c r="CH214">
        <v>32.1</v>
      </c>
      <c r="CL214">
        <v>30.4</v>
      </c>
      <c r="CM214">
        <v>30.4</v>
      </c>
      <c r="CQ214">
        <v>26.3</v>
      </c>
      <c r="CR214">
        <v>26.3</v>
      </c>
      <c r="CV214">
        <v>21.1</v>
      </c>
      <c r="CW214">
        <v>21.1</v>
      </c>
      <c r="DA214">
        <v>17.2</v>
      </c>
      <c r="DB214">
        <v>17.2</v>
      </c>
      <c r="DD214">
        <v>1</v>
      </c>
      <c r="DE214">
        <v>0.88922594698683699</v>
      </c>
      <c r="DF214">
        <v>0.88922594698683699</v>
      </c>
      <c r="DG214">
        <v>0.88922594698683699</v>
      </c>
      <c r="DH214">
        <v>0.88922594698683699</v>
      </c>
      <c r="DI214" t="str">
        <f t="shared" si="21"/>
        <v xml:space="preserve">Temp. suitable for vectors - surveillance may be needed. </v>
      </c>
      <c r="DJ214" t="str">
        <f t="shared" si="18"/>
        <v>When temp. suitable, model suggests vectors likely - may need control, education, and policies minimizing exposure.</v>
      </c>
      <c r="DK214" t="str">
        <f t="shared" si="22"/>
        <v xml:space="preserve">Temp. suitable for Zika - surveillance may be needed. </v>
      </c>
      <c r="DL214" t="str">
        <f t="shared" si="19"/>
        <v>When temp. suitable, model suggests Zika likely - may need control, education, and policies minimizing exposure.</v>
      </c>
      <c r="DM214" t="str">
        <f t="shared" si="23"/>
        <v>Temp. suitable for vectors - surveillance may be needed. When temp. suitable, model suggests vectors likely - may need control, education, and policies minimizing exposure.</v>
      </c>
      <c r="DX214" s="59" t="s">
        <v>624</v>
      </c>
      <c r="DY214" s="59" t="s">
        <v>53</v>
      </c>
      <c r="DZ214" s="59" t="s">
        <v>54</v>
      </c>
      <c r="EA214" s="59" t="s">
        <v>8</v>
      </c>
      <c r="EB214" s="59">
        <v>0</v>
      </c>
      <c r="EN214" s="59">
        <v>0</v>
      </c>
    </row>
    <row r="215" spans="1:144" x14ac:dyDescent="0.25">
      <c r="A215" s="18">
        <v>30.425089199999999</v>
      </c>
      <c r="B215" s="18">
        <v>-86.892866299999994</v>
      </c>
      <c r="C215" s="18">
        <f>IF(Sheet1!G413=1,Master!A215,Master!K215)</f>
        <v>30.425089199999999</v>
      </c>
      <c r="D215" s="18">
        <f>IF(Sheet1!G413=1,Master!B215,Master!L215)</f>
        <v>-86.892866299999994</v>
      </c>
      <c r="E215" s="18">
        <f>IF(Sheet1!G413=0,Master!A215,Master!K215)</f>
        <v>100</v>
      </c>
      <c r="F215" s="18">
        <f>IF(Sheet1!G413=0,Master!B215,Master!L215)</f>
        <v>180</v>
      </c>
      <c r="G215" s="18">
        <f>IF(Sheet1!I413=1,Master!A215,Master!K215)</f>
        <v>30.425089199999999</v>
      </c>
      <c r="H215" s="18">
        <f>IF(Sheet1!I413=1,Master!B215,Master!L215)</f>
        <v>-86.892866299999994</v>
      </c>
      <c r="I215" s="18">
        <f>IF(Sheet1!I413=0,Master!A215,Master!K215)</f>
        <v>100</v>
      </c>
      <c r="J215" s="18">
        <f>IF(Sheet1!I413=0,Master!B215,Master!L215)</f>
        <v>180</v>
      </c>
      <c r="K215" s="18">
        <v>100</v>
      </c>
      <c r="L215" s="18">
        <v>180</v>
      </c>
      <c r="M215">
        <v>514</v>
      </c>
      <c r="N215" t="s">
        <v>626</v>
      </c>
      <c r="O215">
        <v>7.6754289532800002E-2</v>
      </c>
      <c r="P215" t="s">
        <v>53</v>
      </c>
      <c r="Q215" t="s">
        <v>54</v>
      </c>
      <c r="R215" t="s">
        <v>8</v>
      </c>
      <c r="S215">
        <v>1</v>
      </c>
      <c r="T215">
        <v>1</v>
      </c>
      <c r="U215">
        <v>19.370079040527301</v>
      </c>
      <c r="V215">
        <v>19.370079040527301</v>
      </c>
      <c r="W215">
        <v>19.370079040527301</v>
      </c>
      <c r="X215" s="1">
        <v>19.370079040527301</v>
      </c>
      <c r="Z215" s="1">
        <v>1</v>
      </c>
      <c r="AA215" s="1">
        <v>0.91968791171773001</v>
      </c>
      <c r="AB215" s="1">
        <v>0.91968791171773001</v>
      </c>
      <c r="AC215" s="1">
        <v>0.91968791171773001</v>
      </c>
      <c r="AD215" s="1">
        <v>0.91968791171773001</v>
      </c>
      <c r="AF215" s="1">
        <v>1</v>
      </c>
      <c r="AG215">
        <v>0.96575357941796203</v>
      </c>
      <c r="AH215">
        <v>0.96575357941796203</v>
      </c>
      <c r="AI215">
        <v>0.96575357941796203</v>
      </c>
      <c r="AJ215">
        <v>0.96575357941796203</v>
      </c>
      <c r="AL215" s="18">
        <f t="shared" si="20"/>
        <v>0.96575357941796203</v>
      </c>
      <c r="AM215">
        <v>0.96575357941796203</v>
      </c>
      <c r="AN215">
        <v>514</v>
      </c>
      <c r="AO215" t="s">
        <v>626</v>
      </c>
      <c r="AP215" t="s">
        <v>53</v>
      </c>
      <c r="AQ215" t="s">
        <v>54</v>
      </c>
      <c r="AR215" t="s">
        <v>8</v>
      </c>
      <c r="AS215">
        <v>30.425089199999999</v>
      </c>
      <c r="AT215">
        <v>-86.892866299999994</v>
      </c>
      <c r="AW215">
        <v>15.6</v>
      </c>
      <c r="AX215">
        <v>15.6</v>
      </c>
      <c r="BB215">
        <v>17.399999999999999</v>
      </c>
      <c r="BC215">
        <v>17.399999999999999</v>
      </c>
      <c r="BG215">
        <v>20.399999999999999</v>
      </c>
      <c r="BH215">
        <v>20.399999999999999</v>
      </c>
      <c r="BL215">
        <v>24.4</v>
      </c>
      <c r="BM215">
        <v>24.4</v>
      </c>
      <c r="BQ215">
        <v>28.3</v>
      </c>
      <c r="BR215">
        <v>28.3</v>
      </c>
      <c r="BW215">
        <v>31</v>
      </c>
      <c r="BX215">
        <v>31</v>
      </c>
      <c r="CB215">
        <v>31.9</v>
      </c>
      <c r="CC215">
        <v>31.9</v>
      </c>
      <c r="CG215">
        <v>31.8</v>
      </c>
      <c r="CH215">
        <v>31.8</v>
      </c>
      <c r="CL215">
        <v>30.2</v>
      </c>
      <c r="CM215">
        <v>30.2</v>
      </c>
      <c r="CQ215">
        <v>26.2</v>
      </c>
      <c r="CR215">
        <v>26.2</v>
      </c>
      <c r="CV215">
        <v>21</v>
      </c>
      <c r="CW215">
        <v>21</v>
      </c>
      <c r="DA215">
        <v>17.2</v>
      </c>
      <c r="DB215">
        <v>17.2</v>
      </c>
      <c r="DD215">
        <v>1</v>
      </c>
      <c r="DE215">
        <v>0</v>
      </c>
      <c r="DF215">
        <v>0</v>
      </c>
      <c r="DG215">
        <v>0</v>
      </c>
      <c r="DH215">
        <v>0</v>
      </c>
      <c r="DI215" t="str">
        <f t="shared" si="21"/>
        <v xml:space="preserve">Temp. suitable for vectors - surveillance may be needed. </v>
      </c>
      <c r="DJ215" t="str">
        <f t="shared" si="18"/>
        <v>When temp. suitable, model suggests vectors likely - may need control, education, and policies minimizing exposure.</v>
      </c>
      <c r="DK215" t="str">
        <f t="shared" si="22"/>
        <v xml:space="preserve">Temp. suitable for Zika - surveillance may be needed. </v>
      </c>
      <c r="DL215" t="str">
        <f t="shared" si="19"/>
        <v>When temp. suitable, model suggests Zika unlikely.</v>
      </c>
      <c r="DM215" t="str">
        <f t="shared" si="23"/>
        <v>Temp. suitable for vectors - surveillance may be needed. When temp. suitable, model suggests vectors likely - may need control, education, and policies minimizing exposure.</v>
      </c>
      <c r="DX215" s="59" t="s">
        <v>626</v>
      </c>
      <c r="DY215" s="59" t="s">
        <v>53</v>
      </c>
      <c r="DZ215" s="59" t="s">
        <v>54</v>
      </c>
      <c r="EA215" s="59" t="s">
        <v>8</v>
      </c>
      <c r="EB215" s="59">
        <v>65</v>
      </c>
      <c r="EC215" s="59">
        <v>15</v>
      </c>
      <c r="ED215" s="59">
        <v>2</v>
      </c>
      <c r="EE215" s="59">
        <v>711</v>
      </c>
      <c r="EF215" s="59">
        <v>709</v>
      </c>
      <c r="EG215" s="59">
        <v>154.666666666666</v>
      </c>
      <c r="EH215" s="59">
        <v>181.140338473301</v>
      </c>
      <c r="EI215" s="59">
        <v>2320</v>
      </c>
      <c r="EJ215" s="59">
        <v>15</v>
      </c>
      <c r="EK215" s="59">
        <v>2</v>
      </c>
      <c r="EL215" s="59">
        <v>2</v>
      </c>
      <c r="EM215" s="59">
        <v>97</v>
      </c>
      <c r="EN215" s="59">
        <v>2320</v>
      </c>
    </row>
    <row r="216" spans="1:144" x14ac:dyDescent="0.25">
      <c r="A216" s="18">
        <v>30.609145000000002</v>
      </c>
      <c r="B216" s="18">
        <v>-86.938777700000003</v>
      </c>
      <c r="C216" s="18">
        <f>IF(Sheet1!G414=1,Master!A216,Master!K216)</f>
        <v>30.609145000000002</v>
      </c>
      <c r="D216" s="18">
        <f>IF(Sheet1!G414=1,Master!B216,Master!L216)</f>
        <v>-86.938777700000003</v>
      </c>
      <c r="E216" s="18">
        <f>IF(Sheet1!G414=0,Master!A216,Master!K216)</f>
        <v>100</v>
      </c>
      <c r="F216" s="18">
        <f>IF(Sheet1!G414=0,Master!B216,Master!L216)</f>
        <v>180</v>
      </c>
      <c r="G216" s="18">
        <f>IF(Sheet1!I414=1,Master!A216,Master!K216)</f>
        <v>30.609145000000002</v>
      </c>
      <c r="H216" s="18">
        <f>IF(Sheet1!I414=1,Master!B216,Master!L216)</f>
        <v>-86.938777700000003</v>
      </c>
      <c r="I216" s="18">
        <f>IF(Sheet1!I414=0,Master!A216,Master!K216)</f>
        <v>100</v>
      </c>
      <c r="J216" s="18">
        <f>IF(Sheet1!I414=0,Master!B216,Master!L216)</f>
        <v>180</v>
      </c>
      <c r="K216" s="18">
        <v>100</v>
      </c>
      <c r="L216" s="18">
        <v>180</v>
      </c>
      <c r="M216">
        <v>516</v>
      </c>
      <c r="N216" t="s">
        <v>628</v>
      </c>
      <c r="O216">
        <v>8.41137966811E-2</v>
      </c>
      <c r="P216" t="s">
        <v>53</v>
      </c>
      <c r="Q216" t="s">
        <v>54</v>
      </c>
      <c r="R216" t="s">
        <v>8</v>
      </c>
      <c r="S216">
        <v>1</v>
      </c>
      <c r="T216">
        <v>1</v>
      </c>
      <c r="U216">
        <v>19.094488143920799</v>
      </c>
      <c r="V216">
        <v>19.094488143920799</v>
      </c>
      <c r="W216">
        <v>19.094488143920799</v>
      </c>
      <c r="X216" s="1">
        <v>19.094488143920799</v>
      </c>
      <c r="Z216" s="1">
        <v>1</v>
      </c>
      <c r="AA216" s="1">
        <v>0.92692047357559204</v>
      </c>
      <c r="AB216" s="1">
        <v>0.92692047357559204</v>
      </c>
      <c r="AC216" s="1">
        <v>0.92692047357559204</v>
      </c>
      <c r="AD216" s="1">
        <v>0.92692047357559204</v>
      </c>
      <c r="AF216" s="1">
        <v>1</v>
      </c>
      <c r="AG216">
        <v>0.95222532749176003</v>
      </c>
      <c r="AH216">
        <v>0.95222532749176003</v>
      </c>
      <c r="AI216">
        <v>0.95222532749176003</v>
      </c>
      <c r="AJ216">
        <v>0.95222532749176003</v>
      </c>
      <c r="AL216" s="18">
        <f t="shared" si="20"/>
        <v>0.95222532749176003</v>
      </c>
      <c r="AM216">
        <v>0.95222532749176003</v>
      </c>
      <c r="AN216">
        <v>516</v>
      </c>
      <c r="AO216" t="s">
        <v>628</v>
      </c>
      <c r="AP216" t="s">
        <v>53</v>
      </c>
      <c r="AQ216" t="s">
        <v>54</v>
      </c>
      <c r="AR216" t="s">
        <v>8</v>
      </c>
      <c r="AS216">
        <v>30.609145000000002</v>
      </c>
      <c r="AT216">
        <v>-86.938777700000003</v>
      </c>
      <c r="AW216">
        <v>15.7</v>
      </c>
      <c r="AX216">
        <v>15.7</v>
      </c>
      <c r="BB216">
        <v>17.600000000000001</v>
      </c>
      <c r="BC216">
        <v>17.600000000000001</v>
      </c>
      <c r="BG216">
        <v>20.8</v>
      </c>
      <c r="BH216">
        <v>20.8</v>
      </c>
      <c r="BL216">
        <v>24.9</v>
      </c>
      <c r="BM216">
        <v>24.9</v>
      </c>
      <c r="BQ216">
        <v>28.9</v>
      </c>
      <c r="BR216">
        <v>28.9</v>
      </c>
      <c r="BW216">
        <v>31.6</v>
      </c>
      <c r="BX216">
        <v>31.6</v>
      </c>
      <c r="CB216">
        <v>32.4</v>
      </c>
      <c r="CC216">
        <v>32.4</v>
      </c>
      <c r="CG216">
        <v>32.200000000000003</v>
      </c>
      <c r="CH216">
        <v>32.200000000000003</v>
      </c>
      <c r="CL216">
        <v>30.4</v>
      </c>
      <c r="CM216">
        <v>30.4</v>
      </c>
      <c r="CQ216">
        <v>26.3</v>
      </c>
      <c r="CR216">
        <v>26.3</v>
      </c>
      <c r="CV216">
        <v>21.1</v>
      </c>
      <c r="CW216">
        <v>21.1</v>
      </c>
      <c r="DA216">
        <v>17.2</v>
      </c>
      <c r="DB216">
        <v>17.2</v>
      </c>
      <c r="DD216">
        <v>1</v>
      </c>
      <c r="DE216">
        <v>0.88797938823699996</v>
      </c>
      <c r="DF216">
        <v>0.88797938823699996</v>
      </c>
      <c r="DG216">
        <v>0.88797938823699996</v>
      </c>
      <c r="DH216">
        <v>0.88797938823699996</v>
      </c>
      <c r="DI216" t="str">
        <f t="shared" si="21"/>
        <v xml:space="preserve">Temp. suitable for vectors - surveillance may be needed. </v>
      </c>
      <c r="DJ216" t="str">
        <f t="shared" si="18"/>
        <v>When temp. suitable, model suggests vectors likely - may need control, education, and policies minimizing exposure.</v>
      </c>
      <c r="DK216" t="str">
        <f t="shared" si="22"/>
        <v xml:space="preserve">Temp. suitable for Zika - surveillance may be needed. </v>
      </c>
      <c r="DL216" t="str">
        <f t="shared" si="19"/>
        <v>When temp. suitable, model suggests Zika likely - may need control, education, and policies minimizing exposure.</v>
      </c>
      <c r="DM216" t="str">
        <f t="shared" si="23"/>
        <v>Temp. suitable for vectors - surveillance may be needed. When temp. suitable, model suggests vectors likely - may need control, education, and policies minimizing exposure.</v>
      </c>
      <c r="DX216" s="59" t="s">
        <v>628</v>
      </c>
      <c r="DY216" s="59" t="s">
        <v>53</v>
      </c>
      <c r="DZ216" s="59" t="s">
        <v>54</v>
      </c>
      <c r="EA216" s="59" t="s">
        <v>8</v>
      </c>
      <c r="EB216" s="59">
        <v>0</v>
      </c>
      <c r="EC216" s="59">
        <v>44</v>
      </c>
      <c r="ED216" s="59">
        <v>0</v>
      </c>
      <c r="EE216" s="59">
        <v>594</v>
      </c>
      <c r="EF216" s="59">
        <v>594</v>
      </c>
      <c r="EG216" s="59">
        <v>73.795454545454504</v>
      </c>
      <c r="EH216" s="59">
        <v>102.413950475831</v>
      </c>
      <c r="EI216" s="59">
        <v>3247</v>
      </c>
      <c r="EJ216" s="59">
        <v>30</v>
      </c>
      <c r="EK216" s="59">
        <v>0</v>
      </c>
      <c r="EL216" s="59">
        <v>4</v>
      </c>
      <c r="EM216" s="59">
        <v>41</v>
      </c>
      <c r="EN216" s="59">
        <v>3247</v>
      </c>
    </row>
    <row r="217" spans="1:144" x14ac:dyDescent="0.25">
      <c r="A217" s="18">
        <v>30.625304499999999</v>
      </c>
      <c r="B217" s="18">
        <v>-87.139813000000004</v>
      </c>
      <c r="C217" s="18">
        <f>IF(Sheet1!G415=1,Master!A217,Master!K217)</f>
        <v>30.625304499999999</v>
      </c>
      <c r="D217" s="18">
        <f>IF(Sheet1!G415=1,Master!B217,Master!L217)</f>
        <v>-87.139813000000004</v>
      </c>
      <c r="E217" s="18">
        <f>IF(Sheet1!G415=0,Master!A217,Master!K217)</f>
        <v>100</v>
      </c>
      <c r="F217" s="18">
        <f>IF(Sheet1!G415=0,Master!B217,Master!L217)</f>
        <v>180</v>
      </c>
      <c r="G217" s="18">
        <f>IF(Sheet1!I415=1,Master!A217,Master!K217)</f>
        <v>30.625304499999999</v>
      </c>
      <c r="H217" s="18">
        <f>IF(Sheet1!I415=1,Master!B217,Master!L217)</f>
        <v>-87.139813000000004</v>
      </c>
      <c r="I217" s="18">
        <f>IF(Sheet1!I415=0,Master!A217,Master!K217)</f>
        <v>100</v>
      </c>
      <c r="J217" s="18">
        <f>IF(Sheet1!I415=0,Master!B217,Master!L217)</f>
        <v>180</v>
      </c>
      <c r="K217" s="18">
        <v>100</v>
      </c>
      <c r="L217" s="18">
        <v>180</v>
      </c>
      <c r="M217">
        <v>518</v>
      </c>
      <c r="N217" t="s">
        <v>630</v>
      </c>
      <c r="O217">
        <v>6.19969979845E-2</v>
      </c>
      <c r="P217" t="s">
        <v>53</v>
      </c>
      <c r="Q217" t="s">
        <v>54</v>
      </c>
      <c r="R217" t="s">
        <v>8</v>
      </c>
      <c r="S217">
        <v>1</v>
      </c>
      <c r="T217">
        <v>1</v>
      </c>
      <c r="U217">
        <v>18.267717361450099</v>
      </c>
      <c r="V217">
        <v>18.267717361450099</v>
      </c>
      <c r="W217">
        <v>18.267717361450099</v>
      </c>
      <c r="X217" s="1">
        <v>18.267717361450099</v>
      </c>
      <c r="Z217" s="1">
        <v>1</v>
      </c>
      <c r="AA217" s="1">
        <v>0.94644528627395597</v>
      </c>
      <c r="AB217" s="1">
        <v>0.94644528627395597</v>
      </c>
      <c r="AC217" s="1">
        <v>0.94644528627395597</v>
      </c>
      <c r="AD217" s="1">
        <v>0.94644528627395597</v>
      </c>
      <c r="AF217" s="1">
        <v>1</v>
      </c>
      <c r="AG217">
        <v>0.98560935258865401</v>
      </c>
      <c r="AH217">
        <v>0.98560935258865401</v>
      </c>
      <c r="AI217">
        <v>0.98560935258865401</v>
      </c>
      <c r="AJ217">
        <v>0.98560935258865401</v>
      </c>
      <c r="AL217" s="18">
        <f t="shared" si="20"/>
        <v>0.98560935258865401</v>
      </c>
      <c r="AM217">
        <v>0.98560935258865401</v>
      </c>
      <c r="AN217">
        <v>518</v>
      </c>
      <c r="AO217" t="s">
        <v>630</v>
      </c>
      <c r="AP217" t="s">
        <v>53</v>
      </c>
      <c r="AQ217" t="s">
        <v>54</v>
      </c>
      <c r="AR217" t="s">
        <v>8</v>
      </c>
      <c r="AS217">
        <v>30.625304499999999</v>
      </c>
      <c r="AT217">
        <v>-87.139813000000004</v>
      </c>
      <c r="AW217">
        <v>15.7</v>
      </c>
      <c r="AX217">
        <v>15.7</v>
      </c>
      <c r="BB217">
        <v>17.7</v>
      </c>
      <c r="BC217">
        <v>17.7</v>
      </c>
      <c r="BG217">
        <v>20.9</v>
      </c>
      <c r="BH217">
        <v>20.9</v>
      </c>
      <c r="BL217">
        <v>25</v>
      </c>
      <c r="BM217">
        <v>25</v>
      </c>
      <c r="BQ217">
        <v>29</v>
      </c>
      <c r="BR217">
        <v>29</v>
      </c>
      <c r="BW217">
        <v>31.7</v>
      </c>
      <c r="BX217">
        <v>31.7</v>
      </c>
      <c r="CB217">
        <v>32.5</v>
      </c>
      <c r="CC217">
        <v>32.5</v>
      </c>
      <c r="CG217">
        <v>32.299999999999997</v>
      </c>
      <c r="CH217">
        <v>32.299999999999997</v>
      </c>
      <c r="CL217">
        <v>30.5</v>
      </c>
      <c r="CM217">
        <v>30.5</v>
      </c>
      <c r="CQ217">
        <v>26.3</v>
      </c>
      <c r="CR217">
        <v>26.3</v>
      </c>
      <c r="CV217">
        <v>21.1</v>
      </c>
      <c r="CW217">
        <v>21.1</v>
      </c>
      <c r="DA217">
        <v>17.2</v>
      </c>
      <c r="DB217">
        <v>17.2</v>
      </c>
      <c r="DD217">
        <v>1</v>
      </c>
      <c r="DE217">
        <v>0.89262479543685902</v>
      </c>
      <c r="DF217">
        <v>0.89262479543685902</v>
      </c>
      <c r="DG217">
        <v>0.89262479543685902</v>
      </c>
      <c r="DH217">
        <v>0.89262479543685902</v>
      </c>
      <c r="DI217" t="str">
        <f t="shared" si="21"/>
        <v xml:space="preserve">Temp. suitable for vectors - surveillance may be needed. </v>
      </c>
      <c r="DJ217" t="str">
        <f t="shared" si="18"/>
        <v>When temp. suitable, model suggests vectors likely - may need control, education, and policies minimizing exposure.</v>
      </c>
      <c r="DK217" t="str">
        <f t="shared" si="22"/>
        <v xml:space="preserve">Temp. suitable for Zika - surveillance may be needed. </v>
      </c>
      <c r="DL217" t="str">
        <f t="shared" si="19"/>
        <v>When temp. suitable, model suggests Zika likely - may need control, education, and policies minimizing exposure.</v>
      </c>
      <c r="DM217" t="str">
        <f t="shared" si="23"/>
        <v>Temp. suitable for vectors - surveillance may be needed. When temp. suitable, model suggests vectors likely - may need control, education, and policies minimizing exposure.</v>
      </c>
      <c r="DX217" s="59" t="s">
        <v>630</v>
      </c>
      <c r="DY217" s="59" t="s">
        <v>53</v>
      </c>
      <c r="DZ217" s="59" t="s">
        <v>54</v>
      </c>
      <c r="EA217" s="59" t="s">
        <v>8</v>
      </c>
      <c r="EB217" s="59">
        <v>48</v>
      </c>
      <c r="EC217" s="59">
        <v>147</v>
      </c>
      <c r="ED217" s="59">
        <v>0</v>
      </c>
      <c r="EE217" s="59">
        <v>1323</v>
      </c>
      <c r="EF217" s="59">
        <v>1323</v>
      </c>
      <c r="EG217" s="59">
        <v>196.42176870748199</v>
      </c>
      <c r="EH217" s="59">
        <v>216.90616564817</v>
      </c>
      <c r="EI217" s="59">
        <v>28874</v>
      </c>
      <c r="EJ217" s="59">
        <v>113</v>
      </c>
      <c r="EK217" s="59">
        <v>0</v>
      </c>
      <c r="EL217" s="59">
        <v>2</v>
      </c>
      <c r="EM217" s="59">
        <v>134</v>
      </c>
      <c r="EN217" s="59">
        <v>28874</v>
      </c>
    </row>
    <row r="218" spans="1:144" x14ac:dyDescent="0.25">
      <c r="A218" s="18">
        <v>30.381566800000002</v>
      </c>
      <c r="B218" s="18">
        <v>-81.4262528</v>
      </c>
      <c r="C218" s="18">
        <f>IF(Sheet1!G416=1,Master!A218,Master!K218)</f>
        <v>30.381566800000002</v>
      </c>
      <c r="D218" s="18">
        <f>IF(Sheet1!G416=1,Master!B218,Master!L218)</f>
        <v>-81.4262528</v>
      </c>
      <c r="E218" s="18">
        <f>IF(Sheet1!G416=0,Master!A218,Master!K218)</f>
        <v>100</v>
      </c>
      <c r="F218" s="18">
        <f>IF(Sheet1!G416=0,Master!B218,Master!L218)</f>
        <v>180</v>
      </c>
      <c r="G218" s="18">
        <f>IF(Sheet1!I416=1,Master!A218,Master!K218)</f>
        <v>30.381566800000002</v>
      </c>
      <c r="H218" s="18">
        <f>IF(Sheet1!I416=1,Master!B218,Master!L218)</f>
        <v>-81.4262528</v>
      </c>
      <c r="I218" s="18">
        <f>IF(Sheet1!I416=0,Master!A218,Master!K218)</f>
        <v>100</v>
      </c>
      <c r="J218" s="18">
        <f>IF(Sheet1!I416=0,Master!B218,Master!L218)</f>
        <v>180</v>
      </c>
      <c r="K218" s="18">
        <v>100</v>
      </c>
      <c r="L218" s="18">
        <v>180</v>
      </c>
      <c r="M218">
        <v>537</v>
      </c>
      <c r="N218" t="s">
        <v>649</v>
      </c>
      <c r="O218">
        <v>0.23537391493500001</v>
      </c>
      <c r="P218" t="s">
        <v>53</v>
      </c>
      <c r="Q218" t="s">
        <v>54</v>
      </c>
      <c r="R218" t="s">
        <v>8</v>
      </c>
      <c r="S218">
        <v>1</v>
      </c>
      <c r="T218">
        <v>1</v>
      </c>
      <c r="U218">
        <v>17.716535568237301</v>
      </c>
      <c r="V218">
        <v>17.716535568237301</v>
      </c>
      <c r="W218">
        <v>17.716535568237301</v>
      </c>
      <c r="X218" s="1">
        <v>17.716535568237301</v>
      </c>
      <c r="Z218" s="1">
        <v>1</v>
      </c>
      <c r="AA218" s="1">
        <v>0.88439915078819398</v>
      </c>
      <c r="AB218" s="1">
        <v>0.88439915078819398</v>
      </c>
      <c r="AC218" s="1">
        <v>0.88439915078819398</v>
      </c>
      <c r="AD218" s="1">
        <v>0.88439915078819398</v>
      </c>
      <c r="AF218" s="1">
        <v>1</v>
      </c>
      <c r="AG218">
        <v>0.82204515024207503</v>
      </c>
      <c r="AH218">
        <v>0.82204515024207503</v>
      </c>
      <c r="AI218">
        <v>0.82204515024207503</v>
      </c>
      <c r="AJ218">
        <v>0.82204515024207503</v>
      </c>
      <c r="AL218" s="18">
        <f t="shared" si="20"/>
        <v>0.88439915078819398</v>
      </c>
      <c r="AM218">
        <v>0.88439915078819398</v>
      </c>
      <c r="AN218">
        <v>537</v>
      </c>
      <c r="AO218" t="s">
        <v>649</v>
      </c>
      <c r="AP218" t="s">
        <v>53</v>
      </c>
      <c r="AQ218" t="s">
        <v>54</v>
      </c>
      <c r="AR218" t="s">
        <v>8</v>
      </c>
      <c r="AS218">
        <v>30.381566800000002</v>
      </c>
      <c r="AT218">
        <v>-81.4262528</v>
      </c>
      <c r="AW218">
        <v>17.899999999999999</v>
      </c>
      <c r="AX218">
        <v>17.899999999999999</v>
      </c>
      <c r="BB218">
        <v>19.2</v>
      </c>
      <c r="BC218">
        <v>19.2</v>
      </c>
      <c r="BG218">
        <v>22.4</v>
      </c>
      <c r="BH218">
        <v>22.4</v>
      </c>
      <c r="BL218">
        <v>26</v>
      </c>
      <c r="BM218">
        <v>26</v>
      </c>
      <c r="BQ218">
        <v>29.2</v>
      </c>
      <c r="BR218">
        <v>29.2</v>
      </c>
      <c r="BW218">
        <v>31.5</v>
      </c>
      <c r="BX218">
        <v>31.5</v>
      </c>
      <c r="CB218">
        <v>32.799999999999997</v>
      </c>
      <c r="CC218">
        <v>32.799999999999997</v>
      </c>
      <c r="CG218">
        <v>32.200000000000003</v>
      </c>
      <c r="CH218">
        <v>32.200000000000003</v>
      </c>
      <c r="CL218">
        <v>30.5</v>
      </c>
      <c r="CM218">
        <v>30.5</v>
      </c>
      <c r="CQ218">
        <v>26.7</v>
      </c>
      <c r="CR218">
        <v>26.7</v>
      </c>
      <c r="CV218">
        <v>22.7</v>
      </c>
      <c r="CW218">
        <v>22.7</v>
      </c>
      <c r="DA218">
        <v>19.100000000000001</v>
      </c>
      <c r="DB218">
        <v>19.100000000000001</v>
      </c>
      <c r="DD218">
        <v>1</v>
      </c>
      <c r="DE218">
        <v>0.81540895868306495</v>
      </c>
      <c r="DF218">
        <v>0.81540895868306495</v>
      </c>
      <c r="DG218">
        <v>0.81540895868306495</v>
      </c>
      <c r="DH218">
        <v>0.81540895868306495</v>
      </c>
      <c r="DI218" t="str">
        <f t="shared" si="21"/>
        <v xml:space="preserve">Temp. suitable for vectors - surveillance may be needed. </v>
      </c>
      <c r="DJ218" t="str">
        <f t="shared" si="18"/>
        <v>When temp. suitable, model suggests vectors likely - may need control, education, and policies minimizing exposure.</v>
      </c>
      <c r="DK218" t="str">
        <f t="shared" si="22"/>
        <v xml:space="preserve">Temp. suitable for Zika - surveillance may be needed. </v>
      </c>
      <c r="DL218" t="str">
        <f t="shared" si="19"/>
        <v>When temp. suitable, model suggests Zika likely - may need control, education, and policies minimizing exposure.</v>
      </c>
      <c r="DM218" t="str">
        <f t="shared" si="23"/>
        <v>Temp. suitable for vectors - surveillance may be needed. When temp. suitable, model suggests vectors likely - may need control, education, and policies minimizing exposure.</v>
      </c>
      <c r="DX218" s="59" t="s">
        <v>649</v>
      </c>
      <c r="DY218" s="59" t="s">
        <v>53</v>
      </c>
      <c r="DZ218" s="59" t="s">
        <v>54</v>
      </c>
      <c r="EA218" s="59" t="s">
        <v>8</v>
      </c>
      <c r="EB218" s="59">
        <v>0</v>
      </c>
      <c r="EC218" s="59">
        <v>128</v>
      </c>
      <c r="ED218" s="59">
        <v>0</v>
      </c>
      <c r="EE218" s="59">
        <v>2774</v>
      </c>
      <c r="EF218" s="59">
        <v>2774</v>
      </c>
      <c r="EG218" s="59">
        <v>351.40625</v>
      </c>
      <c r="EH218" s="59">
        <v>480.55053775429002</v>
      </c>
      <c r="EI218" s="59">
        <v>44980</v>
      </c>
      <c r="EJ218" s="59">
        <v>87</v>
      </c>
      <c r="EK218" s="59">
        <v>0</v>
      </c>
      <c r="EL218" s="59">
        <v>4</v>
      </c>
      <c r="EM218" s="59">
        <v>133</v>
      </c>
      <c r="EN218" s="59">
        <v>44980</v>
      </c>
    </row>
    <row r="219" spans="1:144" x14ac:dyDescent="0.25">
      <c r="A219" s="18">
        <v>30.399992099999999</v>
      </c>
      <c r="B219" s="18">
        <v>-81.627648199999996</v>
      </c>
      <c r="C219" s="18">
        <f>IF(Sheet1!G417=1,Master!A219,Master!K219)</f>
        <v>30.399992099999999</v>
      </c>
      <c r="D219" s="18">
        <f>IF(Sheet1!G417=1,Master!B219,Master!L219)</f>
        <v>-81.627648199999996</v>
      </c>
      <c r="E219" s="18">
        <f>IF(Sheet1!G417=0,Master!A219,Master!K219)</f>
        <v>100</v>
      </c>
      <c r="F219" s="18">
        <f>IF(Sheet1!G417=0,Master!B219,Master!L219)</f>
        <v>180</v>
      </c>
      <c r="G219" s="18">
        <f>IF(Sheet1!I417=1,Master!A219,Master!K219)</f>
        <v>30.399992099999999</v>
      </c>
      <c r="H219" s="18">
        <f>IF(Sheet1!I417=1,Master!B219,Master!L219)</f>
        <v>-81.627648199999996</v>
      </c>
      <c r="I219" s="18">
        <f>IF(Sheet1!I417=0,Master!A219,Master!K219)</f>
        <v>100</v>
      </c>
      <c r="J219" s="18">
        <f>IF(Sheet1!I417=0,Master!B219,Master!L219)</f>
        <v>180</v>
      </c>
      <c r="K219" s="18">
        <v>100</v>
      </c>
      <c r="L219" s="18">
        <v>180</v>
      </c>
      <c r="M219">
        <v>538</v>
      </c>
      <c r="N219" t="s">
        <v>650</v>
      </c>
      <c r="O219">
        <v>4.41172375053E-2</v>
      </c>
      <c r="P219" t="s">
        <v>53</v>
      </c>
      <c r="Q219" t="s">
        <v>54</v>
      </c>
      <c r="R219" t="s">
        <v>8</v>
      </c>
      <c r="S219">
        <v>1</v>
      </c>
      <c r="T219">
        <v>1</v>
      </c>
      <c r="U219">
        <v>19.370079040527301</v>
      </c>
      <c r="V219">
        <v>19.370079040527301</v>
      </c>
      <c r="W219">
        <v>19.370079040527301</v>
      </c>
      <c r="X219" s="1">
        <v>19.370079040527301</v>
      </c>
      <c r="Z219" s="1">
        <v>1</v>
      </c>
      <c r="AA219" s="1">
        <v>0.85354870557785001</v>
      </c>
      <c r="AB219" s="1">
        <v>0.85354870557785001</v>
      </c>
      <c r="AC219" s="1">
        <v>0.85354870557785001</v>
      </c>
      <c r="AD219" s="1">
        <v>0.85354870557785001</v>
      </c>
      <c r="AF219" s="1">
        <v>1</v>
      </c>
      <c r="AG219">
        <v>0.821716368198395</v>
      </c>
      <c r="AH219">
        <v>0.821716368198395</v>
      </c>
      <c r="AI219">
        <v>0.821716368198395</v>
      </c>
      <c r="AJ219">
        <v>0.821716368198395</v>
      </c>
      <c r="AL219" s="18">
        <f t="shared" si="20"/>
        <v>0.85354870557785001</v>
      </c>
      <c r="AM219">
        <v>0.85354870557785001</v>
      </c>
      <c r="AN219">
        <v>538</v>
      </c>
      <c r="AO219" t="s">
        <v>650</v>
      </c>
      <c r="AP219" t="s">
        <v>53</v>
      </c>
      <c r="AQ219" t="s">
        <v>54</v>
      </c>
      <c r="AR219" t="s">
        <v>8</v>
      </c>
      <c r="AS219">
        <v>30.399992099999999</v>
      </c>
      <c r="AT219">
        <v>-81.627648199999996</v>
      </c>
      <c r="AW219">
        <v>18.100000000000001</v>
      </c>
      <c r="AX219">
        <v>18.100000000000001</v>
      </c>
      <c r="BB219">
        <v>19.600000000000001</v>
      </c>
      <c r="BC219">
        <v>19.600000000000001</v>
      </c>
      <c r="BG219">
        <v>22.8</v>
      </c>
      <c r="BH219">
        <v>22.8</v>
      </c>
      <c r="BL219">
        <v>26.4</v>
      </c>
      <c r="BM219">
        <v>26.4</v>
      </c>
      <c r="BQ219">
        <v>29.7</v>
      </c>
      <c r="BR219">
        <v>29.7</v>
      </c>
      <c r="BW219">
        <v>31.9</v>
      </c>
      <c r="BX219">
        <v>31.9</v>
      </c>
      <c r="CB219">
        <v>33.200000000000003</v>
      </c>
      <c r="CC219">
        <v>33.200000000000003</v>
      </c>
      <c r="CG219">
        <v>32.6</v>
      </c>
      <c r="CH219">
        <v>32.6</v>
      </c>
      <c r="CL219">
        <v>30.7</v>
      </c>
      <c r="CM219">
        <v>30.7</v>
      </c>
      <c r="CQ219">
        <v>26.9</v>
      </c>
      <c r="CR219">
        <v>26.9</v>
      </c>
      <c r="CV219">
        <v>22.8</v>
      </c>
      <c r="CW219">
        <v>22.8</v>
      </c>
      <c r="DA219">
        <v>19.3</v>
      </c>
      <c r="DB219">
        <v>19.3</v>
      </c>
      <c r="DD219">
        <v>1</v>
      </c>
      <c r="DE219">
        <v>0.82202380895614602</v>
      </c>
      <c r="DF219">
        <v>0.82202380895614602</v>
      </c>
      <c r="DG219">
        <v>0.82202380895614602</v>
      </c>
      <c r="DH219">
        <v>0.82202380895614602</v>
      </c>
      <c r="DI219" t="str">
        <f t="shared" si="21"/>
        <v xml:space="preserve">Temp. suitable for vectors - surveillance may be needed. </v>
      </c>
      <c r="DJ219" t="str">
        <f t="shared" si="18"/>
        <v>When temp. suitable, model suggests vectors likely - may need control, education, and policies minimizing exposure.</v>
      </c>
      <c r="DK219" t="str">
        <f t="shared" si="22"/>
        <v xml:space="preserve">Temp. suitable for Zika - surveillance may be needed. </v>
      </c>
      <c r="DL219" t="str">
        <f t="shared" si="19"/>
        <v>When temp. suitable, model suggests Zika likely - may need control, education, and policies minimizing exposure.</v>
      </c>
      <c r="DM219" t="str">
        <f t="shared" si="23"/>
        <v>Temp. suitable for vectors - surveillance may be needed. When temp. suitable, model suggests vectors likely - may need control, education, and policies minimizing exposure.</v>
      </c>
      <c r="DX219" s="59" t="s">
        <v>650</v>
      </c>
      <c r="DY219" s="59" t="s">
        <v>53</v>
      </c>
      <c r="DZ219" s="59" t="s">
        <v>54</v>
      </c>
      <c r="EA219" s="59" t="s">
        <v>8</v>
      </c>
      <c r="EB219" s="59">
        <v>2</v>
      </c>
      <c r="EC219" s="59">
        <v>119</v>
      </c>
      <c r="ED219" s="59">
        <v>0</v>
      </c>
      <c r="EE219" s="59">
        <v>2082</v>
      </c>
      <c r="EF219" s="59">
        <v>2082</v>
      </c>
      <c r="EG219" s="59">
        <v>379.579831932773</v>
      </c>
      <c r="EH219" s="59">
        <v>460.50464638388598</v>
      </c>
      <c r="EI219" s="59">
        <v>45170</v>
      </c>
      <c r="EJ219" s="59">
        <v>88</v>
      </c>
      <c r="EK219" s="59">
        <v>0</v>
      </c>
      <c r="EL219" s="59">
        <v>1</v>
      </c>
      <c r="EM219" s="59">
        <v>191</v>
      </c>
      <c r="EN219" s="59">
        <v>45170</v>
      </c>
    </row>
    <row r="220" spans="1:144" x14ac:dyDescent="0.25">
      <c r="A220" s="18">
        <v>30.3530345</v>
      </c>
      <c r="B220" s="18">
        <v>-81.4250033</v>
      </c>
      <c r="C220" s="18">
        <f>IF(Sheet1!G418=1,Master!A220,Master!K220)</f>
        <v>30.3530345</v>
      </c>
      <c r="D220" s="18">
        <f>IF(Sheet1!G418=1,Master!B220,Master!L220)</f>
        <v>-81.4250033</v>
      </c>
      <c r="E220" s="18">
        <f>IF(Sheet1!G418=0,Master!A220,Master!K220)</f>
        <v>100</v>
      </c>
      <c r="F220" s="18">
        <f>IF(Sheet1!G418=0,Master!B220,Master!L220)</f>
        <v>180</v>
      </c>
      <c r="G220" s="18">
        <f>IF(Sheet1!I418=1,Master!A220,Master!K220)</f>
        <v>30.3530345</v>
      </c>
      <c r="H220" s="18">
        <f>IF(Sheet1!I418=1,Master!B220,Master!L220)</f>
        <v>-81.4250033</v>
      </c>
      <c r="I220" s="18">
        <f>IF(Sheet1!I418=0,Master!A220,Master!K220)</f>
        <v>100</v>
      </c>
      <c r="J220" s="18">
        <f>IF(Sheet1!I418=0,Master!B220,Master!L220)</f>
        <v>180</v>
      </c>
      <c r="K220" s="18">
        <v>100</v>
      </c>
      <c r="L220" s="18">
        <v>180</v>
      </c>
      <c r="M220">
        <v>539</v>
      </c>
      <c r="N220" t="s">
        <v>651</v>
      </c>
      <c r="O220">
        <v>3.4367205661800002E-2</v>
      </c>
      <c r="P220" t="s">
        <v>53</v>
      </c>
      <c r="Q220" t="s">
        <v>54</v>
      </c>
      <c r="R220" t="s">
        <v>8</v>
      </c>
      <c r="S220">
        <v>1</v>
      </c>
      <c r="T220">
        <v>1</v>
      </c>
      <c r="U220">
        <v>17.716535568237301</v>
      </c>
      <c r="V220">
        <v>17.716535568237301</v>
      </c>
      <c r="W220">
        <v>17.716535568237301</v>
      </c>
      <c r="X220" s="1">
        <v>17.716535568237301</v>
      </c>
      <c r="Z220" s="1">
        <v>1</v>
      </c>
      <c r="AA220" s="1">
        <v>0.89708501100540206</v>
      </c>
      <c r="AB220" s="1">
        <v>0.89708501100540206</v>
      </c>
      <c r="AC220" s="1">
        <v>0.89708501100540206</v>
      </c>
      <c r="AD220" s="1">
        <v>0.89708501100540206</v>
      </c>
      <c r="AF220" s="1">
        <v>1</v>
      </c>
      <c r="AG220">
        <v>0.84307932853698697</v>
      </c>
      <c r="AH220">
        <v>0.84307932853698697</v>
      </c>
      <c r="AI220">
        <v>0.84307932853698697</v>
      </c>
      <c r="AJ220">
        <v>0.84307932853698697</v>
      </c>
      <c r="AL220" s="18">
        <f t="shared" si="20"/>
        <v>0.89708501100540206</v>
      </c>
      <c r="AM220">
        <v>0.89708501100540206</v>
      </c>
      <c r="AN220">
        <v>539</v>
      </c>
      <c r="AO220" t="s">
        <v>651</v>
      </c>
      <c r="AP220" t="s">
        <v>53</v>
      </c>
      <c r="AQ220" t="s">
        <v>54</v>
      </c>
      <c r="AR220" t="s">
        <v>8</v>
      </c>
      <c r="AS220">
        <v>30.3530345</v>
      </c>
      <c r="AT220">
        <v>-81.4250033</v>
      </c>
      <c r="AW220">
        <v>17.899999999999999</v>
      </c>
      <c r="AX220">
        <v>17.899999999999999</v>
      </c>
      <c r="BB220">
        <v>19.2</v>
      </c>
      <c r="BC220">
        <v>19.2</v>
      </c>
      <c r="BG220">
        <v>22.4</v>
      </c>
      <c r="BH220">
        <v>22.4</v>
      </c>
      <c r="BL220">
        <v>26</v>
      </c>
      <c r="BM220">
        <v>26</v>
      </c>
      <c r="BQ220">
        <v>29.2</v>
      </c>
      <c r="BR220">
        <v>29.2</v>
      </c>
      <c r="BW220">
        <v>31.5</v>
      </c>
      <c r="BX220">
        <v>31.5</v>
      </c>
      <c r="CB220">
        <v>32.799999999999997</v>
      </c>
      <c r="CC220">
        <v>32.799999999999997</v>
      </c>
      <c r="CG220">
        <v>32.200000000000003</v>
      </c>
      <c r="CH220">
        <v>32.200000000000003</v>
      </c>
      <c r="CL220">
        <v>30.5</v>
      </c>
      <c r="CM220">
        <v>30.5</v>
      </c>
      <c r="CQ220">
        <v>26.7</v>
      </c>
      <c r="CR220">
        <v>26.7</v>
      </c>
      <c r="CV220">
        <v>22.7</v>
      </c>
      <c r="CW220">
        <v>22.7</v>
      </c>
      <c r="DA220">
        <v>19.100000000000001</v>
      </c>
      <c r="DB220">
        <v>19.100000000000001</v>
      </c>
      <c r="DD220">
        <v>1</v>
      </c>
      <c r="DE220">
        <v>0.82687890529632602</v>
      </c>
      <c r="DF220">
        <v>0.82687890529632602</v>
      </c>
      <c r="DG220">
        <v>0.82687890529632602</v>
      </c>
      <c r="DH220">
        <v>0.82687890529632602</v>
      </c>
      <c r="DI220" t="str">
        <f t="shared" si="21"/>
        <v xml:space="preserve">Temp. suitable for vectors - surveillance may be needed. </v>
      </c>
      <c r="DJ220" t="str">
        <f t="shared" si="18"/>
        <v>When temp. suitable, model suggests vectors likely - may need control, education, and policies minimizing exposure.</v>
      </c>
      <c r="DK220" t="str">
        <f t="shared" si="22"/>
        <v xml:space="preserve">Temp. suitable for Zika - surveillance may be needed. </v>
      </c>
      <c r="DL220" t="str">
        <f t="shared" si="19"/>
        <v>When temp. suitable, model suggests Zika likely - may need control, education, and policies minimizing exposure.</v>
      </c>
      <c r="DM220" t="str">
        <f t="shared" si="23"/>
        <v>Temp. suitable for vectors - surveillance may be needed. When temp. suitable, model suggests vectors likely - may need control, education, and policies minimizing exposure.</v>
      </c>
      <c r="DX220" s="59" t="s">
        <v>651</v>
      </c>
      <c r="DY220" s="59" t="s">
        <v>53</v>
      </c>
      <c r="DZ220" s="59" t="s">
        <v>54</v>
      </c>
      <c r="EA220" s="59" t="s">
        <v>8</v>
      </c>
      <c r="EB220" s="59">
        <v>1035</v>
      </c>
      <c r="EC220" s="59">
        <v>15</v>
      </c>
      <c r="ED220" s="59">
        <v>0</v>
      </c>
      <c r="EE220" s="59">
        <v>1743</v>
      </c>
      <c r="EF220" s="59">
        <v>1743</v>
      </c>
      <c r="EG220" s="59">
        <v>692.13333333333298</v>
      </c>
      <c r="EH220" s="59">
        <v>591.47678079720197</v>
      </c>
      <c r="EI220" s="59">
        <v>10382</v>
      </c>
      <c r="EJ220" s="59">
        <v>15</v>
      </c>
      <c r="EK220" s="59">
        <v>0</v>
      </c>
      <c r="EL220" s="59">
        <v>0</v>
      </c>
      <c r="EM220" s="59">
        <v>685</v>
      </c>
      <c r="EN220" s="59">
        <v>10382</v>
      </c>
    </row>
    <row r="221" spans="1:144" x14ac:dyDescent="0.25">
      <c r="A221" s="18">
        <v>28.584206699999999</v>
      </c>
      <c r="B221" s="18">
        <v>-81.196779199999995</v>
      </c>
      <c r="C221" s="18">
        <f>IF(Sheet1!G419=1,Master!A221,Master!K221)</f>
        <v>28.584206699999999</v>
      </c>
      <c r="D221" s="18">
        <f>IF(Sheet1!G419=1,Master!B221,Master!L221)</f>
        <v>-81.196779199999995</v>
      </c>
      <c r="E221" s="18">
        <f>IF(Sheet1!G419=0,Master!A221,Master!K221)</f>
        <v>100</v>
      </c>
      <c r="F221" s="18">
        <f>IF(Sheet1!G419=0,Master!B221,Master!L221)</f>
        <v>180</v>
      </c>
      <c r="G221" s="18">
        <f>IF(Sheet1!I419=1,Master!A221,Master!K221)</f>
        <v>28.584206699999999</v>
      </c>
      <c r="H221" s="18">
        <f>IF(Sheet1!I419=1,Master!B221,Master!L221)</f>
        <v>-81.196779199999995</v>
      </c>
      <c r="I221" s="18">
        <f>IF(Sheet1!I419=0,Master!A221,Master!K221)</f>
        <v>100</v>
      </c>
      <c r="J221" s="18">
        <f>IF(Sheet1!I419=0,Master!B221,Master!L221)</f>
        <v>180</v>
      </c>
      <c r="K221" s="18">
        <v>100</v>
      </c>
      <c r="L221" s="18">
        <v>180</v>
      </c>
      <c r="M221">
        <v>558</v>
      </c>
      <c r="N221" t="s">
        <v>670</v>
      </c>
      <c r="O221">
        <v>2.0193110900400001E-2</v>
      </c>
      <c r="P221" t="s">
        <v>53</v>
      </c>
      <c r="Q221" t="s">
        <v>54</v>
      </c>
      <c r="R221" t="s">
        <v>8</v>
      </c>
      <c r="S221">
        <v>1</v>
      </c>
      <c r="T221">
        <v>1</v>
      </c>
      <c r="U221">
        <v>21.574802398681602</v>
      </c>
      <c r="V221">
        <v>21.574802398681602</v>
      </c>
      <c r="W221">
        <v>21.574802398681602</v>
      </c>
      <c r="X221" s="1">
        <v>21.574802398681602</v>
      </c>
      <c r="Z221" s="1">
        <v>1</v>
      </c>
      <c r="AA221" s="1">
        <v>0.90010660886764504</v>
      </c>
      <c r="AB221" s="1">
        <v>0.90010660886764504</v>
      </c>
      <c r="AC221" s="1">
        <v>0.90010660886764504</v>
      </c>
      <c r="AD221" s="1">
        <v>0.90010660886764504</v>
      </c>
      <c r="AF221" s="1">
        <v>1</v>
      </c>
      <c r="AG221">
        <v>0.92625677585601796</v>
      </c>
      <c r="AH221">
        <v>0.92625677585601796</v>
      </c>
      <c r="AI221">
        <v>0.92625677585601796</v>
      </c>
      <c r="AJ221">
        <v>0.92625677585601796</v>
      </c>
      <c r="AL221" s="18">
        <f t="shared" si="20"/>
        <v>0.92625677585601796</v>
      </c>
      <c r="AM221">
        <v>0.92625677585601796</v>
      </c>
      <c r="AN221">
        <v>558</v>
      </c>
      <c r="AO221" t="s">
        <v>670</v>
      </c>
      <c r="AP221" t="s">
        <v>53</v>
      </c>
      <c r="AQ221" t="s">
        <v>54</v>
      </c>
      <c r="AR221" t="s">
        <v>8</v>
      </c>
      <c r="AS221">
        <v>28.584206699999999</v>
      </c>
      <c r="AT221">
        <v>-81.196779199999995</v>
      </c>
      <c r="AW221">
        <v>21</v>
      </c>
      <c r="AX221">
        <v>21</v>
      </c>
      <c r="BB221">
        <v>22.1</v>
      </c>
      <c r="BC221">
        <v>22.1</v>
      </c>
      <c r="BG221">
        <v>24.6</v>
      </c>
      <c r="BH221">
        <v>24.6</v>
      </c>
      <c r="BL221">
        <v>27.6</v>
      </c>
      <c r="BM221">
        <v>27.6</v>
      </c>
      <c r="BQ221">
        <v>30.4</v>
      </c>
      <c r="BR221">
        <v>30.4</v>
      </c>
      <c r="BW221">
        <v>31.9</v>
      </c>
      <c r="BX221">
        <v>31.9</v>
      </c>
      <c r="CB221">
        <v>32.700000000000003</v>
      </c>
      <c r="CC221">
        <v>32.700000000000003</v>
      </c>
      <c r="CG221">
        <v>32.6</v>
      </c>
      <c r="CH221">
        <v>32.6</v>
      </c>
      <c r="CL221">
        <v>31.3</v>
      </c>
      <c r="CM221">
        <v>31.3</v>
      </c>
      <c r="CQ221">
        <v>28.3</v>
      </c>
      <c r="CR221">
        <v>28.3</v>
      </c>
      <c r="CV221">
        <v>24.9</v>
      </c>
      <c r="CW221">
        <v>24.9</v>
      </c>
      <c r="DA221">
        <v>21.9</v>
      </c>
      <c r="DB221">
        <v>21.9</v>
      </c>
      <c r="DD221">
        <v>1</v>
      </c>
      <c r="DE221">
        <v>0.98855501413345304</v>
      </c>
      <c r="DF221">
        <v>0.98855501413345304</v>
      </c>
      <c r="DG221">
        <v>0.98855501413345304</v>
      </c>
      <c r="DH221">
        <v>0.98855501413345304</v>
      </c>
      <c r="DI221" t="str">
        <f t="shared" si="21"/>
        <v xml:space="preserve">Temp. suitable for vectors - surveillance may be needed. </v>
      </c>
      <c r="DJ221" t="str">
        <f t="shared" si="18"/>
        <v>When temp. suitable, model suggests vectors likely - may need control, education, and policies minimizing exposure.</v>
      </c>
      <c r="DK221" t="str">
        <f t="shared" si="22"/>
        <v xml:space="preserve">Temp. suitable for Zika - surveillance may be needed. </v>
      </c>
      <c r="DL221" t="str">
        <f t="shared" si="19"/>
        <v>When temp. suitable, model suggests Zika likely - may need control, education, and policies minimizing exposure.</v>
      </c>
      <c r="DM221" t="str">
        <f t="shared" si="23"/>
        <v>Temp. suitable for vectors - surveillance may be needed. When temp. suitable, model suggests vectors likely - may need control, education, and policies minimizing exposure.</v>
      </c>
      <c r="DX221" s="59" t="s">
        <v>670</v>
      </c>
      <c r="DY221" s="59" t="s">
        <v>53</v>
      </c>
      <c r="DZ221" s="59" t="s">
        <v>54</v>
      </c>
      <c r="EA221" s="59" t="s">
        <v>8</v>
      </c>
      <c r="EB221" s="59">
        <v>1908</v>
      </c>
      <c r="EC221" s="59">
        <v>116</v>
      </c>
      <c r="ED221" s="59">
        <v>0</v>
      </c>
      <c r="EE221" s="59">
        <v>9920</v>
      </c>
      <c r="EF221" s="59">
        <v>9920</v>
      </c>
      <c r="EG221" s="59">
        <v>992.53448275862002</v>
      </c>
      <c r="EH221" s="59">
        <v>1339.6510445726999</v>
      </c>
      <c r="EI221" s="59">
        <v>115134</v>
      </c>
      <c r="EJ221" s="59">
        <v>105</v>
      </c>
      <c r="EK221" s="59">
        <v>0</v>
      </c>
      <c r="EL221" s="59">
        <v>1</v>
      </c>
      <c r="EM221" s="59">
        <v>733</v>
      </c>
      <c r="EN221" s="59">
        <v>115134</v>
      </c>
    </row>
    <row r="222" spans="1:144" x14ac:dyDescent="0.25">
      <c r="A222" s="18">
        <v>30.1810723</v>
      </c>
      <c r="B222" s="18">
        <v>-85.7553755</v>
      </c>
      <c r="C222" s="18">
        <f>IF(Sheet1!G420=1,Master!A222,Master!K222)</f>
        <v>30.1810723</v>
      </c>
      <c r="D222" s="18">
        <f>IF(Sheet1!G420=1,Master!B222,Master!L222)</f>
        <v>-85.7553755</v>
      </c>
      <c r="E222" s="18">
        <f>IF(Sheet1!G420=0,Master!A222,Master!K222)</f>
        <v>100</v>
      </c>
      <c r="F222" s="18">
        <f>IF(Sheet1!G420=0,Master!B222,Master!L222)</f>
        <v>180</v>
      </c>
      <c r="G222" s="18">
        <f>IF(Sheet1!I420=1,Master!A222,Master!K222)</f>
        <v>30.1810723</v>
      </c>
      <c r="H222" s="18">
        <f>IF(Sheet1!I420=1,Master!B222,Master!L222)</f>
        <v>-85.7553755</v>
      </c>
      <c r="I222" s="18">
        <f>IF(Sheet1!I420=0,Master!A222,Master!K222)</f>
        <v>100</v>
      </c>
      <c r="J222" s="18">
        <f>IF(Sheet1!I420=0,Master!B222,Master!L222)</f>
        <v>180</v>
      </c>
      <c r="K222" s="18">
        <v>100</v>
      </c>
      <c r="L222" s="18">
        <v>180</v>
      </c>
      <c r="M222">
        <v>559</v>
      </c>
      <c r="N222" t="s">
        <v>671</v>
      </c>
      <c r="O222">
        <v>0.116802202637</v>
      </c>
      <c r="P222" t="s">
        <v>53</v>
      </c>
      <c r="Q222" t="s">
        <v>54</v>
      </c>
      <c r="R222" t="s">
        <v>8</v>
      </c>
      <c r="S222">
        <v>1</v>
      </c>
      <c r="T222">
        <v>1</v>
      </c>
      <c r="U222">
        <v>16.3385829925537</v>
      </c>
      <c r="V222">
        <v>16.3385829925537</v>
      </c>
      <c r="W222">
        <v>16.3385829925537</v>
      </c>
      <c r="X222" s="1">
        <v>16.3385829925537</v>
      </c>
      <c r="Z222" s="1">
        <v>1</v>
      </c>
      <c r="AA222" s="1">
        <v>0.90143299102783203</v>
      </c>
      <c r="AB222" s="1">
        <v>0.90143299102783203</v>
      </c>
      <c r="AC222" s="1">
        <v>0.90143299102783203</v>
      </c>
      <c r="AD222" s="1">
        <v>0.90143299102783203</v>
      </c>
      <c r="AF222" s="1">
        <v>1</v>
      </c>
      <c r="AG222">
        <v>0.89489120244979903</v>
      </c>
      <c r="AH222">
        <v>0.89489120244979903</v>
      </c>
      <c r="AI222">
        <v>0.89489120244979903</v>
      </c>
      <c r="AJ222">
        <v>0.89489120244979903</v>
      </c>
      <c r="AL222" s="18">
        <f t="shared" si="20"/>
        <v>0.90143299102783203</v>
      </c>
      <c r="AM222">
        <v>0.90143299102783203</v>
      </c>
      <c r="AN222">
        <v>559</v>
      </c>
      <c r="AO222" t="s">
        <v>671</v>
      </c>
      <c r="AP222" t="s">
        <v>53</v>
      </c>
      <c r="AQ222" t="s">
        <v>54</v>
      </c>
      <c r="AR222" t="s">
        <v>8</v>
      </c>
      <c r="AS222">
        <v>30.1810723</v>
      </c>
      <c r="AT222">
        <v>-85.7553755</v>
      </c>
      <c r="AW222">
        <v>16.8</v>
      </c>
      <c r="AX222">
        <v>16.8</v>
      </c>
      <c r="BB222">
        <v>18.3</v>
      </c>
      <c r="BC222">
        <v>18.3</v>
      </c>
      <c r="BG222">
        <v>21.2</v>
      </c>
      <c r="BH222">
        <v>21.2</v>
      </c>
      <c r="BL222">
        <v>25.2</v>
      </c>
      <c r="BM222">
        <v>25.2</v>
      </c>
      <c r="BQ222">
        <v>28.8</v>
      </c>
      <c r="BR222">
        <v>28.8</v>
      </c>
      <c r="BW222">
        <v>31.3</v>
      </c>
      <c r="BX222">
        <v>31.3</v>
      </c>
      <c r="CB222">
        <v>31.9</v>
      </c>
      <c r="CC222">
        <v>31.9</v>
      </c>
      <c r="CG222">
        <v>32</v>
      </c>
      <c r="CH222">
        <v>32</v>
      </c>
      <c r="CL222">
        <v>30.8</v>
      </c>
      <c r="CM222">
        <v>30.8</v>
      </c>
      <c r="CQ222">
        <v>27</v>
      </c>
      <c r="CR222">
        <v>27</v>
      </c>
      <c r="CV222">
        <v>22</v>
      </c>
      <c r="CW222">
        <v>22</v>
      </c>
      <c r="DA222">
        <v>18.2</v>
      </c>
      <c r="DB222">
        <v>18.2</v>
      </c>
      <c r="DD222">
        <v>1</v>
      </c>
      <c r="DE222">
        <v>0.87519811231507805</v>
      </c>
      <c r="DF222">
        <v>0.87519811231507805</v>
      </c>
      <c r="DG222">
        <v>0.87519811231507805</v>
      </c>
      <c r="DH222">
        <v>0.87519811231507805</v>
      </c>
      <c r="DI222" t="str">
        <f t="shared" si="21"/>
        <v xml:space="preserve">Temp. suitable for vectors - surveillance may be needed. </v>
      </c>
      <c r="DJ222" t="str">
        <f t="shared" si="18"/>
        <v>When temp. suitable, model suggests vectors likely - may need control, education, and policies minimizing exposure.</v>
      </c>
      <c r="DK222" t="str">
        <f t="shared" si="22"/>
        <v xml:space="preserve">Temp. suitable for Zika - surveillance may be needed. </v>
      </c>
      <c r="DL222" t="str">
        <f t="shared" si="19"/>
        <v>When temp. suitable, model suggests Zika likely - may need control, education, and policies minimizing exposure.</v>
      </c>
      <c r="DM222" t="str">
        <f t="shared" si="23"/>
        <v>Temp. suitable for vectors - surveillance may be needed. When temp. suitable, model suggests vectors likely - may need control, education, and policies minimizing exposure.</v>
      </c>
      <c r="DX222" s="59" t="s">
        <v>671</v>
      </c>
      <c r="DY222" s="59" t="s">
        <v>53</v>
      </c>
      <c r="DZ222" s="59" t="s">
        <v>54</v>
      </c>
      <c r="EA222" s="59" t="s">
        <v>8</v>
      </c>
      <c r="EB222" s="59">
        <v>40</v>
      </c>
      <c r="EC222" s="59">
        <v>24</v>
      </c>
      <c r="ED222" s="59">
        <v>0</v>
      </c>
      <c r="EE222" s="59">
        <v>943</v>
      </c>
      <c r="EF222" s="59">
        <v>943</v>
      </c>
      <c r="EG222" s="59">
        <v>179.5</v>
      </c>
      <c r="EH222" s="59">
        <v>311.99599356402001</v>
      </c>
      <c r="EI222" s="59">
        <v>4308</v>
      </c>
      <c r="EJ222" s="59">
        <v>12</v>
      </c>
      <c r="EK222" s="59">
        <v>0</v>
      </c>
      <c r="EL222" s="59">
        <v>1</v>
      </c>
      <c r="EM222" s="59">
        <v>0</v>
      </c>
      <c r="EN222" s="59">
        <v>4308</v>
      </c>
    </row>
    <row r="223" spans="1:144" x14ac:dyDescent="0.25">
      <c r="A223" s="18">
        <v>30.204726099999998</v>
      </c>
      <c r="B223" s="18">
        <v>-85.684214400000002</v>
      </c>
      <c r="C223" s="18">
        <f>IF(Sheet1!G421=1,Master!A223,Master!K223)</f>
        <v>30.204726099999998</v>
      </c>
      <c r="D223" s="18">
        <f>IF(Sheet1!G421=1,Master!B223,Master!L223)</f>
        <v>-85.684214400000002</v>
      </c>
      <c r="E223" s="18">
        <f>IF(Sheet1!G421=0,Master!A223,Master!K223)</f>
        <v>100</v>
      </c>
      <c r="F223" s="18">
        <f>IF(Sheet1!G421=0,Master!B223,Master!L223)</f>
        <v>180</v>
      </c>
      <c r="G223" s="18">
        <f>IF(Sheet1!I421=1,Master!A223,Master!K223)</f>
        <v>30.204726099999998</v>
      </c>
      <c r="H223" s="18">
        <f>IF(Sheet1!I421=1,Master!B223,Master!L223)</f>
        <v>-85.684214400000002</v>
      </c>
      <c r="I223" s="18">
        <f>IF(Sheet1!I421=0,Master!A223,Master!K223)</f>
        <v>100</v>
      </c>
      <c r="J223" s="18">
        <f>IF(Sheet1!I421=0,Master!B223,Master!L223)</f>
        <v>180</v>
      </c>
      <c r="K223" s="18">
        <v>100</v>
      </c>
      <c r="L223" s="18">
        <v>180</v>
      </c>
      <c r="M223">
        <v>606</v>
      </c>
      <c r="N223" t="s">
        <v>720</v>
      </c>
      <c r="O223">
        <v>5.8919471680900001E-3</v>
      </c>
      <c r="P223" t="s">
        <v>53</v>
      </c>
      <c r="Q223" t="s">
        <v>54</v>
      </c>
      <c r="R223" t="s">
        <v>8</v>
      </c>
      <c r="S223">
        <v>1</v>
      </c>
      <c r="T223">
        <v>1</v>
      </c>
      <c r="U223">
        <v>17.1653537750244</v>
      </c>
      <c r="V223">
        <v>17.1653537750244</v>
      </c>
      <c r="W223">
        <v>17.1653537750244</v>
      </c>
      <c r="X223" s="1">
        <v>17.1653537750244</v>
      </c>
      <c r="Z223" s="1">
        <v>1</v>
      </c>
      <c r="AA223" s="1">
        <v>0.957325458526611</v>
      </c>
      <c r="AB223" s="1">
        <v>0.957325458526611</v>
      </c>
      <c r="AC223" s="1">
        <v>0.957325458526611</v>
      </c>
      <c r="AD223" s="1">
        <v>0.957325458526611</v>
      </c>
      <c r="AF223" s="1">
        <v>1</v>
      </c>
      <c r="AG223">
        <v>0.97959601879119895</v>
      </c>
      <c r="AH223">
        <v>0.97959601879119895</v>
      </c>
      <c r="AI223">
        <v>0.97959601879119895</v>
      </c>
      <c r="AJ223">
        <v>0.97959601879119895</v>
      </c>
      <c r="AL223" s="18">
        <f t="shared" si="20"/>
        <v>0.97959601879119895</v>
      </c>
      <c r="AM223">
        <v>0.97959601879119895</v>
      </c>
      <c r="AN223">
        <v>606</v>
      </c>
      <c r="AO223" t="s">
        <v>720</v>
      </c>
      <c r="AP223" t="s">
        <v>53</v>
      </c>
      <c r="AQ223" t="s">
        <v>54</v>
      </c>
      <c r="AR223" t="s">
        <v>8</v>
      </c>
      <c r="AS223">
        <v>30.204726099999998</v>
      </c>
      <c r="AT223">
        <v>-85.684214400000002</v>
      </c>
      <c r="AW223">
        <v>16.8</v>
      </c>
      <c r="AX223">
        <v>16.8</v>
      </c>
      <c r="BB223">
        <v>18.399999999999999</v>
      </c>
      <c r="BC223">
        <v>18.399999999999999</v>
      </c>
      <c r="BG223">
        <v>21.5</v>
      </c>
      <c r="BH223">
        <v>21.5</v>
      </c>
      <c r="BL223">
        <v>25.4</v>
      </c>
      <c r="BM223">
        <v>25.4</v>
      </c>
      <c r="BQ223">
        <v>28.9</v>
      </c>
      <c r="BR223">
        <v>28.9</v>
      </c>
      <c r="BW223">
        <v>31.5</v>
      </c>
      <c r="BX223">
        <v>31.5</v>
      </c>
      <c r="CB223">
        <v>32.1</v>
      </c>
      <c r="CC223">
        <v>32.1</v>
      </c>
      <c r="CG223">
        <v>32.1</v>
      </c>
      <c r="CH223">
        <v>32.1</v>
      </c>
      <c r="CL223">
        <v>30.9</v>
      </c>
      <c r="CM223">
        <v>30.9</v>
      </c>
      <c r="CQ223">
        <v>27.1</v>
      </c>
      <c r="CR223">
        <v>27.1</v>
      </c>
      <c r="CV223">
        <v>22.1</v>
      </c>
      <c r="CW223">
        <v>22.1</v>
      </c>
      <c r="DA223">
        <v>18.3</v>
      </c>
      <c r="DB223">
        <v>18.3</v>
      </c>
      <c r="DD223">
        <v>1</v>
      </c>
      <c r="DE223">
        <v>0</v>
      </c>
      <c r="DF223">
        <v>0</v>
      </c>
      <c r="DG223">
        <v>0</v>
      </c>
      <c r="DH223">
        <v>0</v>
      </c>
      <c r="DI223" t="str">
        <f t="shared" si="21"/>
        <v xml:space="preserve">Temp. suitable for vectors - surveillance may be needed. </v>
      </c>
      <c r="DJ223" t="str">
        <f t="shared" si="18"/>
        <v>When temp. suitable, model suggests vectors likely - may need control, education, and policies minimizing exposure.</v>
      </c>
      <c r="DK223" t="str">
        <f t="shared" si="22"/>
        <v xml:space="preserve">Temp. suitable for Zika - surveillance may be needed. </v>
      </c>
      <c r="DL223" t="str">
        <f t="shared" si="19"/>
        <v>When temp. suitable, model suggests Zika unlikely.</v>
      </c>
      <c r="DM223" t="str">
        <f t="shared" si="23"/>
        <v>Temp. suitable for vectors - surveillance may be needed. When temp. suitable, model suggests vectors likely - may need control, education, and policies minimizing exposure.</v>
      </c>
      <c r="DX223" s="59" t="s">
        <v>720</v>
      </c>
      <c r="DY223" s="59" t="s">
        <v>53</v>
      </c>
      <c r="DZ223" s="59" t="s">
        <v>54</v>
      </c>
      <c r="EA223" s="59" t="s">
        <v>8</v>
      </c>
      <c r="EB223" s="59">
        <v>179</v>
      </c>
      <c r="EC223" s="59">
        <v>72</v>
      </c>
      <c r="ED223" s="59">
        <v>0</v>
      </c>
      <c r="EE223" s="59">
        <v>1682</v>
      </c>
      <c r="EF223" s="59">
        <v>1682</v>
      </c>
      <c r="EG223" s="59">
        <v>554.45833333333303</v>
      </c>
      <c r="EH223" s="59">
        <v>419.18101160013299</v>
      </c>
      <c r="EI223" s="59">
        <v>39921</v>
      </c>
      <c r="EJ223" s="59">
        <v>65</v>
      </c>
      <c r="EK223" s="59">
        <v>0</v>
      </c>
      <c r="EL223" s="59">
        <v>6</v>
      </c>
      <c r="EM223" s="59">
        <v>488</v>
      </c>
      <c r="EN223" s="59">
        <v>39921</v>
      </c>
    </row>
    <row r="224" spans="1:144" x14ac:dyDescent="0.25">
      <c r="A224" s="18">
        <v>28.228411600000001</v>
      </c>
      <c r="B224" s="18">
        <v>-80.6067745</v>
      </c>
      <c r="C224" s="18">
        <f>IF(Sheet1!G422=1,Master!A224,Master!K224)</f>
        <v>28.228411600000001</v>
      </c>
      <c r="D224" s="18">
        <f>IF(Sheet1!G422=1,Master!B224,Master!L224)</f>
        <v>-80.6067745</v>
      </c>
      <c r="E224" s="18">
        <f>IF(Sheet1!G422=0,Master!A224,Master!K224)</f>
        <v>100</v>
      </c>
      <c r="F224" s="18">
        <f>IF(Sheet1!G422=0,Master!B224,Master!L224)</f>
        <v>180</v>
      </c>
      <c r="G224" s="18">
        <f>IF(Sheet1!I422=1,Master!A224,Master!K224)</f>
        <v>28.228411600000001</v>
      </c>
      <c r="H224" s="18">
        <f>IF(Sheet1!I422=1,Master!B224,Master!L224)</f>
        <v>-80.6067745</v>
      </c>
      <c r="I224" s="18">
        <f>IF(Sheet1!I422=0,Master!A224,Master!K224)</f>
        <v>100</v>
      </c>
      <c r="J224" s="18">
        <f>IF(Sheet1!I422=0,Master!B224,Master!L224)</f>
        <v>180</v>
      </c>
      <c r="K224" s="18">
        <v>100</v>
      </c>
      <c r="L224" s="18">
        <v>180</v>
      </c>
      <c r="M224">
        <v>607</v>
      </c>
      <c r="N224" t="s">
        <v>721</v>
      </c>
      <c r="O224">
        <v>0.20266177432999999</v>
      </c>
      <c r="P224" t="s">
        <v>53</v>
      </c>
      <c r="Q224" t="s">
        <v>54</v>
      </c>
      <c r="R224" t="s">
        <v>8</v>
      </c>
      <c r="S224">
        <v>1</v>
      </c>
      <c r="T224">
        <v>1</v>
      </c>
      <c r="U224">
        <v>18.543306350708001</v>
      </c>
      <c r="V224">
        <v>18.543306350708001</v>
      </c>
      <c r="W224">
        <v>18.543306350708001</v>
      </c>
      <c r="X224" s="1">
        <v>18.543306350708001</v>
      </c>
      <c r="Z224" s="1">
        <v>1</v>
      </c>
      <c r="AA224" s="1">
        <v>0.74733629559940395</v>
      </c>
      <c r="AB224" s="1">
        <v>0.74733629559940395</v>
      </c>
      <c r="AC224" s="1">
        <v>0.74733629559940395</v>
      </c>
      <c r="AD224" s="1">
        <v>0.74733629559940395</v>
      </c>
      <c r="AF224" s="1">
        <v>1</v>
      </c>
      <c r="AG224">
        <v>0.53873903215716201</v>
      </c>
      <c r="AH224">
        <v>0.53873903215716201</v>
      </c>
      <c r="AI224">
        <v>0.53873903215716201</v>
      </c>
      <c r="AJ224">
        <v>0.53873903215716201</v>
      </c>
      <c r="AL224" s="18">
        <f t="shared" si="20"/>
        <v>0.74733629559940395</v>
      </c>
      <c r="AM224">
        <v>0.74733629559940395</v>
      </c>
      <c r="AN224">
        <v>607</v>
      </c>
      <c r="AO224" t="s">
        <v>721</v>
      </c>
      <c r="AP224" t="s">
        <v>53</v>
      </c>
      <c r="AQ224" t="s">
        <v>54</v>
      </c>
      <c r="AR224" t="s">
        <v>8</v>
      </c>
      <c r="AS224">
        <v>28.228411600000001</v>
      </c>
      <c r="AT224">
        <v>-80.6067745</v>
      </c>
      <c r="AW224">
        <v>21</v>
      </c>
      <c r="AX224">
        <v>21</v>
      </c>
      <c r="BB224">
        <v>21.7</v>
      </c>
      <c r="BC224">
        <v>21.7</v>
      </c>
      <c r="BG224">
        <v>23.8</v>
      </c>
      <c r="BH224">
        <v>23.8</v>
      </c>
      <c r="BL224">
        <v>26.4</v>
      </c>
      <c r="BM224">
        <v>26.4</v>
      </c>
      <c r="BQ224">
        <v>28.6</v>
      </c>
      <c r="BR224">
        <v>28.6</v>
      </c>
      <c r="BW224">
        <v>30.5</v>
      </c>
      <c r="BX224">
        <v>30.5</v>
      </c>
      <c r="CB224">
        <v>31.3</v>
      </c>
      <c r="CC224">
        <v>31.3</v>
      </c>
      <c r="CG224">
        <v>31.3</v>
      </c>
      <c r="CH224">
        <v>31.3</v>
      </c>
      <c r="CL224">
        <v>30.4</v>
      </c>
      <c r="CM224">
        <v>30.4</v>
      </c>
      <c r="CQ224">
        <v>27.9</v>
      </c>
      <c r="CR224">
        <v>27.9</v>
      </c>
      <c r="CV224">
        <v>24.6</v>
      </c>
      <c r="CW224">
        <v>24.6</v>
      </c>
      <c r="DA224">
        <v>22</v>
      </c>
      <c r="DB224">
        <v>22</v>
      </c>
      <c r="DD224">
        <v>1</v>
      </c>
      <c r="DE224">
        <v>0.97904020547866799</v>
      </c>
      <c r="DF224">
        <v>0.97904020547866799</v>
      </c>
      <c r="DG224">
        <v>0.97904020547866799</v>
      </c>
      <c r="DH224">
        <v>0.97904020547866799</v>
      </c>
      <c r="DI224" t="str">
        <f t="shared" si="21"/>
        <v xml:space="preserve">Temp. suitable for vectors - surveillance may be needed. </v>
      </c>
      <c r="DJ224" t="str">
        <f t="shared" si="18"/>
        <v>When temp. suitable, model suggests vectors likely - may need control, education, and policies minimizing exposure.</v>
      </c>
      <c r="DK224" t="str">
        <f t="shared" si="22"/>
        <v xml:space="preserve">Temp. suitable for Zika - surveillance may be needed. </v>
      </c>
      <c r="DL224" t="str">
        <f t="shared" si="19"/>
        <v>When temp. suitable, model suggests Zika likely - may need control, education, and policies minimizing exposure.</v>
      </c>
      <c r="DM224" t="str">
        <f t="shared" si="23"/>
        <v>Temp. suitable for vectors - surveillance may be needed. When temp. suitable, model suggests vectors likely - may need control, education, and policies minimizing exposure.</v>
      </c>
      <c r="DX224" s="59" t="s">
        <v>721</v>
      </c>
      <c r="DY224" s="59" t="s">
        <v>53</v>
      </c>
      <c r="DZ224" s="59" t="s">
        <v>54</v>
      </c>
      <c r="EA224" s="59" t="s">
        <v>8</v>
      </c>
      <c r="EB224" s="59">
        <v>1</v>
      </c>
      <c r="EC224" s="59">
        <v>103</v>
      </c>
      <c r="ED224" s="59">
        <v>0</v>
      </c>
      <c r="EE224" s="59">
        <v>1404</v>
      </c>
      <c r="EF224" s="59">
        <v>1404</v>
      </c>
      <c r="EG224" s="59">
        <v>297.34951456310603</v>
      </c>
      <c r="EH224" s="59">
        <v>387.56505770783099</v>
      </c>
      <c r="EI224" s="59">
        <v>30627</v>
      </c>
      <c r="EJ224" s="59">
        <v>76</v>
      </c>
      <c r="EK224" s="59">
        <v>0</v>
      </c>
      <c r="EL224" s="59">
        <v>2</v>
      </c>
      <c r="EM224" s="59">
        <v>90</v>
      </c>
      <c r="EN224" s="59">
        <v>30627</v>
      </c>
    </row>
    <row r="225" spans="1:144" x14ac:dyDescent="0.25">
      <c r="A225" s="18">
        <v>29.114262199999999</v>
      </c>
      <c r="B225" s="18">
        <v>-81.715414999999993</v>
      </c>
      <c r="C225" s="18">
        <f>IF(Sheet1!G423=1,Master!A225,Master!K225)</f>
        <v>29.114262199999999</v>
      </c>
      <c r="D225" s="18">
        <f>IF(Sheet1!G423=1,Master!B225,Master!L225)</f>
        <v>-81.715414999999993</v>
      </c>
      <c r="E225" s="18">
        <f>IF(Sheet1!G423=0,Master!A225,Master!K225)</f>
        <v>100</v>
      </c>
      <c r="F225" s="18">
        <f>IF(Sheet1!G423=0,Master!B225,Master!L225)</f>
        <v>180</v>
      </c>
      <c r="G225" s="18">
        <f>IF(Sheet1!I423=1,Master!A225,Master!K225)</f>
        <v>29.114262199999999</v>
      </c>
      <c r="H225" s="18">
        <f>IF(Sheet1!I423=1,Master!B225,Master!L225)</f>
        <v>-81.715414999999993</v>
      </c>
      <c r="I225" s="18">
        <f>IF(Sheet1!I423=0,Master!A225,Master!K225)</f>
        <v>100</v>
      </c>
      <c r="J225" s="18">
        <f>IF(Sheet1!I423=0,Master!B225,Master!L225)</f>
        <v>180</v>
      </c>
      <c r="K225" s="18">
        <v>100</v>
      </c>
      <c r="L225" s="18">
        <v>180</v>
      </c>
      <c r="M225">
        <v>614</v>
      </c>
      <c r="N225" t="s">
        <v>728</v>
      </c>
      <c r="O225">
        <v>0.181378490719</v>
      </c>
      <c r="P225" t="s">
        <v>53</v>
      </c>
      <c r="Q225" t="s">
        <v>54</v>
      </c>
      <c r="R225" t="s">
        <v>8</v>
      </c>
      <c r="S225">
        <v>1</v>
      </c>
      <c r="T225">
        <v>1</v>
      </c>
      <c r="U225">
        <v>16.889762878417901</v>
      </c>
      <c r="V225">
        <v>16.889762878417901</v>
      </c>
      <c r="W225">
        <v>16.889762878417901</v>
      </c>
      <c r="X225" s="1">
        <v>16.889762878417901</v>
      </c>
      <c r="Z225" s="1">
        <v>1</v>
      </c>
      <c r="AA225" s="1">
        <v>0.88832038103883304</v>
      </c>
      <c r="AB225" s="1">
        <v>0.88832038103883304</v>
      </c>
      <c r="AC225" s="1">
        <v>0.88832038103883304</v>
      </c>
      <c r="AD225" s="1">
        <v>0.88832038103883304</v>
      </c>
      <c r="AF225" s="1">
        <v>1</v>
      </c>
      <c r="AG225">
        <v>0.962863163784628</v>
      </c>
      <c r="AH225">
        <v>0.962863163784628</v>
      </c>
      <c r="AI225">
        <v>0.962863163784628</v>
      </c>
      <c r="AJ225">
        <v>0.962863163784628</v>
      </c>
      <c r="AL225" s="18">
        <f t="shared" si="20"/>
        <v>0.962863163784628</v>
      </c>
      <c r="AM225">
        <v>0.962863163784628</v>
      </c>
      <c r="AN225">
        <v>614</v>
      </c>
      <c r="AO225" t="s">
        <v>728</v>
      </c>
      <c r="AP225" t="s">
        <v>53</v>
      </c>
      <c r="AQ225" t="s">
        <v>54</v>
      </c>
      <c r="AR225" t="s">
        <v>8</v>
      </c>
      <c r="AS225">
        <v>29.114262199999999</v>
      </c>
      <c r="AT225">
        <v>-81.715414999999993</v>
      </c>
      <c r="AW225">
        <v>20.2</v>
      </c>
      <c r="AX225">
        <v>20.2</v>
      </c>
      <c r="BB225">
        <v>21.3</v>
      </c>
      <c r="BC225">
        <v>21.3</v>
      </c>
      <c r="BG225">
        <v>24.3</v>
      </c>
      <c r="BH225">
        <v>24.3</v>
      </c>
      <c r="BL225">
        <v>27.5</v>
      </c>
      <c r="BM225">
        <v>27.5</v>
      </c>
      <c r="BQ225">
        <v>30.4</v>
      </c>
      <c r="BR225">
        <v>30.4</v>
      </c>
      <c r="BW225">
        <v>32.200000000000003</v>
      </c>
      <c r="BX225">
        <v>32.200000000000003</v>
      </c>
      <c r="CB225">
        <v>32.799999999999997</v>
      </c>
      <c r="CC225">
        <v>32.799999999999997</v>
      </c>
      <c r="CG225">
        <v>32.6</v>
      </c>
      <c r="CH225">
        <v>32.6</v>
      </c>
      <c r="CL225">
        <v>31.3</v>
      </c>
      <c r="CM225">
        <v>31.3</v>
      </c>
      <c r="CQ225">
        <v>28</v>
      </c>
      <c r="CR225">
        <v>28</v>
      </c>
      <c r="CV225">
        <v>24.3</v>
      </c>
      <c r="CW225">
        <v>24.3</v>
      </c>
      <c r="DA225">
        <v>21.2</v>
      </c>
      <c r="DB225">
        <v>21.2</v>
      </c>
      <c r="DD225">
        <v>1</v>
      </c>
      <c r="DE225">
        <v>0.87478343626653898</v>
      </c>
      <c r="DF225">
        <v>0.87478343626653898</v>
      </c>
      <c r="DG225">
        <v>0.87478343626653898</v>
      </c>
      <c r="DH225">
        <v>0.87478343626653898</v>
      </c>
      <c r="DI225" t="str">
        <f t="shared" si="21"/>
        <v xml:space="preserve">Temp. suitable for vectors - surveillance may be needed. </v>
      </c>
      <c r="DJ225" t="str">
        <f t="shared" si="18"/>
        <v>When temp. suitable, model suggests vectors likely - may need control, education, and policies minimizing exposure.</v>
      </c>
      <c r="DK225" t="str">
        <f t="shared" si="22"/>
        <v xml:space="preserve">Temp. suitable for Zika - surveillance may be needed. </v>
      </c>
      <c r="DL225" t="str">
        <f t="shared" si="19"/>
        <v>When temp. suitable, model suggests Zika likely - may need control, education, and policies minimizing exposure.</v>
      </c>
      <c r="DM225" t="str">
        <f t="shared" si="23"/>
        <v>Temp. suitable for vectors - surveillance may be needed. When temp. suitable, model suggests vectors likely - may need control, education, and policies minimizing exposure.</v>
      </c>
      <c r="DX225" s="59" t="s">
        <v>728</v>
      </c>
      <c r="DY225" s="59" t="s">
        <v>53</v>
      </c>
      <c r="DZ225" s="59" t="s">
        <v>54</v>
      </c>
      <c r="EA225" s="59" t="s">
        <v>8</v>
      </c>
      <c r="EB225" s="59">
        <v>0</v>
      </c>
      <c r="EC225" s="59">
        <v>260</v>
      </c>
      <c r="ED225" s="59">
        <v>0</v>
      </c>
      <c r="EE225" s="59">
        <v>31</v>
      </c>
      <c r="EF225" s="59">
        <v>31</v>
      </c>
      <c r="EG225" s="59">
        <v>0.3</v>
      </c>
      <c r="EH225" s="59">
        <v>2.3424182113625802</v>
      </c>
      <c r="EI225" s="59">
        <v>78</v>
      </c>
      <c r="EJ225" s="59">
        <v>6</v>
      </c>
      <c r="EK225" s="59">
        <v>0</v>
      </c>
      <c r="EL225" s="59">
        <v>5</v>
      </c>
      <c r="EM225" s="59">
        <v>0</v>
      </c>
      <c r="EN225" s="59">
        <v>78</v>
      </c>
    </row>
    <row r="226" spans="1:144" x14ac:dyDescent="0.25">
      <c r="A226" s="18">
        <v>30.044548500000001</v>
      </c>
      <c r="B226" s="18">
        <v>-85.548637799999995</v>
      </c>
      <c r="C226" s="18">
        <f>IF(Sheet1!G424=1,Master!A226,Master!K226)</f>
        <v>30.044548500000001</v>
      </c>
      <c r="D226" s="18">
        <f>IF(Sheet1!G424=1,Master!B226,Master!L226)</f>
        <v>-85.548637799999995</v>
      </c>
      <c r="E226" s="18">
        <f>IF(Sheet1!G424=0,Master!A226,Master!K226)</f>
        <v>100</v>
      </c>
      <c r="F226" s="18">
        <f>IF(Sheet1!G424=0,Master!B226,Master!L226)</f>
        <v>180</v>
      </c>
      <c r="G226" s="18">
        <f>IF(Sheet1!I424=1,Master!A226,Master!K226)</f>
        <v>30.044548500000001</v>
      </c>
      <c r="H226" s="18">
        <f>IF(Sheet1!I424=1,Master!B226,Master!L226)</f>
        <v>-85.548637799999995</v>
      </c>
      <c r="I226" s="18">
        <f>IF(Sheet1!I424=0,Master!A226,Master!K226)</f>
        <v>100</v>
      </c>
      <c r="J226" s="18">
        <f>IF(Sheet1!I424=0,Master!B226,Master!L226)</f>
        <v>180</v>
      </c>
      <c r="K226" s="18">
        <v>100</v>
      </c>
      <c r="L226" s="18">
        <v>180</v>
      </c>
      <c r="M226">
        <v>694</v>
      </c>
      <c r="N226" t="s">
        <v>808</v>
      </c>
      <c r="O226">
        <v>1.82135340027</v>
      </c>
      <c r="P226" t="s">
        <v>53</v>
      </c>
      <c r="Q226" t="s">
        <v>54</v>
      </c>
      <c r="R226" t="s">
        <v>8</v>
      </c>
      <c r="S226">
        <v>1</v>
      </c>
      <c r="T226">
        <v>2</v>
      </c>
      <c r="U226">
        <v>15.787401199340801</v>
      </c>
      <c r="V226">
        <v>16.889762878417901</v>
      </c>
      <c r="W226">
        <v>16.338582038879299</v>
      </c>
      <c r="X226" s="1">
        <v>32.677164077758697</v>
      </c>
      <c r="Z226" s="1">
        <v>5</v>
      </c>
      <c r="AA226" s="1">
        <v>0.819421251470137</v>
      </c>
      <c r="AB226" s="1">
        <v>0.94502171818087499</v>
      </c>
      <c r="AC226" s="1">
        <v>0.89669544654147004</v>
      </c>
      <c r="AD226" s="1">
        <v>4.48347723270735</v>
      </c>
      <c r="AF226" s="1">
        <v>5</v>
      </c>
      <c r="AG226">
        <v>0.86207991729288203</v>
      </c>
      <c r="AH226">
        <v>0.97583082804449695</v>
      </c>
      <c r="AI226">
        <v>0.92184889035908002</v>
      </c>
      <c r="AJ226">
        <v>4.6092444517953997</v>
      </c>
      <c r="AL226" s="18">
        <f t="shared" si="20"/>
        <v>0.97583082804449695</v>
      </c>
      <c r="AM226">
        <v>0.97583082804449695</v>
      </c>
      <c r="AN226">
        <v>694</v>
      </c>
      <c r="AO226" t="s">
        <v>808</v>
      </c>
      <c r="AP226" t="s">
        <v>53</v>
      </c>
      <c r="AQ226" t="s">
        <v>54</v>
      </c>
      <c r="AR226" t="s">
        <v>8</v>
      </c>
      <c r="AS226">
        <v>30.044548500000001</v>
      </c>
      <c r="AT226">
        <v>-85.548637799999995</v>
      </c>
      <c r="AW226">
        <v>16.8</v>
      </c>
      <c r="AX226">
        <v>16.8</v>
      </c>
      <c r="BB226">
        <v>18.3</v>
      </c>
      <c r="BC226">
        <v>18.3</v>
      </c>
      <c r="BG226">
        <v>21.3</v>
      </c>
      <c r="BH226">
        <v>21.3</v>
      </c>
      <c r="BL226">
        <v>25.2</v>
      </c>
      <c r="BM226">
        <v>25.2</v>
      </c>
      <c r="BQ226">
        <v>28.8</v>
      </c>
      <c r="BR226">
        <v>28.8</v>
      </c>
      <c r="BW226">
        <v>31.3</v>
      </c>
      <c r="BX226">
        <v>31.3</v>
      </c>
      <c r="CB226">
        <v>32</v>
      </c>
      <c r="CC226">
        <v>32</v>
      </c>
      <c r="CG226">
        <v>32.1</v>
      </c>
      <c r="CH226">
        <v>32.1</v>
      </c>
      <c r="CL226">
        <v>30.8</v>
      </c>
      <c r="CM226">
        <v>30.8</v>
      </c>
      <c r="CQ226">
        <v>27</v>
      </c>
      <c r="CR226">
        <v>27</v>
      </c>
      <c r="CV226">
        <v>22</v>
      </c>
      <c r="CW226">
        <v>22</v>
      </c>
      <c r="DA226">
        <v>18.2</v>
      </c>
      <c r="DB226">
        <v>18.2</v>
      </c>
      <c r="DD226">
        <v>6</v>
      </c>
      <c r="DE226">
        <v>0</v>
      </c>
      <c r="DF226">
        <v>0.87404023019372201</v>
      </c>
      <c r="DG226">
        <v>0.55790678587944997</v>
      </c>
      <c r="DH226">
        <v>3.3474407152766901</v>
      </c>
      <c r="DI226" t="str">
        <f t="shared" si="21"/>
        <v xml:space="preserve">Temp. suitable for vectors - surveillance may be needed. </v>
      </c>
      <c r="DJ226" t="str">
        <f t="shared" si="18"/>
        <v>When temp. suitable, model suggests vectors likely - may need control, education, and policies minimizing exposure.</v>
      </c>
      <c r="DK226" t="str">
        <f t="shared" si="22"/>
        <v xml:space="preserve">Temp. suitable for Zika - surveillance may be needed. </v>
      </c>
      <c r="DL226" t="str">
        <f t="shared" si="19"/>
        <v>When temp. suitable, model suggests Zika likely - may need control, education, and policies minimizing exposure.</v>
      </c>
      <c r="DM226" t="str">
        <f t="shared" si="23"/>
        <v>Temp. suitable for vectors - surveillance may be needed. When temp. suitable, model suggests vectors likely - may need control, education, and policies minimizing exposure.</v>
      </c>
      <c r="DX226" s="59" t="s">
        <v>808</v>
      </c>
      <c r="DY226" s="59" t="s">
        <v>53</v>
      </c>
      <c r="DZ226" s="59" t="s">
        <v>54</v>
      </c>
      <c r="EA226" s="59" t="s">
        <v>8</v>
      </c>
      <c r="EB226" s="59">
        <v>0</v>
      </c>
      <c r="EC226" s="59">
        <v>374</v>
      </c>
      <c r="ED226" s="59">
        <v>0</v>
      </c>
      <c r="EE226" s="59">
        <v>1621</v>
      </c>
      <c r="EF226" s="59">
        <v>1621</v>
      </c>
      <c r="EG226" s="59">
        <v>83.751336898395706</v>
      </c>
      <c r="EH226" s="59">
        <v>223.60575668650901</v>
      </c>
      <c r="EI226" s="59">
        <v>31323</v>
      </c>
      <c r="EJ226" s="59">
        <v>93</v>
      </c>
      <c r="EK226" s="59">
        <v>0</v>
      </c>
      <c r="EL226" s="59">
        <v>4</v>
      </c>
      <c r="EM226" s="59">
        <v>0</v>
      </c>
      <c r="EN226" s="59">
        <v>31323</v>
      </c>
    </row>
    <row r="227" spans="1:144" x14ac:dyDescent="0.25">
      <c r="A227" s="18">
        <v>30.6261473</v>
      </c>
      <c r="B227" s="18">
        <v>-87.060909300000006</v>
      </c>
      <c r="C227" s="18">
        <f>IF(Sheet1!G425=1,Master!A227,Master!K227)</f>
        <v>30.6261473</v>
      </c>
      <c r="D227" s="18">
        <f>IF(Sheet1!G425=1,Master!B227,Master!L227)</f>
        <v>-87.060909300000006</v>
      </c>
      <c r="E227" s="18">
        <f>IF(Sheet1!G425=0,Master!A227,Master!K227)</f>
        <v>100</v>
      </c>
      <c r="F227" s="18">
        <f>IF(Sheet1!G425=0,Master!B227,Master!L227)</f>
        <v>180</v>
      </c>
      <c r="G227" s="18">
        <f>IF(Sheet1!I425=1,Master!A227,Master!K227)</f>
        <v>30.6261473</v>
      </c>
      <c r="H227" s="18">
        <f>IF(Sheet1!I425=1,Master!B227,Master!L227)</f>
        <v>-87.060909300000006</v>
      </c>
      <c r="I227" s="18">
        <f>IF(Sheet1!I425=0,Master!A227,Master!K227)</f>
        <v>100</v>
      </c>
      <c r="J227" s="18">
        <f>IF(Sheet1!I425=0,Master!B227,Master!L227)</f>
        <v>180</v>
      </c>
      <c r="K227" s="18">
        <v>100</v>
      </c>
      <c r="L227" s="18">
        <v>180</v>
      </c>
      <c r="M227">
        <v>726</v>
      </c>
      <c r="N227" t="s">
        <v>840</v>
      </c>
      <c r="O227">
        <v>2.8166312319800001E-2</v>
      </c>
      <c r="P227" t="s">
        <v>53</v>
      </c>
      <c r="Q227" t="s">
        <v>54</v>
      </c>
      <c r="R227" t="s">
        <v>8</v>
      </c>
      <c r="S227">
        <v>1</v>
      </c>
      <c r="T227">
        <v>1</v>
      </c>
      <c r="U227">
        <v>19.094488143920799</v>
      </c>
      <c r="V227">
        <v>19.094488143920799</v>
      </c>
      <c r="W227">
        <v>19.094488143920799</v>
      </c>
      <c r="X227" s="1">
        <v>19.094488143920799</v>
      </c>
      <c r="Z227" s="1">
        <v>1</v>
      </c>
      <c r="AA227" s="1">
        <v>0.933144271373749</v>
      </c>
      <c r="AB227" s="1">
        <v>0.933144271373749</v>
      </c>
      <c r="AC227" s="1">
        <v>0.933144271373749</v>
      </c>
      <c r="AD227" s="1">
        <v>0.933144271373749</v>
      </c>
      <c r="AF227" s="1">
        <v>1</v>
      </c>
      <c r="AG227">
        <v>0.98412406444549605</v>
      </c>
      <c r="AH227">
        <v>0.98412406444549605</v>
      </c>
      <c r="AI227">
        <v>0.98412406444549605</v>
      </c>
      <c r="AJ227">
        <v>0.98412406444549605</v>
      </c>
      <c r="AL227" s="18">
        <f t="shared" si="20"/>
        <v>0.98412406444549605</v>
      </c>
      <c r="AM227">
        <v>0.98412406444549605</v>
      </c>
      <c r="AN227">
        <v>726</v>
      </c>
      <c r="AO227" t="s">
        <v>840</v>
      </c>
      <c r="AP227" t="s">
        <v>53</v>
      </c>
      <c r="AQ227" t="s">
        <v>54</v>
      </c>
      <c r="AR227" t="s">
        <v>8</v>
      </c>
      <c r="AS227">
        <v>30.6261473</v>
      </c>
      <c r="AT227">
        <v>-87.060909300000006</v>
      </c>
      <c r="AW227">
        <v>15.8</v>
      </c>
      <c r="AX227">
        <v>15.8</v>
      </c>
      <c r="BB227">
        <v>17.7</v>
      </c>
      <c r="BC227">
        <v>17.7</v>
      </c>
      <c r="BG227">
        <v>20.9</v>
      </c>
      <c r="BH227">
        <v>20.9</v>
      </c>
      <c r="BL227">
        <v>25</v>
      </c>
      <c r="BM227">
        <v>25</v>
      </c>
      <c r="BQ227">
        <v>29.1</v>
      </c>
      <c r="BR227">
        <v>29.1</v>
      </c>
      <c r="BW227">
        <v>31.8</v>
      </c>
      <c r="BX227">
        <v>31.8</v>
      </c>
      <c r="CB227">
        <v>32.5</v>
      </c>
      <c r="CC227">
        <v>32.5</v>
      </c>
      <c r="CG227">
        <v>32.299999999999997</v>
      </c>
      <c r="CH227">
        <v>32.299999999999997</v>
      </c>
      <c r="CL227">
        <v>30.5</v>
      </c>
      <c r="CM227">
        <v>30.5</v>
      </c>
      <c r="CQ227">
        <v>26.4</v>
      </c>
      <c r="CR227">
        <v>26.4</v>
      </c>
      <c r="CV227">
        <v>21.1</v>
      </c>
      <c r="CW227">
        <v>21.1</v>
      </c>
      <c r="DA227">
        <v>17.2</v>
      </c>
      <c r="DB227">
        <v>17.2</v>
      </c>
      <c r="DD227">
        <v>1</v>
      </c>
      <c r="DE227">
        <v>0.89119160175323497</v>
      </c>
      <c r="DF227">
        <v>0.89119160175323497</v>
      </c>
      <c r="DG227">
        <v>0.89119160175323497</v>
      </c>
      <c r="DH227">
        <v>0.89119160175323497</v>
      </c>
      <c r="DI227" t="str">
        <f t="shared" si="21"/>
        <v xml:space="preserve">Temp. suitable for vectors - surveillance may be needed. </v>
      </c>
      <c r="DJ227" t="str">
        <f t="shared" si="18"/>
        <v>When temp. suitable, model suggests vectors likely - may need control, education, and policies minimizing exposure.</v>
      </c>
      <c r="DK227" t="str">
        <f t="shared" si="22"/>
        <v xml:space="preserve">Temp. suitable for Zika - surveillance may be needed. </v>
      </c>
      <c r="DL227" t="str">
        <f t="shared" si="19"/>
        <v>When temp. suitable, model suggests Zika likely - may need control, education, and policies minimizing exposure.</v>
      </c>
      <c r="DM227" t="str">
        <f t="shared" si="23"/>
        <v>Temp. suitable for vectors - surveillance may be needed. When temp. suitable, model suggests vectors likely - may need control, education, and policies minimizing exposure.</v>
      </c>
      <c r="DX227" s="59" t="s">
        <v>840</v>
      </c>
      <c r="DY227" s="59" t="s">
        <v>53</v>
      </c>
      <c r="DZ227" s="59" t="s">
        <v>54</v>
      </c>
      <c r="EA227" s="59" t="s">
        <v>8</v>
      </c>
      <c r="EB227" s="59">
        <v>988</v>
      </c>
      <c r="EC227" s="59">
        <v>73</v>
      </c>
      <c r="ED227" s="59">
        <v>0</v>
      </c>
      <c r="EE227" s="59">
        <v>1287</v>
      </c>
      <c r="EF227" s="59">
        <v>1287</v>
      </c>
      <c r="EG227" s="59">
        <v>242.479452054794</v>
      </c>
      <c r="EH227" s="59">
        <v>274.52470056739401</v>
      </c>
      <c r="EI227" s="59">
        <v>17701</v>
      </c>
      <c r="EJ227" s="59">
        <v>65</v>
      </c>
      <c r="EK227" s="59">
        <v>85</v>
      </c>
      <c r="EL227" s="59">
        <v>1</v>
      </c>
      <c r="EM227" s="59">
        <v>142</v>
      </c>
      <c r="EN227" s="59">
        <v>17701</v>
      </c>
    </row>
    <row r="228" spans="1:144" x14ac:dyDescent="0.25">
      <c r="A228" s="18">
        <v>34.559476500000002</v>
      </c>
      <c r="B228" s="18">
        <v>-83.972049999999996</v>
      </c>
      <c r="C228" s="18">
        <f>IF(Sheet1!G433=1,Master!A228,Master!K228)</f>
        <v>34.559476500000002</v>
      </c>
      <c r="D228" s="18">
        <f>IF(Sheet1!G433=1,Master!B228,Master!L228)</f>
        <v>-83.972049999999996</v>
      </c>
      <c r="E228" s="18">
        <f>IF(Sheet1!G433=0,Master!A228,Master!K228)</f>
        <v>100</v>
      </c>
      <c r="F228" s="18">
        <f>IF(Sheet1!G433=0,Master!B228,Master!L228)</f>
        <v>180</v>
      </c>
      <c r="G228" s="18">
        <f>IF(Sheet1!I433=1,Master!A228,Master!K228)</f>
        <v>34.559476500000002</v>
      </c>
      <c r="H228" s="18">
        <f>IF(Sheet1!I433=1,Master!B228,Master!L228)</f>
        <v>-83.972049999999996</v>
      </c>
      <c r="I228" s="18">
        <f>IF(Sheet1!I433=0,Master!A228,Master!K228)</f>
        <v>100</v>
      </c>
      <c r="J228" s="18">
        <f>IF(Sheet1!I433=0,Master!B228,Master!L228)</f>
        <v>180</v>
      </c>
      <c r="K228" s="18">
        <v>100</v>
      </c>
      <c r="L228" s="18">
        <v>180</v>
      </c>
      <c r="M228">
        <v>156</v>
      </c>
      <c r="N228" t="s">
        <v>252</v>
      </c>
      <c r="O228">
        <v>3.20561237725E-2</v>
      </c>
      <c r="P228" s="18" t="s">
        <v>253</v>
      </c>
      <c r="Q228" t="s">
        <v>254</v>
      </c>
      <c r="R228" t="s">
        <v>8</v>
      </c>
      <c r="S228">
        <v>1</v>
      </c>
      <c r="T228">
        <v>1</v>
      </c>
      <c r="U228">
        <v>6.6929135322570801</v>
      </c>
      <c r="V228">
        <v>6.6929135322570801</v>
      </c>
      <c r="W228">
        <v>6.6929135322570801</v>
      </c>
      <c r="X228" s="1">
        <v>6.6929135322570801</v>
      </c>
      <c r="Z228" s="1">
        <v>1</v>
      </c>
      <c r="AA228" s="1">
        <v>0.421427011489868</v>
      </c>
      <c r="AB228" s="1">
        <v>0.421427011489868</v>
      </c>
      <c r="AC228" s="1">
        <v>0.421427011489868</v>
      </c>
      <c r="AD228" s="1">
        <v>0.421427011489868</v>
      </c>
      <c r="AF228" s="1">
        <v>1</v>
      </c>
      <c r="AG228">
        <v>0.98091000318527199</v>
      </c>
      <c r="AH228">
        <v>0.98091000318527199</v>
      </c>
      <c r="AI228">
        <v>0.98091000318527199</v>
      </c>
      <c r="AJ228">
        <v>0.98091000318527199</v>
      </c>
      <c r="AL228" s="18">
        <f t="shared" si="20"/>
        <v>0.98091000318527199</v>
      </c>
      <c r="AM228">
        <v>0.98091000318527199</v>
      </c>
      <c r="AN228">
        <v>156</v>
      </c>
      <c r="AO228" t="s">
        <v>252</v>
      </c>
      <c r="AP228" t="s">
        <v>253</v>
      </c>
      <c r="AQ228" t="s">
        <v>254</v>
      </c>
      <c r="AR228" t="s">
        <v>8</v>
      </c>
      <c r="AS228">
        <v>34.559476500000002</v>
      </c>
      <c r="AT228">
        <v>-83.972049999999996</v>
      </c>
      <c r="AW228">
        <v>9.5</v>
      </c>
      <c r="AX228">
        <v>9.5</v>
      </c>
      <c r="BB228">
        <v>12</v>
      </c>
      <c r="BC228">
        <v>12</v>
      </c>
      <c r="BG228">
        <v>16.399999999999999</v>
      </c>
      <c r="BH228">
        <v>16.399999999999999</v>
      </c>
      <c r="BL228">
        <v>21.5</v>
      </c>
      <c r="BM228">
        <v>21.5</v>
      </c>
      <c r="BQ228">
        <v>25.2</v>
      </c>
      <c r="BR228">
        <v>25.2</v>
      </c>
      <c r="BW228">
        <v>28.6</v>
      </c>
      <c r="BX228">
        <v>28.6</v>
      </c>
      <c r="CB228">
        <v>30.1</v>
      </c>
      <c r="CC228">
        <v>30.1</v>
      </c>
      <c r="CG228">
        <v>29.5</v>
      </c>
      <c r="CH228">
        <v>29.5</v>
      </c>
      <c r="CL228">
        <v>26.4</v>
      </c>
      <c r="CM228">
        <v>26.4</v>
      </c>
      <c r="CQ228">
        <v>21.6</v>
      </c>
      <c r="CR228">
        <v>21.6</v>
      </c>
      <c r="CV228">
        <v>16.3</v>
      </c>
      <c r="CW228">
        <v>16.3</v>
      </c>
      <c r="DA228">
        <v>11.2</v>
      </c>
      <c r="DB228">
        <v>11.2</v>
      </c>
      <c r="DD228">
        <v>1</v>
      </c>
      <c r="DE228">
        <v>0</v>
      </c>
      <c r="DF228">
        <v>0</v>
      </c>
      <c r="DG228">
        <v>0</v>
      </c>
      <c r="DH228">
        <v>0</v>
      </c>
      <c r="DI228" t="str">
        <f t="shared" si="21"/>
        <v xml:space="preserve">Temp. suitable for vectors - surveillance may be needed. </v>
      </c>
      <c r="DJ228" t="str">
        <f t="shared" si="18"/>
        <v>When temp. suitable, model suggests vectors likely - may need control, education, and policies minimizing exposure.</v>
      </c>
      <c r="DK228" t="str">
        <f t="shared" si="22"/>
        <v xml:space="preserve">Temp. suitable for Zika - surveillance may be needed. </v>
      </c>
      <c r="DL228" t="str">
        <f t="shared" si="19"/>
        <v>When temp. suitable, model suggests Zika unlikely.</v>
      </c>
      <c r="DM228" t="str">
        <f t="shared" si="23"/>
        <v>Temp. suitable for vectors - surveillance may be needed. When temp. suitable, model suggests vectors likely - may need control, education, and policies minimizing exposure.</v>
      </c>
      <c r="DX228" s="59" t="s">
        <v>252</v>
      </c>
      <c r="DY228" s="59" t="s">
        <v>253</v>
      </c>
      <c r="DZ228" s="59" t="s">
        <v>254</v>
      </c>
      <c r="EA228" s="59" t="s">
        <v>8</v>
      </c>
      <c r="EB228" s="59">
        <v>163</v>
      </c>
      <c r="EC228" s="59">
        <v>131</v>
      </c>
      <c r="ED228" s="59">
        <v>0</v>
      </c>
      <c r="EE228" s="59">
        <v>3093</v>
      </c>
      <c r="EF228" s="59">
        <v>3093</v>
      </c>
      <c r="EG228" s="59">
        <v>99.221374045801497</v>
      </c>
      <c r="EH228" s="59">
        <v>306.38690527885802</v>
      </c>
      <c r="EI228" s="59">
        <v>12998</v>
      </c>
      <c r="EJ228" s="59">
        <v>72</v>
      </c>
      <c r="EK228" s="59">
        <v>0</v>
      </c>
      <c r="EL228" s="59">
        <v>10</v>
      </c>
      <c r="EM228" s="59">
        <v>21</v>
      </c>
      <c r="EN228" s="59">
        <v>12998</v>
      </c>
    </row>
    <row r="229" spans="1:144" x14ac:dyDescent="0.25">
      <c r="A229" s="18">
        <v>33.915080799999998</v>
      </c>
      <c r="B229" s="18">
        <v>-84.515747599999997</v>
      </c>
      <c r="C229" s="18">
        <f>IF(Sheet1!G434=1,Master!A229,Master!K229)</f>
        <v>33.915080799999998</v>
      </c>
      <c r="D229" s="18">
        <f>IF(Sheet1!G434=1,Master!B229,Master!L229)</f>
        <v>-84.515747599999997</v>
      </c>
      <c r="E229" s="18">
        <f>IF(Sheet1!G434=0,Master!A229,Master!K229)</f>
        <v>100</v>
      </c>
      <c r="F229" s="18">
        <f>IF(Sheet1!G434=0,Master!B229,Master!L229)</f>
        <v>180</v>
      </c>
      <c r="G229" s="18">
        <f>IF(Sheet1!I434=1,Master!A229,Master!K229)</f>
        <v>33.915080799999998</v>
      </c>
      <c r="H229" s="18">
        <f>IF(Sheet1!I434=1,Master!B229,Master!L229)</f>
        <v>-84.515747599999997</v>
      </c>
      <c r="I229" s="18">
        <f>IF(Sheet1!I434=0,Master!A229,Master!K229)</f>
        <v>100</v>
      </c>
      <c r="J229" s="18">
        <f>IF(Sheet1!I434=0,Master!B229,Master!L229)</f>
        <v>180</v>
      </c>
      <c r="K229" s="18">
        <v>100</v>
      </c>
      <c r="L229" s="18">
        <v>180</v>
      </c>
      <c r="M229">
        <v>204</v>
      </c>
      <c r="N229" t="s">
        <v>312</v>
      </c>
      <c r="O229">
        <v>0.20488667490500001</v>
      </c>
      <c r="P229" s="18" t="s">
        <v>253</v>
      </c>
      <c r="Q229" t="s">
        <v>254</v>
      </c>
      <c r="R229" t="s">
        <v>8</v>
      </c>
      <c r="S229">
        <v>1</v>
      </c>
      <c r="T229">
        <v>1</v>
      </c>
      <c r="U229">
        <v>8.6220474243163991</v>
      </c>
      <c r="V229">
        <v>8.6220474243163991</v>
      </c>
      <c r="W229">
        <v>8.6220474243163991</v>
      </c>
      <c r="X229" s="1">
        <v>8.6220474243163991</v>
      </c>
      <c r="Z229" s="1">
        <v>1</v>
      </c>
      <c r="AA229" s="1">
        <v>0.76584367606945902</v>
      </c>
      <c r="AB229" s="1">
        <v>0.76584367606945902</v>
      </c>
      <c r="AC229" s="1">
        <v>0.76584367606945902</v>
      </c>
      <c r="AD229" s="1">
        <v>0.76584367606945902</v>
      </c>
      <c r="AF229" s="1">
        <v>1</v>
      </c>
      <c r="AG229">
        <v>0.97746669929810703</v>
      </c>
      <c r="AH229">
        <v>0.97746669929810703</v>
      </c>
      <c r="AI229">
        <v>0.97746669929810703</v>
      </c>
      <c r="AJ229">
        <v>0.97746669929810703</v>
      </c>
      <c r="AL229" s="18">
        <f t="shared" si="20"/>
        <v>0.97746669929810703</v>
      </c>
      <c r="AM229">
        <v>0.97746669929810703</v>
      </c>
      <c r="AN229">
        <v>204</v>
      </c>
      <c r="AO229" t="s">
        <v>312</v>
      </c>
      <c r="AP229" t="s">
        <v>253</v>
      </c>
      <c r="AQ229" t="s">
        <v>254</v>
      </c>
      <c r="AR229" t="s">
        <v>8</v>
      </c>
      <c r="AS229">
        <v>33.915080799999998</v>
      </c>
      <c r="AT229">
        <v>-84.515747599999997</v>
      </c>
      <c r="AW229">
        <v>10.1</v>
      </c>
      <c r="AX229">
        <v>10.1</v>
      </c>
      <c r="BB229">
        <v>12.7</v>
      </c>
      <c r="BC229">
        <v>12.7</v>
      </c>
      <c r="BG229">
        <v>17</v>
      </c>
      <c r="BH229">
        <v>17</v>
      </c>
      <c r="BL229">
        <v>22.2</v>
      </c>
      <c r="BM229">
        <v>22.2</v>
      </c>
      <c r="BQ229">
        <v>26.4</v>
      </c>
      <c r="BR229">
        <v>26.4</v>
      </c>
      <c r="BW229">
        <v>29.8</v>
      </c>
      <c r="BX229">
        <v>29.8</v>
      </c>
      <c r="CB229">
        <v>31.2</v>
      </c>
      <c r="CC229">
        <v>31.2</v>
      </c>
      <c r="CG229">
        <v>31</v>
      </c>
      <c r="CH229">
        <v>31</v>
      </c>
      <c r="CL229">
        <v>27.6</v>
      </c>
      <c r="CM229">
        <v>27.6</v>
      </c>
      <c r="CQ229">
        <v>22.3</v>
      </c>
      <c r="CR229">
        <v>22.3</v>
      </c>
      <c r="CV229">
        <v>16.8</v>
      </c>
      <c r="CW229">
        <v>16.8</v>
      </c>
      <c r="DA229">
        <v>11.5</v>
      </c>
      <c r="DB229">
        <v>11.5</v>
      </c>
      <c r="DD229">
        <v>1</v>
      </c>
      <c r="DE229">
        <v>0</v>
      </c>
      <c r="DF229">
        <v>0</v>
      </c>
      <c r="DG229">
        <v>0</v>
      </c>
      <c r="DH229">
        <v>0</v>
      </c>
      <c r="DI229" t="str">
        <f t="shared" si="21"/>
        <v xml:space="preserve">Temp. suitable for vectors - surveillance may be needed. </v>
      </c>
      <c r="DJ229" t="str">
        <f t="shared" si="18"/>
        <v>When temp. suitable, model suggests vectors likely - may need control, education, and policies minimizing exposure.</v>
      </c>
      <c r="DK229" t="str">
        <f t="shared" si="22"/>
        <v xml:space="preserve">Temp. suitable for Zika - surveillance may be needed. </v>
      </c>
      <c r="DL229" t="str">
        <f t="shared" si="19"/>
        <v>When temp. suitable, model suggests Zika unlikely.</v>
      </c>
      <c r="DM229" t="str">
        <f t="shared" si="23"/>
        <v>Temp. suitable for vectors - surveillance may be needed. When temp. suitable, model suggests vectors likely - may need control, education, and policies minimizing exposure.</v>
      </c>
      <c r="DX229" s="59" t="s">
        <v>312</v>
      </c>
      <c r="DY229" s="59" t="s">
        <v>253</v>
      </c>
      <c r="DZ229" s="59" t="s">
        <v>254</v>
      </c>
      <c r="EA229" s="59" t="s">
        <v>8</v>
      </c>
      <c r="EB229" s="59">
        <v>92</v>
      </c>
      <c r="EC229" s="59">
        <v>218</v>
      </c>
      <c r="ED229" s="59">
        <v>4</v>
      </c>
      <c r="EE229" s="59">
        <v>7172</v>
      </c>
      <c r="EF229" s="59">
        <v>7168</v>
      </c>
      <c r="EG229" s="59">
        <v>961.17431192660501</v>
      </c>
      <c r="EH229" s="59">
        <v>761.44287639915694</v>
      </c>
      <c r="EI229" s="59">
        <v>209536</v>
      </c>
      <c r="EJ229" s="59">
        <v>204</v>
      </c>
      <c r="EK229" s="59">
        <v>587</v>
      </c>
      <c r="EL229" s="59">
        <v>4</v>
      </c>
      <c r="EM229" s="59">
        <v>825</v>
      </c>
      <c r="EN229" s="59">
        <v>209536</v>
      </c>
    </row>
    <row r="230" spans="1:144" x14ac:dyDescent="0.25">
      <c r="A230" s="18">
        <v>32.391571599999999</v>
      </c>
      <c r="B230" s="18">
        <v>-84.811665500000004</v>
      </c>
      <c r="C230" s="18">
        <f>IF(Sheet1!G435=1,Master!A230,Master!K230)</f>
        <v>32.391571599999999</v>
      </c>
      <c r="D230" s="18">
        <f>IF(Sheet1!G435=1,Master!B230,Master!L230)</f>
        <v>-84.811665500000004</v>
      </c>
      <c r="E230" s="18">
        <f>IF(Sheet1!G435=0,Master!A230,Master!K230)</f>
        <v>100</v>
      </c>
      <c r="F230" s="18">
        <f>IF(Sheet1!G435=0,Master!B230,Master!L230)</f>
        <v>180</v>
      </c>
      <c r="G230" s="18">
        <f>IF(Sheet1!I435=1,Master!A230,Master!K230)</f>
        <v>32.391571599999999</v>
      </c>
      <c r="H230" s="18">
        <f>IF(Sheet1!I435=1,Master!B230,Master!L230)</f>
        <v>-84.811665500000004</v>
      </c>
      <c r="I230" s="18">
        <f>IF(Sheet1!I435=0,Master!A230,Master!K230)</f>
        <v>100</v>
      </c>
      <c r="J230" s="18">
        <f>IF(Sheet1!I435=0,Master!B230,Master!L230)</f>
        <v>180</v>
      </c>
      <c r="K230" s="18">
        <v>100</v>
      </c>
      <c r="L230" s="18">
        <v>180</v>
      </c>
      <c r="M230">
        <v>236</v>
      </c>
      <c r="N230" t="s">
        <v>346</v>
      </c>
      <c r="O230">
        <v>1.5868478884199999</v>
      </c>
      <c r="P230" s="18" t="s">
        <v>253</v>
      </c>
      <c r="Q230" t="s">
        <v>254</v>
      </c>
      <c r="R230" t="s">
        <v>8</v>
      </c>
      <c r="S230">
        <v>1</v>
      </c>
      <c r="T230">
        <v>7</v>
      </c>
      <c r="U230">
        <v>12.7559051513671</v>
      </c>
      <c r="V230">
        <v>14.685039520263601</v>
      </c>
      <c r="W230">
        <v>13.7401575360979</v>
      </c>
      <c r="X230" s="1">
        <v>96.181102752685504</v>
      </c>
      <c r="Z230" s="1">
        <v>38</v>
      </c>
      <c r="AA230" s="1">
        <v>0.37167588282212</v>
      </c>
      <c r="AB230" s="1">
        <v>0.74569930517837302</v>
      </c>
      <c r="AC230" s="1">
        <v>0.58886012498606199</v>
      </c>
      <c r="AD230" s="1">
        <v>22.3766847494703</v>
      </c>
      <c r="AF230" s="1">
        <v>38</v>
      </c>
      <c r="AG230">
        <v>0.77571107737682299</v>
      </c>
      <c r="AH230">
        <v>0.95812256197663204</v>
      </c>
      <c r="AI230">
        <v>0.90639040978527596</v>
      </c>
      <c r="AJ230">
        <v>34.442835571840398</v>
      </c>
      <c r="AL230" s="18">
        <f t="shared" si="20"/>
        <v>0.95812256197663204</v>
      </c>
      <c r="AM230">
        <v>0.95812256197663204</v>
      </c>
      <c r="AN230">
        <v>236</v>
      </c>
      <c r="AO230" t="s">
        <v>346</v>
      </c>
      <c r="AP230" t="s">
        <v>253</v>
      </c>
      <c r="AQ230" t="s">
        <v>254</v>
      </c>
      <c r="AR230" t="s">
        <v>8</v>
      </c>
      <c r="AS230">
        <v>32.391571599999999</v>
      </c>
      <c r="AT230">
        <v>-84.811665500000004</v>
      </c>
      <c r="AW230">
        <v>14.4</v>
      </c>
      <c r="AX230">
        <v>14.2</v>
      </c>
      <c r="BB230">
        <v>16.7</v>
      </c>
      <c r="BC230">
        <v>16.5</v>
      </c>
      <c r="BG230">
        <v>20.9</v>
      </c>
      <c r="BH230">
        <v>20.8</v>
      </c>
      <c r="BL230">
        <v>25.4</v>
      </c>
      <c r="BM230">
        <v>25.3</v>
      </c>
      <c r="BQ230">
        <v>29.1</v>
      </c>
      <c r="BR230">
        <v>29</v>
      </c>
      <c r="BW230">
        <v>32.200000000000003</v>
      </c>
      <c r="BX230">
        <v>32.1</v>
      </c>
      <c r="CB230">
        <v>33</v>
      </c>
      <c r="CC230">
        <v>33</v>
      </c>
      <c r="CG230">
        <v>32.799999999999997</v>
      </c>
      <c r="CH230">
        <v>32.700000000000003</v>
      </c>
      <c r="CL230">
        <v>30.3</v>
      </c>
      <c r="CM230">
        <v>30.200000000000003</v>
      </c>
      <c r="CQ230">
        <v>25.7</v>
      </c>
      <c r="CR230">
        <v>25.5</v>
      </c>
      <c r="CV230">
        <v>20.399999999999999</v>
      </c>
      <c r="CW230">
        <v>20.3</v>
      </c>
      <c r="DA230">
        <v>15.8</v>
      </c>
      <c r="DB230">
        <v>15.6</v>
      </c>
      <c r="DD230">
        <v>43</v>
      </c>
      <c r="DE230">
        <v>0</v>
      </c>
      <c r="DF230">
        <v>0</v>
      </c>
      <c r="DG230">
        <v>0</v>
      </c>
      <c r="DH230">
        <v>0</v>
      </c>
      <c r="DI230" t="str">
        <f t="shared" si="21"/>
        <v xml:space="preserve">Temp. suitable for vectors - surveillance may be needed. </v>
      </c>
      <c r="DJ230" t="str">
        <f t="shared" si="18"/>
        <v>When temp. suitable, model suggests vectors likely - may need control, education, and policies minimizing exposure.</v>
      </c>
      <c r="DK230" t="str">
        <f t="shared" si="22"/>
        <v xml:space="preserve">Temp. suitable for Zika - surveillance may be needed. </v>
      </c>
      <c r="DL230" t="str">
        <f t="shared" si="19"/>
        <v>When temp. suitable, model suggests Zika unlikely.</v>
      </c>
      <c r="DM230" t="str">
        <f t="shared" si="23"/>
        <v>Temp. suitable for vectors - surveillance may be needed. When temp. suitable, model suggests vectors likely - may need control, education, and policies minimizing exposure.</v>
      </c>
      <c r="DX230" s="59" t="s">
        <v>346</v>
      </c>
      <c r="DY230" s="59" t="s">
        <v>253</v>
      </c>
      <c r="DZ230" s="59" t="s">
        <v>254</v>
      </c>
      <c r="EA230" s="59" t="s">
        <v>8</v>
      </c>
      <c r="EB230" s="59">
        <v>0</v>
      </c>
      <c r="EC230" s="59">
        <v>2036</v>
      </c>
      <c r="ED230" s="59">
        <v>0</v>
      </c>
      <c r="EE230" s="59">
        <v>6156</v>
      </c>
      <c r="EF230" s="59">
        <v>6156</v>
      </c>
      <c r="EG230" s="59">
        <v>55.086935166994103</v>
      </c>
      <c r="EH230" s="59">
        <v>235.839587865472</v>
      </c>
      <c r="EI230" s="59">
        <v>112157</v>
      </c>
      <c r="EJ230" s="59">
        <v>246</v>
      </c>
      <c r="EK230" s="59">
        <v>0</v>
      </c>
      <c r="EL230" s="59">
        <v>31</v>
      </c>
      <c r="EM230" s="59">
        <v>0</v>
      </c>
      <c r="EN230" s="59">
        <v>112157</v>
      </c>
    </row>
    <row r="231" spans="1:144" x14ac:dyDescent="0.25">
      <c r="A231" s="18">
        <v>33.622516900000001</v>
      </c>
      <c r="B231" s="18">
        <v>-84.328656499999994</v>
      </c>
      <c r="C231" s="18">
        <f>IF(Sheet1!G436=1,Master!A231,Master!K231)</f>
        <v>33.622516900000001</v>
      </c>
      <c r="D231" s="18">
        <f>IF(Sheet1!G436=1,Master!B231,Master!L231)</f>
        <v>-84.328656499999994</v>
      </c>
      <c r="E231" s="18">
        <f>IF(Sheet1!G436=0,Master!A231,Master!K231)</f>
        <v>100</v>
      </c>
      <c r="F231" s="18">
        <f>IF(Sheet1!G436=0,Master!B231,Master!L231)</f>
        <v>180</v>
      </c>
      <c r="G231" s="18">
        <f>IF(Sheet1!I436=1,Master!A231,Master!K231)</f>
        <v>33.622516900000001</v>
      </c>
      <c r="H231" s="18">
        <f>IF(Sheet1!I436=1,Master!B231,Master!L231)</f>
        <v>-84.328656499999994</v>
      </c>
      <c r="I231" s="18">
        <f>IF(Sheet1!I436=0,Master!A231,Master!K231)</f>
        <v>100</v>
      </c>
      <c r="J231" s="18">
        <f>IF(Sheet1!I436=0,Master!B231,Master!L231)</f>
        <v>180</v>
      </c>
      <c r="K231" s="18">
        <v>100</v>
      </c>
      <c r="L231" s="18">
        <v>180</v>
      </c>
      <c r="M231">
        <v>251</v>
      </c>
      <c r="N231" t="s">
        <v>361</v>
      </c>
      <c r="O231">
        <v>0.131416168916</v>
      </c>
      <c r="P231" s="18" t="s">
        <v>253</v>
      </c>
      <c r="Q231" t="s">
        <v>254</v>
      </c>
      <c r="R231" t="s">
        <v>8</v>
      </c>
      <c r="S231">
        <v>1</v>
      </c>
      <c r="T231">
        <v>1</v>
      </c>
      <c r="U231">
        <v>8.6220474243163991</v>
      </c>
      <c r="V231">
        <v>8.6220474243163991</v>
      </c>
      <c r="W231">
        <v>8.6220474243163991</v>
      </c>
      <c r="X231" s="1">
        <v>8.6220474243163991</v>
      </c>
      <c r="Z231" s="1">
        <v>1</v>
      </c>
      <c r="AA231" s="1">
        <v>0.69754462523971295</v>
      </c>
      <c r="AB231" s="1">
        <v>0.69754462523971295</v>
      </c>
      <c r="AC231" s="1">
        <v>0.69754462523971295</v>
      </c>
      <c r="AD231" s="1">
        <v>0.69754462523971295</v>
      </c>
      <c r="AF231" s="1">
        <v>1</v>
      </c>
      <c r="AG231">
        <v>0.98302411442856596</v>
      </c>
      <c r="AH231">
        <v>0.98302411442856596</v>
      </c>
      <c r="AI231">
        <v>0.98302411442856596</v>
      </c>
      <c r="AJ231">
        <v>0.98302411442856596</v>
      </c>
      <c r="AL231" s="18">
        <f t="shared" si="20"/>
        <v>0.98302411442856596</v>
      </c>
      <c r="AM231">
        <v>0.98302411442856596</v>
      </c>
      <c r="AN231">
        <v>251</v>
      </c>
      <c r="AO231" t="s">
        <v>361</v>
      </c>
      <c r="AP231" t="s">
        <v>253</v>
      </c>
      <c r="AQ231" t="s">
        <v>254</v>
      </c>
      <c r="AR231" t="s">
        <v>8</v>
      </c>
      <c r="AS231">
        <v>33.622516900000001</v>
      </c>
      <c r="AT231">
        <v>-84.328656499999994</v>
      </c>
      <c r="AW231">
        <v>11.1</v>
      </c>
      <c r="AX231">
        <v>11.1</v>
      </c>
      <c r="BB231">
        <v>13.7</v>
      </c>
      <c r="BC231">
        <v>13.7</v>
      </c>
      <c r="BG231">
        <v>17.899999999999999</v>
      </c>
      <c r="BH231">
        <v>17.899999999999999</v>
      </c>
      <c r="BL231">
        <v>22.9</v>
      </c>
      <c r="BM231">
        <v>22.9</v>
      </c>
      <c r="BQ231">
        <v>26.9</v>
      </c>
      <c r="BR231">
        <v>26.9</v>
      </c>
      <c r="BW231">
        <v>30.3</v>
      </c>
      <c r="BX231">
        <v>30.3</v>
      </c>
      <c r="CB231">
        <v>31.6</v>
      </c>
      <c r="CC231">
        <v>31.6</v>
      </c>
      <c r="CG231">
        <v>31.2</v>
      </c>
      <c r="CH231">
        <v>31.2</v>
      </c>
      <c r="CL231">
        <v>28.1</v>
      </c>
      <c r="CM231">
        <v>28.1</v>
      </c>
      <c r="CQ231">
        <v>23</v>
      </c>
      <c r="CR231">
        <v>23</v>
      </c>
      <c r="CV231">
        <v>17.7</v>
      </c>
      <c r="CW231">
        <v>17.7</v>
      </c>
      <c r="DA231">
        <v>12.6</v>
      </c>
      <c r="DB231">
        <v>12.6</v>
      </c>
      <c r="DD231">
        <v>1</v>
      </c>
      <c r="DE231">
        <v>0</v>
      </c>
      <c r="DF231">
        <v>0</v>
      </c>
      <c r="DG231">
        <v>0</v>
      </c>
      <c r="DH231">
        <v>0</v>
      </c>
      <c r="DI231" t="str">
        <f t="shared" si="21"/>
        <v xml:space="preserve">Temp. suitable for vectors - surveillance may be needed. </v>
      </c>
      <c r="DJ231" t="str">
        <f t="shared" si="18"/>
        <v>When temp. suitable, model suggests vectors likely - may need control, education, and policies minimizing exposure.</v>
      </c>
      <c r="DK231" t="str">
        <f t="shared" si="22"/>
        <v xml:space="preserve">Temp. suitable for Zika - surveillance may be needed. </v>
      </c>
      <c r="DL231" t="str">
        <f t="shared" si="19"/>
        <v>When temp. suitable, model suggests Zika unlikely.</v>
      </c>
      <c r="DM231" t="str">
        <f t="shared" si="23"/>
        <v>Temp. suitable for vectors - surveillance may be needed. When temp. suitable, model suggests vectors likely - may need control, education, and policies minimizing exposure.</v>
      </c>
      <c r="DX231" s="59" t="s">
        <v>361</v>
      </c>
      <c r="DY231" s="59" t="s">
        <v>253</v>
      </c>
      <c r="DZ231" s="59" t="s">
        <v>254</v>
      </c>
      <c r="EA231" s="59" t="s">
        <v>8</v>
      </c>
      <c r="EB231" s="59">
        <v>16</v>
      </c>
      <c r="EC231" s="59">
        <v>191</v>
      </c>
      <c r="ED231" s="59">
        <v>0</v>
      </c>
      <c r="EE231" s="59">
        <v>2363</v>
      </c>
      <c r="EF231" s="59">
        <v>2363</v>
      </c>
      <c r="EG231" s="59">
        <v>485.25654450261698</v>
      </c>
      <c r="EH231" s="59">
        <v>422.53375855291699</v>
      </c>
      <c r="EI231" s="59">
        <v>92684</v>
      </c>
      <c r="EJ231" s="59">
        <v>180</v>
      </c>
      <c r="EK231" s="59">
        <v>24</v>
      </c>
      <c r="EL231" s="59">
        <v>0</v>
      </c>
      <c r="EM231" s="59">
        <v>360</v>
      </c>
      <c r="EN231" s="59">
        <v>92684</v>
      </c>
    </row>
    <row r="232" spans="1:144" x14ac:dyDescent="0.25">
      <c r="A232" s="18">
        <v>33.356622199999997</v>
      </c>
      <c r="B232" s="18">
        <v>-82.2374145</v>
      </c>
      <c r="C232" s="18">
        <f>IF(Sheet1!G437=1,Master!A232,Master!K232)</f>
        <v>33.356622199999997</v>
      </c>
      <c r="D232" s="18">
        <f>IF(Sheet1!G437=1,Master!B232,Master!L232)</f>
        <v>-82.2374145</v>
      </c>
      <c r="E232" s="18">
        <f>IF(Sheet1!G437=0,Master!A232,Master!K232)</f>
        <v>100</v>
      </c>
      <c r="F232" s="18">
        <f>IF(Sheet1!G437=0,Master!B232,Master!L232)</f>
        <v>180</v>
      </c>
      <c r="G232" s="18">
        <f>IF(Sheet1!I437=1,Master!A232,Master!K232)</f>
        <v>33.356622199999997</v>
      </c>
      <c r="H232" s="18">
        <f>IF(Sheet1!I437=1,Master!B232,Master!L232)</f>
        <v>-82.2374145</v>
      </c>
      <c r="I232" s="18">
        <f>IF(Sheet1!I437=0,Master!A232,Master!K232)</f>
        <v>100</v>
      </c>
      <c r="J232" s="18">
        <f>IF(Sheet1!I437=0,Master!B232,Master!L232)</f>
        <v>180</v>
      </c>
      <c r="K232" s="18">
        <v>100</v>
      </c>
      <c r="L232" s="18">
        <v>180</v>
      </c>
      <c r="M232">
        <v>252</v>
      </c>
      <c r="N232" t="s">
        <v>362</v>
      </c>
      <c r="O232">
        <v>0.79926097442499999</v>
      </c>
      <c r="P232" s="18" t="s">
        <v>253</v>
      </c>
      <c r="Q232" t="s">
        <v>254</v>
      </c>
      <c r="R232" t="s">
        <v>8</v>
      </c>
      <c r="S232">
        <v>1</v>
      </c>
      <c r="T232">
        <v>2</v>
      </c>
      <c r="U232">
        <v>11.102362632751399</v>
      </c>
      <c r="V232">
        <v>12.204724311828601</v>
      </c>
      <c r="W232">
        <v>11.65354347229</v>
      </c>
      <c r="X232" s="1">
        <v>23.30708694458</v>
      </c>
      <c r="Z232" s="1">
        <v>14</v>
      </c>
      <c r="AA232" s="1">
        <v>0.65778307684298598</v>
      </c>
      <c r="AB232" s="1">
        <v>0.83134473847891199</v>
      </c>
      <c r="AC232" s="1">
        <v>0.756537503868008</v>
      </c>
      <c r="AD232" s="1">
        <v>10.5915250541521</v>
      </c>
      <c r="AF232" s="1">
        <v>14</v>
      </c>
      <c r="AG232">
        <v>0.97342619444738099</v>
      </c>
      <c r="AH232">
        <v>0.98290626749038401</v>
      </c>
      <c r="AI232">
        <v>0.97807471807279101</v>
      </c>
      <c r="AJ232">
        <v>13.693046053019</v>
      </c>
      <c r="AL232" s="18">
        <f t="shared" si="20"/>
        <v>0.98290626749038401</v>
      </c>
      <c r="AM232">
        <v>0.98290626749038401</v>
      </c>
      <c r="AN232">
        <v>252</v>
      </c>
      <c r="AO232" t="s">
        <v>362</v>
      </c>
      <c r="AP232" t="s">
        <v>253</v>
      </c>
      <c r="AQ232" t="s">
        <v>254</v>
      </c>
      <c r="AR232" t="s">
        <v>8</v>
      </c>
      <c r="AS232">
        <v>33.356622199999997</v>
      </c>
      <c r="AT232">
        <v>-82.2374145</v>
      </c>
      <c r="AW232">
        <v>12.8</v>
      </c>
      <c r="AX232">
        <v>12.799999999999999</v>
      </c>
      <c r="BB232">
        <v>15.3</v>
      </c>
      <c r="BC232">
        <v>15.3</v>
      </c>
      <c r="BG232">
        <v>19.600000000000001</v>
      </c>
      <c r="BH232">
        <v>19.600000000000001</v>
      </c>
      <c r="BL232">
        <v>24.2</v>
      </c>
      <c r="BM232">
        <v>24.200000000000003</v>
      </c>
      <c r="BQ232">
        <v>28.1</v>
      </c>
      <c r="BR232">
        <v>28.1</v>
      </c>
      <c r="BW232">
        <v>31.3</v>
      </c>
      <c r="BX232">
        <v>31.3</v>
      </c>
      <c r="CB232">
        <v>32.700000000000003</v>
      </c>
      <c r="CC232">
        <v>32.700000000000003</v>
      </c>
      <c r="CG232">
        <v>32.1</v>
      </c>
      <c r="CH232">
        <v>32.1</v>
      </c>
      <c r="CL232">
        <v>29.4</v>
      </c>
      <c r="CM232">
        <v>29.400000000000002</v>
      </c>
      <c r="CQ232">
        <v>24.4</v>
      </c>
      <c r="CR232">
        <v>24.4</v>
      </c>
      <c r="CV232">
        <v>19.600000000000001</v>
      </c>
      <c r="CW232">
        <v>19.600000000000001</v>
      </c>
      <c r="DA232">
        <v>14.4</v>
      </c>
      <c r="DB232">
        <v>14.4</v>
      </c>
      <c r="DD232">
        <v>13</v>
      </c>
      <c r="DE232">
        <v>0</v>
      </c>
      <c r="DF232">
        <v>0.57916173803302695</v>
      </c>
      <c r="DG232">
        <v>0.13178401480742299</v>
      </c>
      <c r="DH232">
        <v>1.7131921924964999</v>
      </c>
      <c r="DI232" t="str">
        <f t="shared" si="21"/>
        <v xml:space="preserve">Temp. suitable for vectors - surveillance may be needed. </v>
      </c>
      <c r="DJ232" t="str">
        <f t="shared" si="18"/>
        <v>When temp. suitable, model suggests vectors likely - may need control, education, and policies minimizing exposure.</v>
      </c>
      <c r="DK232" t="str">
        <f t="shared" si="22"/>
        <v xml:space="preserve">Temp. suitable for Zika - surveillance may be needed. </v>
      </c>
      <c r="DL232" t="str">
        <f t="shared" si="19"/>
        <v>When temp. suitable, model suggests Zika likely - may need control, education, and policies minimizing exposure.</v>
      </c>
      <c r="DM232" t="str">
        <f t="shared" si="23"/>
        <v>Temp. suitable for vectors - surveillance may be needed. When temp. suitable, model suggests vectors likely - may need control, education, and policies minimizing exposure.</v>
      </c>
      <c r="DX232" s="59" t="s">
        <v>362</v>
      </c>
      <c r="DY232" s="59" t="s">
        <v>253</v>
      </c>
      <c r="DZ232" s="59" t="s">
        <v>254</v>
      </c>
      <c r="EA232" s="59" t="s">
        <v>8</v>
      </c>
      <c r="EB232" s="59">
        <v>0</v>
      </c>
      <c r="EC232" s="59">
        <v>918</v>
      </c>
      <c r="ED232" s="59">
        <v>0</v>
      </c>
      <c r="EE232" s="59">
        <v>1708</v>
      </c>
      <c r="EF232" s="59">
        <v>1708</v>
      </c>
      <c r="EG232" s="59">
        <v>88.741830065359395</v>
      </c>
      <c r="EH232" s="59">
        <v>207.307796941898</v>
      </c>
      <c r="EI232" s="59">
        <v>81465</v>
      </c>
      <c r="EJ232" s="59">
        <v>233</v>
      </c>
      <c r="EK232" s="59">
        <v>0</v>
      </c>
      <c r="EL232" s="59">
        <v>20</v>
      </c>
      <c r="EM232" s="59">
        <v>1</v>
      </c>
      <c r="EN232" s="59">
        <v>81465</v>
      </c>
    </row>
    <row r="233" spans="1:144" x14ac:dyDescent="0.25">
      <c r="A233" s="18">
        <v>33.707288699999999</v>
      </c>
      <c r="B233" s="18">
        <v>-84.434773100000001</v>
      </c>
      <c r="C233" s="18">
        <f>IF(Sheet1!G438=1,Master!A233,Master!K233)</f>
        <v>33.707288699999999</v>
      </c>
      <c r="D233" s="18">
        <f>IF(Sheet1!G438=1,Master!B233,Master!L233)</f>
        <v>-84.434773100000001</v>
      </c>
      <c r="E233" s="18">
        <f>IF(Sheet1!G438=0,Master!A233,Master!K233)</f>
        <v>100</v>
      </c>
      <c r="F233" s="18">
        <f>IF(Sheet1!G438=0,Master!B233,Master!L233)</f>
        <v>180</v>
      </c>
      <c r="G233" s="18">
        <f>IF(Sheet1!I438=1,Master!A233,Master!K233)</f>
        <v>33.707288699999999</v>
      </c>
      <c r="H233" s="18">
        <f>IF(Sheet1!I438=1,Master!B233,Master!L233)</f>
        <v>-84.434773100000001</v>
      </c>
      <c r="I233" s="18">
        <f>IF(Sheet1!I438=0,Master!A233,Master!K233)</f>
        <v>100</v>
      </c>
      <c r="J233" s="18">
        <f>IF(Sheet1!I438=0,Master!B233,Master!L233)</f>
        <v>180</v>
      </c>
      <c r="K233" s="18">
        <v>100</v>
      </c>
      <c r="L233" s="18">
        <v>180</v>
      </c>
      <c r="M233">
        <v>270</v>
      </c>
      <c r="N233" t="s">
        <v>382</v>
      </c>
      <c r="O233">
        <v>5.8030378302299998E-2</v>
      </c>
      <c r="P233" s="18" t="s">
        <v>253</v>
      </c>
      <c r="Q233" t="s">
        <v>254</v>
      </c>
      <c r="R233" t="s">
        <v>8</v>
      </c>
      <c r="S233">
        <v>1</v>
      </c>
      <c r="T233">
        <v>1</v>
      </c>
      <c r="U233">
        <v>7.5196852684020996</v>
      </c>
      <c r="V233">
        <v>7.5196852684020996</v>
      </c>
      <c r="W233">
        <v>7.5196852684020996</v>
      </c>
      <c r="X233" s="1">
        <v>7.5196852684020996</v>
      </c>
      <c r="Z233" s="1">
        <v>1</v>
      </c>
      <c r="AA233" s="1">
        <v>0.72302575420501403</v>
      </c>
      <c r="AB233" s="1">
        <v>0.72302575420501403</v>
      </c>
      <c r="AC233" s="1">
        <v>0.72302575420501403</v>
      </c>
      <c r="AD233" s="1">
        <v>0.72302575420501403</v>
      </c>
      <c r="AF233" s="1">
        <v>1</v>
      </c>
      <c r="AG233">
        <v>0.97846019042578103</v>
      </c>
      <c r="AH233">
        <v>0.97846019042578103</v>
      </c>
      <c r="AI233">
        <v>0.97846019042578103</v>
      </c>
      <c r="AJ233">
        <v>0.97846019042578103</v>
      </c>
      <c r="AL233" s="18">
        <f t="shared" si="20"/>
        <v>0.97846019042578103</v>
      </c>
      <c r="AM233">
        <v>0.97846019042578103</v>
      </c>
      <c r="AN233">
        <v>270</v>
      </c>
      <c r="AO233" t="s">
        <v>382</v>
      </c>
      <c r="AP233" t="s">
        <v>253</v>
      </c>
      <c r="AQ233" t="s">
        <v>254</v>
      </c>
      <c r="AR233" t="s">
        <v>8</v>
      </c>
      <c r="AS233">
        <v>33.707288699999999</v>
      </c>
      <c r="AT233">
        <v>-84.434773100000001</v>
      </c>
      <c r="AW233">
        <v>10.8</v>
      </c>
      <c r="AX233">
        <v>10.8</v>
      </c>
      <c r="BB233">
        <v>13.4</v>
      </c>
      <c r="BC233">
        <v>13.4</v>
      </c>
      <c r="BG233">
        <v>17.5</v>
      </c>
      <c r="BH233">
        <v>17.5</v>
      </c>
      <c r="BL233">
        <v>22.7</v>
      </c>
      <c r="BM233">
        <v>22.7</v>
      </c>
      <c r="BQ233">
        <v>26.8</v>
      </c>
      <c r="BR233">
        <v>26.8</v>
      </c>
      <c r="BW233">
        <v>30.2</v>
      </c>
      <c r="BX233">
        <v>30.2</v>
      </c>
      <c r="CB233">
        <v>31.6</v>
      </c>
      <c r="CC233">
        <v>31.6</v>
      </c>
      <c r="CG233">
        <v>31.2</v>
      </c>
      <c r="CH233">
        <v>31.2</v>
      </c>
      <c r="CL233">
        <v>27.9</v>
      </c>
      <c r="CM233">
        <v>27.9</v>
      </c>
      <c r="CQ233">
        <v>22.7</v>
      </c>
      <c r="CR233">
        <v>22.7</v>
      </c>
      <c r="CV233">
        <v>17.3</v>
      </c>
      <c r="CW233">
        <v>17.3</v>
      </c>
      <c r="DA233">
        <v>12.2</v>
      </c>
      <c r="DB233">
        <v>12.2</v>
      </c>
      <c r="DD233">
        <v>1</v>
      </c>
      <c r="DE233">
        <v>0</v>
      </c>
      <c r="DF233">
        <v>0</v>
      </c>
      <c r="DG233">
        <v>0</v>
      </c>
      <c r="DH233">
        <v>0</v>
      </c>
      <c r="DI233" t="str">
        <f t="shared" si="21"/>
        <v xml:space="preserve">Temp. suitable for vectors - surveillance may be needed. </v>
      </c>
      <c r="DJ233" t="str">
        <f t="shared" si="18"/>
        <v>When temp. suitable, model suggests vectors likely - may need control, education, and policies minimizing exposure.</v>
      </c>
      <c r="DK233" t="str">
        <f t="shared" si="22"/>
        <v xml:space="preserve">Temp. suitable for Zika - surveillance may be needed. </v>
      </c>
      <c r="DL233" t="str">
        <f t="shared" si="19"/>
        <v>When temp. suitable, model suggests Zika unlikely.</v>
      </c>
      <c r="DM233" t="str">
        <f t="shared" si="23"/>
        <v>Temp. suitable for vectors - surveillance may be needed. When temp. suitable, model suggests vectors likely - may need control, education, and policies minimizing exposure.</v>
      </c>
      <c r="DX233" s="59" t="s">
        <v>382</v>
      </c>
      <c r="DY233" s="59" t="s">
        <v>253</v>
      </c>
      <c r="DZ233" s="59" t="s">
        <v>254</v>
      </c>
      <c r="EA233" s="59" t="s">
        <v>8</v>
      </c>
      <c r="EB233" s="59">
        <v>198</v>
      </c>
      <c r="EC233" s="59">
        <v>153</v>
      </c>
      <c r="ED233" s="59">
        <v>83</v>
      </c>
      <c r="EE233" s="59">
        <v>5478</v>
      </c>
      <c r="EF233" s="59">
        <v>5395</v>
      </c>
      <c r="EG233" s="59">
        <v>859.94117647058795</v>
      </c>
      <c r="EH233" s="59">
        <v>691.29110271770105</v>
      </c>
      <c r="EI233" s="59">
        <v>131571</v>
      </c>
      <c r="EJ233" s="59">
        <v>148</v>
      </c>
      <c r="EK233" s="59">
        <v>251</v>
      </c>
      <c r="EL233" s="59">
        <v>83</v>
      </c>
      <c r="EM233" s="59">
        <v>754</v>
      </c>
      <c r="EN233" s="59">
        <v>131571</v>
      </c>
    </row>
    <row r="234" spans="1:144" x14ac:dyDescent="0.25">
      <c r="A234" s="18">
        <v>31.993709599999999</v>
      </c>
      <c r="B234" s="18">
        <v>-81.616482099999999</v>
      </c>
      <c r="C234" s="18">
        <f>IF(Sheet1!G439=1,Master!A234,Master!K234)</f>
        <v>31.993709599999999</v>
      </c>
      <c r="D234" s="18">
        <f>IF(Sheet1!G439=1,Master!B234,Master!L234)</f>
        <v>-81.616482099999999</v>
      </c>
      <c r="E234" s="18">
        <f>IF(Sheet1!G439=0,Master!A234,Master!K234)</f>
        <v>100</v>
      </c>
      <c r="F234" s="18">
        <f>IF(Sheet1!G439=0,Master!B234,Master!L234)</f>
        <v>180</v>
      </c>
      <c r="G234" s="18">
        <f>IF(Sheet1!I439=1,Master!A234,Master!K234)</f>
        <v>31.993709599999999</v>
      </c>
      <c r="H234" s="18">
        <f>IF(Sheet1!I439=1,Master!B234,Master!L234)</f>
        <v>-81.616482099999999</v>
      </c>
      <c r="I234" s="18">
        <f>IF(Sheet1!I439=0,Master!A234,Master!K234)</f>
        <v>100</v>
      </c>
      <c r="J234" s="18">
        <f>IF(Sheet1!I439=0,Master!B234,Master!L234)</f>
        <v>180</v>
      </c>
      <c r="K234" s="18">
        <v>100</v>
      </c>
      <c r="L234" s="18">
        <v>180</v>
      </c>
      <c r="M234">
        <v>283</v>
      </c>
      <c r="N234" t="s">
        <v>395</v>
      </c>
      <c r="O234">
        <v>1.5444305986</v>
      </c>
      <c r="P234" s="18" t="s">
        <v>253</v>
      </c>
      <c r="Q234" t="s">
        <v>254</v>
      </c>
      <c r="R234" t="s">
        <v>8</v>
      </c>
      <c r="S234">
        <v>1</v>
      </c>
      <c r="T234">
        <v>11</v>
      </c>
      <c r="U234">
        <v>10.275590896606399</v>
      </c>
      <c r="V234">
        <v>13.858267784118601</v>
      </c>
      <c r="W234">
        <v>11.9291339354081</v>
      </c>
      <c r="X234" s="1">
        <v>131.22047328948901</v>
      </c>
      <c r="Z234" s="1">
        <v>61</v>
      </c>
      <c r="AA234" s="1">
        <v>0.73275029107456002</v>
      </c>
      <c r="AB234" s="1">
        <v>0.90000659456513499</v>
      </c>
      <c r="AC234" s="1">
        <v>0.82127691545342596</v>
      </c>
      <c r="AD234" s="1">
        <v>50.097891842658903</v>
      </c>
      <c r="AF234" s="1">
        <v>61</v>
      </c>
      <c r="AG234">
        <v>0.87053058675543804</v>
      </c>
      <c r="AH234">
        <v>0.94703260534867895</v>
      </c>
      <c r="AI234">
        <v>0.92035532741403503</v>
      </c>
      <c r="AJ234">
        <v>56.141674972256098</v>
      </c>
      <c r="AL234" s="18">
        <f t="shared" si="20"/>
        <v>0.94703260534867895</v>
      </c>
      <c r="AM234">
        <v>0.94703260534867895</v>
      </c>
      <c r="AN234">
        <v>283</v>
      </c>
      <c r="AO234" t="s">
        <v>395</v>
      </c>
      <c r="AP234" t="s">
        <v>253</v>
      </c>
      <c r="AQ234" t="s">
        <v>254</v>
      </c>
      <c r="AR234" t="s">
        <v>8</v>
      </c>
      <c r="AS234">
        <v>31.993709599999999</v>
      </c>
      <c r="AT234">
        <v>-81.616482099999999</v>
      </c>
      <c r="AW234">
        <v>16.100000000000001</v>
      </c>
      <c r="AX234">
        <v>16</v>
      </c>
      <c r="BB234">
        <v>18</v>
      </c>
      <c r="BC234">
        <v>17.900000000000002</v>
      </c>
      <c r="BG234">
        <v>21.9</v>
      </c>
      <c r="BH234">
        <v>21.8</v>
      </c>
      <c r="BL234">
        <v>26.1</v>
      </c>
      <c r="BM234">
        <v>25.900000000000002</v>
      </c>
      <c r="BQ234">
        <v>29.7</v>
      </c>
      <c r="BR234">
        <v>29.5</v>
      </c>
      <c r="BW234">
        <v>32.299999999999997</v>
      </c>
      <c r="BX234">
        <v>32.200000000000003</v>
      </c>
      <c r="CB234">
        <v>33.5</v>
      </c>
      <c r="CC234">
        <v>33.4</v>
      </c>
      <c r="CG234">
        <v>32.700000000000003</v>
      </c>
      <c r="CH234">
        <v>32.6</v>
      </c>
      <c r="CL234">
        <v>30.2</v>
      </c>
      <c r="CM234">
        <v>30.1</v>
      </c>
      <c r="CQ234">
        <v>26</v>
      </c>
      <c r="CR234">
        <v>25.900000000000002</v>
      </c>
      <c r="CV234">
        <v>21.5</v>
      </c>
      <c r="CW234">
        <v>21.5</v>
      </c>
      <c r="DA234">
        <v>17.5</v>
      </c>
      <c r="DB234">
        <v>17.400000000000002</v>
      </c>
      <c r="DD234">
        <v>63</v>
      </c>
      <c r="DE234">
        <v>0</v>
      </c>
      <c r="DF234">
        <v>0.885752382378033</v>
      </c>
      <c r="DG234">
        <v>0.73240829380706296</v>
      </c>
      <c r="DH234">
        <v>46.141722509844897</v>
      </c>
      <c r="DI234" t="str">
        <f t="shared" si="21"/>
        <v xml:space="preserve">Temp. suitable for vectors - surveillance may be needed. </v>
      </c>
      <c r="DJ234" t="str">
        <f t="shared" si="18"/>
        <v>When temp. suitable, model suggests vectors likely - may need control, education, and policies minimizing exposure.</v>
      </c>
      <c r="DK234" t="str">
        <f t="shared" si="22"/>
        <v xml:space="preserve">Temp. suitable for Zika - surveillance may be needed. </v>
      </c>
      <c r="DL234" t="str">
        <f t="shared" si="19"/>
        <v>When temp. suitable, model suggests Zika likely - may need control, education, and policies minimizing exposure.</v>
      </c>
      <c r="DM234" t="str">
        <f t="shared" si="23"/>
        <v>Temp. suitable for vectors - surveillance may be needed. When temp. suitable, model suggests vectors likely - may need control, education, and policies minimizing exposure.</v>
      </c>
      <c r="DX234" s="59" t="s">
        <v>395</v>
      </c>
      <c r="DY234" s="59" t="s">
        <v>253</v>
      </c>
      <c r="DZ234" s="59" t="s">
        <v>254</v>
      </c>
      <c r="EA234" s="59" t="s">
        <v>8</v>
      </c>
      <c r="EB234" s="59">
        <v>0</v>
      </c>
      <c r="EC234" s="59">
        <v>2639</v>
      </c>
      <c r="ED234" s="59">
        <v>0</v>
      </c>
      <c r="EE234" s="59">
        <v>4045</v>
      </c>
      <c r="EF234" s="59">
        <v>4045</v>
      </c>
      <c r="EG234" s="59">
        <v>29.895414929897601</v>
      </c>
      <c r="EH234" s="59">
        <v>151.86390660401801</v>
      </c>
      <c r="EI234" s="59">
        <v>78894</v>
      </c>
      <c r="EJ234" s="59">
        <v>211</v>
      </c>
      <c r="EK234" s="59">
        <v>0</v>
      </c>
      <c r="EL234" s="59">
        <v>35</v>
      </c>
      <c r="EM234" s="59">
        <v>0</v>
      </c>
      <c r="EN234" s="59">
        <v>78894</v>
      </c>
    </row>
    <row r="235" spans="1:144" x14ac:dyDescent="0.25">
      <c r="A235" s="18">
        <v>32.009822900000003</v>
      </c>
      <c r="B235" s="18">
        <v>-81.153384099999997</v>
      </c>
      <c r="C235" s="18">
        <f>IF(Sheet1!G440=1,Master!A235,Master!K235)</f>
        <v>32.009822900000003</v>
      </c>
      <c r="D235" s="18">
        <f>IF(Sheet1!G440=1,Master!B235,Master!L235)</f>
        <v>-81.153384099999997</v>
      </c>
      <c r="E235" s="18">
        <f>IF(Sheet1!G440=0,Master!A235,Master!K235)</f>
        <v>100</v>
      </c>
      <c r="F235" s="18">
        <f>IF(Sheet1!G440=0,Master!B235,Master!L235)</f>
        <v>180</v>
      </c>
      <c r="G235" s="18">
        <f>IF(Sheet1!I440=1,Master!A235,Master!K235)</f>
        <v>32.009822900000003</v>
      </c>
      <c r="H235" s="18">
        <f>IF(Sheet1!I440=1,Master!B235,Master!L235)</f>
        <v>-81.153384099999997</v>
      </c>
      <c r="I235" s="18">
        <f>IF(Sheet1!I440=0,Master!A235,Master!K235)</f>
        <v>100</v>
      </c>
      <c r="J235" s="18">
        <f>IF(Sheet1!I440=0,Master!B235,Master!L235)</f>
        <v>180</v>
      </c>
      <c r="K235" s="18">
        <v>100</v>
      </c>
      <c r="L235" s="18">
        <v>180</v>
      </c>
      <c r="M235">
        <v>316</v>
      </c>
      <c r="N235" t="s">
        <v>428</v>
      </c>
      <c r="O235">
        <v>0.23296234180299999</v>
      </c>
      <c r="P235" s="18" t="s">
        <v>253</v>
      </c>
      <c r="Q235" t="s">
        <v>254</v>
      </c>
      <c r="R235" t="s">
        <v>8</v>
      </c>
      <c r="S235">
        <v>1</v>
      </c>
      <c r="T235">
        <v>1</v>
      </c>
      <c r="U235">
        <v>14.685039520263601</v>
      </c>
      <c r="V235">
        <v>14.685039520263601</v>
      </c>
      <c r="W235">
        <v>14.685039520263601</v>
      </c>
      <c r="X235" s="1">
        <v>14.685039520263601</v>
      </c>
      <c r="Z235" s="1">
        <v>2</v>
      </c>
      <c r="AA235" s="1">
        <v>0.81975892537839301</v>
      </c>
      <c r="AB235" s="1">
        <v>0.84567495248544</v>
      </c>
      <c r="AC235" s="1">
        <v>0.83271693893191601</v>
      </c>
      <c r="AD235" s="1">
        <v>1.66543387786383</v>
      </c>
      <c r="AF235" s="1">
        <v>2</v>
      </c>
      <c r="AG235">
        <v>0.84573387670409295</v>
      </c>
      <c r="AH235">
        <v>0.87509684125327603</v>
      </c>
      <c r="AI235">
        <v>0.86041535897868404</v>
      </c>
      <c r="AJ235">
        <v>1.7208307179573601</v>
      </c>
      <c r="AL235" s="18">
        <f t="shared" si="20"/>
        <v>0.87509684125327603</v>
      </c>
      <c r="AM235">
        <v>0.87509684125327603</v>
      </c>
      <c r="AN235">
        <v>316</v>
      </c>
      <c r="AO235" t="s">
        <v>428</v>
      </c>
      <c r="AP235" t="s">
        <v>253</v>
      </c>
      <c r="AQ235" t="s">
        <v>254</v>
      </c>
      <c r="AR235" t="s">
        <v>8</v>
      </c>
      <c r="AS235">
        <v>32.009822900000003</v>
      </c>
      <c r="AT235">
        <v>-81.153384099999997</v>
      </c>
      <c r="AW235">
        <v>15.5</v>
      </c>
      <c r="AX235">
        <v>15.5</v>
      </c>
      <c r="BB235">
        <v>17.2</v>
      </c>
      <c r="BC235">
        <v>17.2</v>
      </c>
      <c r="BG235">
        <v>20.7</v>
      </c>
      <c r="BH235">
        <v>20.7</v>
      </c>
      <c r="BL235">
        <v>24.9</v>
      </c>
      <c r="BM235">
        <v>24.9</v>
      </c>
      <c r="BQ235">
        <v>28.6</v>
      </c>
      <c r="BR235">
        <v>28.6</v>
      </c>
      <c r="BW235">
        <v>31.2</v>
      </c>
      <c r="BX235">
        <v>31.2</v>
      </c>
      <c r="CB235">
        <v>32.299999999999997</v>
      </c>
      <c r="CC235">
        <v>32.299999999999997</v>
      </c>
      <c r="CG235">
        <v>32</v>
      </c>
      <c r="CH235">
        <v>32</v>
      </c>
      <c r="CL235">
        <v>29.4</v>
      </c>
      <c r="CM235">
        <v>29.4</v>
      </c>
      <c r="CQ235">
        <v>25.3</v>
      </c>
      <c r="CR235">
        <v>25.3</v>
      </c>
      <c r="CV235">
        <v>20.8</v>
      </c>
      <c r="CW235">
        <v>20.8</v>
      </c>
      <c r="DA235">
        <v>16.8</v>
      </c>
      <c r="DB235">
        <v>16.8</v>
      </c>
      <c r="DD235">
        <v>2</v>
      </c>
      <c r="DE235">
        <v>0.86446151425459805</v>
      </c>
      <c r="DF235">
        <v>0.87279612619920899</v>
      </c>
      <c r="DG235">
        <v>0.86862882022690302</v>
      </c>
      <c r="DH235">
        <v>1.7372576404538</v>
      </c>
      <c r="DI235" t="str">
        <f t="shared" si="21"/>
        <v xml:space="preserve">Temp. suitable for vectors - surveillance may be needed. </v>
      </c>
      <c r="DJ235" t="str">
        <f t="shared" si="18"/>
        <v>When temp. suitable, model suggests vectors likely - may need control, education, and policies minimizing exposure.</v>
      </c>
      <c r="DK235" t="str">
        <f t="shared" si="22"/>
        <v xml:space="preserve">Temp. suitable for Zika - surveillance may be needed. </v>
      </c>
      <c r="DL235" t="str">
        <f t="shared" si="19"/>
        <v>When temp. suitable, model suggests Zika likely - may need control, education, and policies minimizing exposure.</v>
      </c>
      <c r="DM235" t="str">
        <f t="shared" si="23"/>
        <v>Temp. suitable for vectors - surveillance may be needed. When temp. suitable, model suggests vectors likely - may need control, education, and policies minimizing exposure.</v>
      </c>
      <c r="DX235" s="59" t="s">
        <v>428</v>
      </c>
      <c r="DY235" s="59" t="s">
        <v>253</v>
      </c>
      <c r="DZ235" s="59" t="s">
        <v>254</v>
      </c>
      <c r="EA235" s="59" t="s">
        <v>8</v>
      </c>
      <c r="EB235" s="59">
        <v>0</v>
      </c>
      <c r="EC235" s="59">
        <v>288</v>
      </c>
      <c r="ED235" s="59">
        <v>0</v>
      </c>
      <c r="EE235" s="59">
        <v>3751</v>
      </c>
      <c r="EF235" s="59">
        <v>3751</v>
      </c>
      <c r="EG235" s="59">
        <v>499.600694444444</v>
      </c>
      <c r="EH235" s="59">
        <v>649.78676812266303</v>
      </c>
      <c r="EI235" s="59">
        <v>143885</v>
      </c>
      <c r="EJ235" s="59">
        <v>209</v>
      </c>
      <c r="EK235" s="59">
        <v>0</v>
      </c>
      <c r="EL235" s="59">
        <v>4</v>
      </c>
      <c r="EM235" s="59">
        <v>237</v>
      </c>
      <c r="EN235" s="59">
        <v>143885</v>
      </c>
    </row>
    <row r="236" spans="1:144" x14ac:dyDescent="0.25">
      <c r="A236" s="18">
        <v>31.5510758</v>
      </c>
      <c r="B236" s="18">
        <v>-84.054780100000002</v>
      </c>
      <c r="C236" s="18">
        <f>IF(Sheet1!G441=1,Master!A236,Master!K236)</f>
        <v>31.5510758</v>
      </c>
      <c r="D236" s="18">
        <f>IF(Sheet1!G441=1,Master!B236,Master!L236)</f>
        <v>-84.054780100000002</v>
      </c>
      <c r="E236" s="18">
        <f>IF(Sheet1!G441=0,Master!A236,Master!K236)</f>
        <v>100</v>
      </c>
      <c r="F236" s="18">
        <f>IF(Sheet1!G441=0,Master!B236,Master!L236)</f>
        <v>180</v>
      </c>
      <c r="G236" s="18">
        <f>IF(Sheet1!I441=1,Master!A236,Master!K236)</f>
        <v>31.5510758</v>
      </c>
      <c r="H236" s="18">
        <f>IF(Sheet1!I441=1,Master!B236,Master!L236)</f>
        <v>-84.054780100000002</v>
      </c>
      <c r="I236" s="18">
        <f>IF(Sheet1!I441=0,Master!A236,Master!K236)</f>
        <v>100</v>
      </c>
      <c r="J236" s="18">
        <f>IF(Sheet1!I441=0,Master!B236,Master!L236)</f>
        <v>180</v>
      </c>
      <c r="K236" s="18">
        <v>100</v>
      </c>
      <c r="L236" s="18">
        <v>180</v>
      </c>
      <c r="M236">
        <v>388</v>
      </c>
      <c r="N236" t="s">
        <v>500</v>
      </c>
      <c r="O236">
        <v>0.203574446085</v>
      </c>
      <c r="P236" s="18" t="s">
        <v>253</v>
      </c>
      <c r="Q236" t="s">
        <v>254</v>
      </c>
      <c r="R236" t="s">
        <v>8</v>
      </c>
      <c r="S236">
        <v>1</v>
      </c>
      <c r="T236">
        <v>1</v>
      </c>
      <c r="U236">
        <v>14.960629463195801</v>
      </c>
      <c r="V236">
        <v>14.960629463195801</v>
      </c>
      <c r="W236">
        <v>14.960629463195801</v>
      </c>
      <c r="X236" s="1">
        <v>14.960629463195801</v>
      </c>
      <c r="Z236" s="1">
        <v>2</v>
      </c>
      <c r="AA236" s="1">
        <v>0.81784713292483402</v>
      </c>
      <c r="AB236" s="1">
        <v>0.83067079592808801</v>
      </c>
      <c r="AC236" s="1">
        <v>0.82425896442646096</v>
      </c>
      <c r="AD236" s="1">
        <v>1.6485179288529199</v>
      </c>
      <c r="AF236" s="1">
        <v>2</v>
      </c>
      <c r="AG236">
        <v>0.905377937717742</v>
      </c>
      <c r="AH236">
        <v>0.92384044154069</v>
      </c>
      <c r="AI236">
        <v>0.914609189629216</v>
      </c>
      <c r="AJ236">
        <v>1.82921837925843</v>
      </c>
      <c r="AL236" s="18">
        <f t="shared" si="20"/>
        <v>0.92384044154069</v>
      </c>
      <c r="AM236">
        <v>0.92384044154069</v>
      </c>
      <c r="AN236">
        <v>388</v>
      </c>
      <c r="AO236" t="s">
        <v>500</v>
      </c>
      <c r="AP236" t="s">
        <v>253</v>
      </c>
      <c r="AQ236" t="s">
        <v>254</v>
      </c>
      <c r="AR236" t="s">
        <v>8</v>
      </c>
      <c r="AS236">
        <v>31.5510758</v>
      </c>
      <c r="AT236">
        <v>-84.054780100000002</v>
      </c>
      <c r="AW236">
        <v>15.8</v>
      </c>
      <c r="AX236">
        <v>15.8</v>
      </c>
      <c r="BB236">
        <v>17.7</v>
      </c>
      <c r="BC236">
        <v>17.7</v>
      </c>
      <c r="BG236">
        <v>21.5</v>
      </c>
      <c r="BH236">
        <v>21.5</v>
      </c>
      <c r="BL236">
        <v>25.9</v>
      </c>
      <c r="BM236">
        <v>25.9</v>
      </c>
      <c r="BQ236">
        <v>29.7</v>
      </c>
      <c r="BR236">
        <v>29.7</v>
      </c>
      <c r="BW236">
        <v>32.299999999999997</v>
      </c>
      <c r="BX236">
        <v>32.299999999999997</v>
      </c>
      <c r="CB236">
        <v>33.200000000000003</v>
      </c>
      <c r="CC236">
        <v>33.200000000000003</v>
      </c>
      <c r="CG236">
        <v>33.1</v>
      </c>
      <c r="CH236">
        <v>33.1</v>
      </c>
      <c r="CL236">
        <v>30.9</v>
      </c>
      <c r="CM236">
        <v>30.9</v>
      </c>
      <c r="CQ236">
        <v>26.4</v>
      </c>
      <c r="CR236">
        <v>26.4</v>
      </c>
      <c r="CV236">
        <v>21.1</v>
      </c>
      <c r="CW236">
        <v>21.1</v>
      </c>
      <c r="DA236">
        <v>16.899999999999999</v>
      </c>
      <c r="DB236">
        <v>16.899999999999999</v>
      </c>
      <c r="DD236">
        <v>1</v>
      </c>
      <c r="DE236">
        <v>0.80048283354697902</v>
      </c>
      <c r="DF236">
        <v>0.80048283354697902</v>
      </c>
      <c r="DG236">
        <v>0.80048283354697902</v>
      </c>
      <c r="DH236">
        <v>0.80048283354697902</v>
      </c>
      <c r="DI236" t="str">
        <f t="shared" si="21"/>
        <v xml:space="preserve">Temp. suitable for vectors - surveillance may be needed. </v>
      </c>
      <c r="DJ236" t="str">
        <f t="shared" si="18"/>
        <v>When temp. suitable, model suggests vectors likely - may need control, education, and policies minimizing exposure.</v>
      </c>
      <c r="DK236" t="str">
        <f t="shared" si="22"/>
        <v xml:space="preserve">Temp. suitable for Zika - surveillance may be needed. </v>
      </c>
      <c r="DL236" t="str">
        <f t="shared" si="19"/>
        <v>When temp. suitable, model suggests Zika likely - may need control, education, and policies minimizing exposure.</v>
      </c>
      <c r="DM236" t="str">
        <f t="shared" si="23"/>
        <v>Temp. suitable for vectors - surveillance may be needed. When temp. suitable, model suggests vectors likely - may need control, education, and policies minimizing exposure.</v>
      </c>
      <c r="DX236" s="59" t="s">
        <v>500</v>
      </c>
      <c r="DY236" s="59" t="s">
        <v>253</v>
      </c>
      <c r="DZ236" s="59" t="s">
        <v>254</v>
      </c>
      <c r="EA236" s="59" t="s">
        <v>8</v>
      </c>
      <c r="EB236" s="59">
        <v>23</v>
      </c>
      <c r="EC236" s="59">
        <v>265</v>
      </c>
      <c r="ED236" s="59">
        <v>0</v>
      </c>
      <c r="EE236" s="59">
        <v>1366</v>
      </c>
      <c r="EF236" s="59">
        <v>1366</v>
      </c>
      <c r="EG236" s="59">
        <v>109.622641509433</v>
      </c>
      <c r="EH236" s="59">
        <v>219.829988032355</v>
      </c>
      <c r="EI236" s="59">
        <v>29050</v>
      </c>
      <c r="EJ236" s="59">
        <v>110</v>
      </c>
      <c r="EK236" s="59">
        <v>0</v>
      </c>
      <c r="EL236" s="59">
        <v>11</v>
      </c>
      <c r="EM236" s="59">
        <v>10</v>
      </c>
      <c r="EN236" s="59">
        <v>29050</v>
      </c>
    </row>
    <row r="237" spans="1:144" x14ac:dyDescent="0.25">
      <c r="A237" s="18">
        <v>31.601032</v>
      </c>
      <c r="B237" s="18">
        <v>-84.120070499999997</v>
      </c>
      <c r="C237" s="18">
        <f>IF(Sheet1!G442=1,Master!A237,Master!K237)</f>
        <v>31.601032</v>
      </c>
      <c r="D237" s="18">
        <f>IF(Sheet1!G442=1,Master!B237,Master!L237)</f>
        <v>-84.120070499999997</v>
      </c>
      <c r="E237" s="18">
        <f>IF(Sheet1!G442=0,Master!A237,Master!K237)</f>
        <v>100</v>
      </c>
      <c r="F237" s="18">
        <f>IF(Sheet1!G442=0,Master!B237,Master!L237)</f>
        <v>180</v>
      </c>
      <c r="G237" s="18">
        <f>IF(Sheet1!I442=1,Master!A237,Master!K237)</f>
        <v>31.601032</v>
      </c>
      <c r="H237" s="18">
        <f>IF(Sheet1!I442=1,Master!B237,Master!L237)</f>
        <v>-84.120070499999997</v>
      </c>
      <c r="I237" s="18">
        <f>IF(Sheet1!I442=0,Master!A237,Master!K237)</f>
        <v>100</v>
      </c>
      <c r="J237" s="18">
        <f>IF(Sheet1!I442=0,Master!B237,Master!L237)</f>
        <v>180</v>
      </c>
      <c r="K237" s="18">
        <v>100</v>
      </c>
      <c r="L237" s="18">
        <v>180</v>
      </c>
      <c r="M237">
        <v>389</v>
      </c>
      <c r="N237" t="s">
        <v>501</v>
      </c>
      <c r="O237">
        <v>1.9484263454900001E-2</v>
      </c>
      <c r="P237" s="18" t="s">
        <v>253</v>
      </c>
      <c r="Q237" t="s">
        <v>254</v>
      </c>
      <c r="R237" t="s">
        <v>8</v>
      </c>
      <c r="S237">
        <v>1</v>
      </c>
      <c r="T237">
        <v>1</v>
      </c>
      <c r="U237">
        <v>12.204724311828601</v>
      </c>
      <c r="V237">
        <v>12.204724311828601</v>
      </c>
      <c r="W237">
        <v>12.204724311828601</v>
      </c>
      <c r="X237" s="1">
        <v>12.204724311828601</v>
      </c>
      <c r="Z237" s="1">
        <v>1</v>
      </c>
      <c r="AA237" s="1">
        <v>0.81915581226348899</v>
      </c>
      <c r="AB237" s="1">
        <v>0.81915581226348899</v>
      </c>
      <c r="AC237" s="1">
        <v>0.81915581226348899</v>
      </c>
      <c r="AD237" s="1">
        <v>0.81915581226348899</v>
      </c>
      <c r="AF237" s="1">
        <v>1</v>
      </c>
      <c r="AG237">
        <v>0.91461074352264404</v>
      </c>
      <c r="AH237">
        <v>0.91461074352264404</v>
      </c>
      <c r="AI237">
        <v>0.91461074352264404</v>
      </c>
      <c r="AJ237">
        <v>0.91461074352264404</v>
      </c>
      <c r="AL237" s="18">
        <f t="shared" si="20"/>
        <v>0.91461074352264404</v>
      </c>
      <c r="AM237">
        <v>0.91461074352264404</v>
      </c>
      <c r="AN237">
        <v>389</v>
      </c>
      <c r="AO237" t="s">
        <v>501</v>
      </c>
      <c r="AP237" t="s">
        <v>253</v>
      </c>
      <c r="AQ237" t="s">
        <v>254</v>
      </c>
      <c r="AR237" t="s">
        <v>8</v>
      </c>
      <c r="AS237">
        <v>31.601032</v>
      </c>
      <c r="AT237">
        <v>-84.120070499999997</v>
      </c>
      <c r="AW237">
        <v>15.7</v>
      </c>
      <c r="AX237">
        <v>15.7</v>
      </c>
      <c r="BB237">
        <v>17.600000000000001</v>
      </c>
      <c r="BC237">
        <v>17.600000000000001</v>
      </c>
      <c r="BG237">
        <v>21.4</v>
      </c>
      <c r="BH237">
        <v>21.4</v>
      </c>
      <c r="BL237">
        <v>25.9</v>
      </c>
      <c r="BM237">
        <v>25.9</v>
      </c>
      <c r="BQ237">
        <v>29.6</v>
      </c>
      <c r="BR237">
        <v>29.6</v>
      </c>
      <c r="BW237">
        <v>32.299999999999997</v>
      </c>
      <c r="BX237">
        <v>32.299999999999997</v>
      </c>
      <c r="CB237">
        <v>33.1</v>
      </c>
      <c r="CC237">
        <v>33.1</v>
      </c>
      <c r="CG237">
        <v>33.1</v>
      </c>
      <c r="CH237">
        <v>33.1</v>
      </c>
      <c r="CL237">
        <v>30.9</v>
      </c>
      <c r="CM237">
        <v>30.9</v>
      </c>
      <c r="CQ237">
        <v>26.4</v>
      </c>
      <c r="CR237">
        <v>26.4</v>
      </c>
      <c r="CV237">
        <v>21.1</v>
      </c>
      <c r="CW237">
        <v>21.1</v>
      </c>
      <c r="DA237">
        <v>16.7</v>
      </c>
      <c r="DB237">
        <v>16.7</v>
      </c>
      <c r="DD237">
        <v>1</v>
      </c>
      <c r="DE237">
        <v>0.98320215940475497</v>
      </c>
      <c r="DF237">
        <v>0.98320215940475497</v>
      </c>
      <c r="DG237">
        <v>0.98320215940475497</v>
      </c>
      <c r="DH237">
        <v>0.98320215940475497</v>
      </c>
      <c r="DI237" t="str">
        <f t="shared" si="21"/>
        <v xml:space="preserve">Temp. suitable for vectors - surveillance may be needed. </v>
      </c>
      <c r="DJ237" t="str">
        <f t="shared" si="18"/>
        <v>When temp. suitable, model suggests vectors likely - may need control, education, and policies minimizing exposure.</v>
      </c>
      <c r="DK237" t="str">
        <f t="shared" si="22"/>
        <v xml:space="preserve">Temp. suitable for Zika - surveillance may be needed. </v>
      </c>
      <c r="DL237" t="str">
        <f t="shared" si="19"/>
        <v>When temp. suitable, model suggests Zika likely - may need control, education, and policies minimizing exposure.</v>
      </c>
      <c r="DM237" t="str">
        <f t="shared" si="23"/>
        <v>Temp. suitable for vectors - surveillance may be needed. When temp. suitable, model suggests vectors likely - may need control, education, and policies minimizing exposure.</v>
      </c>
      <c r="DX237" s="59" t="s">
        <v>501</v>
      </c>
      <c r="DY237" s="59" t="s">
        <v>253</v>
      </c>
      <c r="DZ237" s="59" t="s">
        <v>254</v>
      </c>
      <c r="EA237" s="59" t="s">
        <v>8</v>
      </c>
      <c r="EB237" s="59">
        <v>363</v>
      </c>
      <c r="EC237" s="59">
        <v>75</v>
      </c>
      <c r="ED237" s="59">
        <v>0</v>
      </c>
      <c r="EE237" s="59">
        <v>3701</v>
      </c>
      <c r="EF237" s="59">
        <v>3701</v>
      </c>
      <c r="EG237" s="59">
        <v>281.65333333333302</v>
      </c>
      <c r="EH237" s="59">
        <v>573.41102171323996</v>
      </c>
      <c r="EI237" s="59">
        <v>21124</v>
      </c>
      <c r="EJ237" s="59">
        <v>58</v>
      </c>
      <c r="EK237" s="59">
        <v>0</v>
      </c>
      <c r="EL237" s="59">
        <v>1</v>
      </c>
      <c r="EM237" s="59">
        <v>64</v>
      </c>
      <c r="EN237" s="59">
        <v>21124</v>
      </c>
    </row>
    <row r="238" spans="1:144" x14ac:dyDescent="0.25">
      <c r="A238" s="18">
        <v>30.968133300000002</v>
      </c>
      <c r="B238" s="18">
        <v>-83.186482400000003</v>
      </c>
      <c r="C238" s="18">
        <f>IF(Sheet1!G443=1,Master!A238,Master!K238)</f>
        <v>30.968133300000002</v>
      </c>
      <c r="D238" s="18">
        <f>IF(Sheet1!G443=1,Master!B238,Master!L238)</f>
        <v>-83.186482400000003</v>
      </c>
      <c r="E238" s="18">
        <f>IF(Sheet1!G443=0,Master!A238,Master!K238)</f>
        <v>100</v>
      </c>
      <c r="F238" s="18">
        <f>IF(Sheet1!G443=0,Master!B238,Master!L238)</f>
        <v>180</v>
      </c>
      <c r="G238" s="18">
        <f>IF(Sheet1!I443=1,Master!A238,Master!K238)</f>
        <v>30.968133300000002</v>
      </c>
      <c r="H238" s="18">
        <f>IF(Sheet1!I443=1,Master!B238,Master!L238)</f>
        <v>-83.186482400000003</v>
      </c>
      <c r="I238" s="18">
        <f>IF(Sheet1!I443=0,Master!A238,Master!K238)</f>
        <v>100</v>
      </c>
      <c r="J238" s="18">
        <f>IF(Sheet1!I443=0,Master!B238,Master!L238)</f>
        <v>180</v>
      </c>
      <c r="K238" s="18">
        <v>100</v>
      </c>
      <c r="L238" s="18">
        <v>180</v>
      </c>
      <c r="M238">
        <v>413</v>
      </c>
      <c r="N238" t="s">
        <v>525</v>
      </c>
      <c r="O238">
        <v>0.21622321212599999</v>
      </c>
      <c r="P238" s="18" t="s">
        <v>253</v>
      </c>
      <c r="Q238" t="s">
        <v>254</v>
      </c>
      <c r="R238" t="s">
        <v>8</v>
      </c>
      <c r="S238">
        <v>1</v>
      </c>
      <c r="T238">
        <v>1</v>
      </c>
      <c r="U238">
        <v>15.511811256408601</v>
      </c>
      <c r="V238">
        <v>15.511811256408601</v>
      </c>
      <c r="W238">
        <v>15.511811256408601</v>
      </c>
      <c r="X238" s="1">
        <v>15.511811256408601</v>
      </c>
      <c r="Z238" s="1">
        <v>1</v>
      </c>
      <c r="AA238" s="1">
        <v>0.90678483538176002</v>
      </c>
      <c r="AB238" s="1">
        <v>0.90678483538176002</v>
      </c>
      <c r="AC238" s="1">
        <v>0.90678483538176002</v>
      </c>
      <c r="AD238" s="1">
        <v>0.90678483538176002</v>
      </c>
      <c r="AF238" s="1">
        <v>1</v>
      </c>
      <c r="AG238">
        <v>0.90077970724184098</v>
      </c>
      <c r="AH238">
        <v>0.90077970724184098</v>
      </c>
      <c r="AI238">
        <v>0.90077970724184098</v>
      </c>
      <c r="AJ238">
        <v>0.90077970724184098</v>
      </c>
      <c r="AL238" s="18">
        <f t="shared" si="20"/>
        <v>0.90678483538176002</v>
      </c>
      <c r="AM238">
        <v>0.90678483538176002</v>
      </c>
      <c r="AN238">
        <v>413</v>
      </c>
      <c r="AO238" t="s">
        <v>525</v>
      </c>
      <c r="AP238" t="s">
        <v>253</v>
      </c>
      <c r="AQ238" t="s">
        <v>254</v>
      </c>
      <c r="AR238" t="s">
        <v>8</v>
      </c>
      <c r="AS238">
        <v>30.968133300000002</v>
      </c>
      <c r="AT238">
        <v>-83.186482400000003</v>
      </c>
      <c r="AW238">
        <v>16.7</v>
      </c>
      <c r="AX238">
        <v>16.7</v>
      </c>
      <c r="BB238">
        <v>18.600000000000001</v>
      </c>
      <c r="BC238">
        <v>18.600000000000001</v>
      </c>
      <c r="BG238">
        <v>22</v>
      </c>
      <c r="BH238">
        <v>22</v>
      </c>
      <c r="BL238">
        <v>26.1</v>
      </c>
      <c r="BM238">
        <v>26.1</v>
      </c>
      <c r="BQ238">
        <v>29.9</v>
      </c>
      <c r="BR238">
        <v>29.9</v>
      </c>
      <c r="BW238">
        <v>32.4</v>
      </c>
      <c r="BX238">
        <v>32.4</v>
      </c>
      <c r="CB238">
        <v>33</v>
      </c>
      <c r="CC238">
        <v>33</v>
      </c>
      <c r="CG238">
        <v>33</v>
      </c>
      <c r="CH238">
        <v>33</v>
      </c>
      <c r="CL238">
        <v>30.6</v>
      </c>
      <c r="CM238">
        <v>30.6</v>
      </c>
      <c r="CQ238">
        <v>26.2</v>
      </c>
      <c r="CR238">
        <v>26.2</v>
      </c>
      <c r="CV238">
        <v>21.6</v>
      </c>
      <c r="CW238">
        <v>21.6</v>
      </c>
      <c r="DA238">
        <v>17.8</v>
      </c>
      <c r="DB238">
        <v>17.8</v>
      </c>
      <c r="DD238">
        <v>2</v>
      </c>
      <c r="DE238">
        <v>0.87807218255165898</v>
      </c>
      <c r="DF238">
        <v>0.88382651182194205</v>
      </c>
      <c r="DG238">
        <v>0.88094934718679996</v>
      </c>
      <c r="DH238">
        <v>1.7618986943735999</v>
      </c>
      <c r="DI238" t="str">
        <f t="shared" si="21"/>
        <v xml:space="preserve">Temp. suitable for vectors - surveillance may be needed. </v>
      </c>
      <c r="DJ238" t="str">
        <f t="shared" si="18"/>
        <v>When temp. suitable, model suggests vectors likely - may need control, education, and policies minimizing exposure.</v>
      </c>
      <c r="DK238" t="str">
        <f t="shared" si="22"/>
        <v xml:space="preserve">Temp. suitable for Zika - surveillance may be needed. </v>
      </c>
      <c r="DL238" t="str">
        <f t="shared" si="19"/>
        <v>When temp. suitable, model suggests Zika likely - may need control, education, and policies minimizing exposure.</v>
      </c>
      <c r="DM238" t="str">
        <f t="shared" si="23"/>
        <v>Temp. suitable for vectors - surveillance may be needed. When temp. suitable, model suggests vectors likely - may need control, education, and policies minimizing exposure.</v>
      </c>
      <c r="DX238" s="59" t="s">
        <v>525</v>
      </c>
      <c r="DY238" s="59" t="s">
        <v>253</v>
      </c>
      <c r="DZ238" s="59" t="s">
        <v>254</v>
      </c>
      <c r="EA238" s="59" t="s">
        <v>8</v>
      </c>
      <c r="EB238" s="59">
        <v>1</v>
      </c>
      <c r="EC238" s="59">
        <v>262</v>
      </c>
      <c r="ED238" s="59">
        <v>0</v>
      </c>
      <c r="EE238" s="59">
        <v>760</v>
      </c>
      <c r="EF238" s="59">
        <v>760</v>
      </c>
      <c r="EG238" s="59">
        <v>28.671755725190799</v>
      </c>
      <c r="EH238" s="59">
        <v>82.9577233218793</v>
      </c>
      <c r="EI238" s="59">
        <v>7512</v>
      </c>
      <c r="EJ238" s="59">
        <v>66</v>
      </c>
      <c r="EK238" s="59">
        <v>0</v>
      </c>
      <c r="EL238" s="59">
        <v>19</v>
      </c>
      <c r="EM238" s="59">
        <v>1</v>
      </c>
      <c r="EN238" s="59">
        <v>7512</v>
      </c>
    </row>
    <row r="239" spans="1:144" x14ac:dyDescent="0.25">
      <c r="A239" s="18">
        <v>33.913294899999997</v>
      </c>
      <c r="B239" s="18">
        <v>-84.531398600000003</v>
      </c>
      <c r="C239" s="18">
        <f>IF(Sheet1!G444=1,Master!A239,Master!K239)</f>
        <v>33.913294899999997</v>
      </c>
      <c r="D239" s="18">
        <f>IF(Sheet1!G444=1,Master!B239,Master!L239)</f>
        <v>-84.531398600000003</v>
      </c>
      <c r="E239" s="18">
        <f>IF(Sheet1!G444=0,Master!A239,Master!K239)</f>
        <v>100</v>
      </c>
      <c r="F239" s="18">
        <f>IF(Sheet1!G444=0,Master!B239,Master!L239)</f>
        <v>180</v>
      </c>
      <c r="G239" s="18">
        <f>IF(Sheet1!I444=1,Master!A239,Master!K239)</f>
        <v>33.913294899999997</v>
      </c>
      <c r="H239" s="18">
        <f>IF(Sheet1!I444=1,Master!B239,Master!L239)</f>
        <v>-84.531398600000003</v>
      </c>
      <c r="I239" s="18">
        <f>IF(Sheet1!I444=0,Master!A239,Master!K239)</f>
        <v>100</v>
      </c>
      <c r="J239" s="18">
        <f>IF(Sheet1!I444=0,Master!B239,Master!L239)</f>
        <v>180</v>
      </c>
      <c r="K239" s="18">
        <v>100</v>
      </c>
      <c r="L239" s="18">
        <v>180</v>
      </c>
      <c r="M239">
        <v>423</v>
      </c>
      <c r="N239" t="s">
        <v>535</v>
      </c>
      <c r="O239">
        <v>5.4906142755799997E-2</v>
      </c>
      <c r="P239" s="18" t="s">
        <v>253</v>
      </c>
      <c r="Q239" t="s">
        <v>254</v>
      </c>
      <c r="R239" t="s">
        <v>8</v>
      </c>
      <c r="S239">
        <v>1</v>
      </c>
      <c r="T239">
        <v>1</v>
      </c>
      <c r="U239">
        <v>8.6220474243163991</v>
      </c>
      <c r="V239">
        <v>8.6220474243163991</v>
      </c>
      <c r="W239">
        <v>8.6220474243163991</v>
      </c>
      <c r="X239" s="1">
        <v>8.6220474243163991</v>
      </c>
      <c r="Z239" s="1">
        <v>1</v>
      </c>
      <c r="AA239" s="1">
        <v>0.76241326332092296</v>
      </c>
      <c r="AB239" s="1">
        <v>0.76241326332092296</v>
      </c>
      <c r="AC239" s="1">
        <v>0.76241326332092296</v>
      </c>
      <c r="AD239" s="1">
        <v>0.76241326332092296</v>
      </c>
      <c r="AF239" s="1">
        <v>1</v>
      </c>
      <c r="AG239">
        <v>0.97974282503128096</v>
      </c>
      <c r="AH239">
        <v>0.97974282503128096</v>
      </c>
      <c r="AI239">
        <v>0.97974282503128096</v>
      </c>
      <c r="AJ239">
        <v>0.97974282503128096</v>
      </c>
      <c r="AL239" s="18">
        <f t="shared" si="20"/>
        <v>0.97974282503128096</v>
      </c>
      <c r="AM239">
        <v>0.97974282503128096</v>
      </c>
      <c r="AN239">
        <v>423</v>
      </c>
      <c r="AO239" t="s">
        <v>535</v>
      </c>
      <c r="AP239" t="s">
        <v>253</v>
      </c>
      <c r="AQ239" t="s">
        <v>254</v>
      </c>
      <c r="AR239" t="s">
        <v>8</v>
      </c>
      <c r="AS239">
        <v>33.913294899999997</v>
      </c>
      <c r="AT239">
        <v>-84.531398600000003</v>
      </c>
      <c r="AW239">
        <v>10.4</v>
      </c>
      <c r="AX239">
        <v>10.4</v>
      </c>
      <c r="BB239">
        <v>13</v>
      </c>
      <c r="BC239">
        <v>13</v>
      </c>
      <c r="BG239">
        <v>17.2</v>
      </c>
      <c r="BH239">
        <v>17.2</v>
      </c>
      <c r="BL239">
        <v>22.4</v>
      </c>
      <c r="BM239">
        <v>22.4</v>
      </c>
      <c r="BQ239">
        <v>26.6</v>
      </c>
      <c r="BR239">
        <v>26.6</v>
      </c>
      <c r="BW239">
        <v>30</v>
      </c>
      <c r="BX239">
        <v>30</v>
      </c>
      <c r="CB239">
        <v>31.4</v>
      </c>
      <c r="CC239">
        <v>31.4</v>
      </c>
      <c r="CG239">
        <v>31.2</v>
      </c>
      <c r="CH239">
        <v>31.2</v>
      </c>
      <c r="CL239">
        <v>27.8</v>
      </c>
      <c r="CM239">
        <v>27.8</v>
      </c>
      <c r="CQ239">
        <v>22.5</v>
      </c>
      <c r="CR239">
        <v>22.5</v>
      </c>
      <c r="CV239">
        <v>17</v>
      </c>
      <c r="CW239">
        <v>17</v>
      </c>
      <c r="DA239">
        <v>11.8</v>
      </c>
      <c r="DB239">
        <v>11.8</v>
      </c>
      <c r="DD239">
        <v>1</v>
      </c>
      <c r="DE239">
        <v>0</v>
      </c>
      <c r="DF239">
        <v>0</v>
      </c>
      <c r="DG239">
        <v>0</v>
      </c>
      <c r="DH239">
        <v>0</v>
      </c>
      <c r="DI239" t="str">
        <f t="shared" si="21"/>
        <v xml:space="preserve">Temp. suitable for vectors - surveillance may be needed. </v>
      </c>
      <c r="DJ239" t="str">
        <f t="shared" si="18"/>
        <v>When temp. suitable, model suggests vectors likely - may need control, education, and policies minimizing exposure.</v>
      </c>
      <c r="DK239" t="str">
        <f t="shared" si="22"/>
        <v xml:space="preserve">Temp. suitable for Zika - surveillance may be needed. </v>
      </c>
      <c r="DL239" t="str">
        <f t="shared" si="19"/>
        <v>When temp. suitable, model suggests Zika unlikely.</v>
      </c>
      <c r="DM239" t="str">
        <f t="shared" si="23"/>
        <v>Temp. suitable for vectors - surveillance may be needed. When temp. suitable, model suggests vectors likely - may need control, education, and policies minimizing exposure.</v>
      </c>
      <c r="DX239" s="59" t="s">
        <v>535</v>
      </c>
      <c r="DY239" s="59" t="s">
        <v>253</v>
      </c>
      <c r="DZ239" s="59" t="s">
        <v>254</v>
      </c>
      <c r="EA239" s="59" t="s">
        <v>8</v>
      </c>
      <c r="EB239" s="59">
        <v>270</v>
      </c>
      <c r="EC239" s="59">
        <v>11</v>
      </c>
      <c r="ED239" s="59">
        <v>51</v>
      </c>
      <c r="EE239" s="59">
        <v>1276</v>
      </c>
      <c r="EF239" s="59">
        <v>1225</v>
      </c>
      <c r="EG239" s="59">
        <v>708.18181818181802</v>
      </c>
      <c r="EH239" s="59">
        <v>422.25085568174597</v>
      </c>
      <c r="EI239" s="59">
        <v>7790</v>
      </c>
      <c r="EJ239" s="59">
        <v>11</v>
      </c>
      <c r="EK239" s="59">
        <v>51</v>
      </c>
      <c r="EL239" s="59">
        <v>51</v>
      </c>
      <c r="EM239" s="59">
        <v>591</v>
      </c>
      <c r="EN239" s="59">
        <v>7790</v>
      </c>
    </row>
    <row r="240" spans="1:144" x14ac:dyDescent="0.25">
      <c r="A240" s="18">
        <v>30.809817599999999</v>
      </c>
      <c r="B240" s="18">
        <v>-81.482811999999996</v>
      </c>
      <c r="C240" s="18">
        <f>IF(Sheet1!G445=1,Master!A240,Master!K240)</f>
        <v>30.809817599999999</v>
      </c>
      <c r="D240" s="18">
        <f>IF(Sheet1!G445=1,Master!B240,Master!L240)</f>
        <v>-81.482811999999996</v>
      </c>
      <c r="E240" s="18">
        <f>IF(Sheet1!G445=0,Master!A240,Master!K240)</f>
        <v>100</v>
      </c>
      <c r="F240" s="18">
        <f>IF(Sheet1!G445=0,Master!B240,Master!L240)</f>
        <v>180</v>
      </c>
      <c r="G240" s="18">
        <f>IF(Sheet1!I445=1,Master!A240,Master!K240)</f>
        <v>30.809817599999999</v>
      </c>
      <c r="H240" s="18">
        <f>IF(Sheet1!I445=1,Master!B240,Master!L240)</f>
        <v>-81.482811999999996</v>
      </c>
      <c r="I240" s="18">
        <f>IF(Sheet1!I445=0,Master!A240,Master!K240)</f>
        <v>100</v>
      </c>
      <c r="J240" s="18">
        <f>IF(Sheet1!I445=0,Master!B240,Master!L240)</f>
        <v>180</v>
      </c>
      <c r="K240" s="18">
        <v>100</v>
      </c>
      <c r="L240" s="18">
        <v>180</v>
      </c>
      <c r="M240">
        <v>544</v>
      </c>
      <c r="N240" t="s">
        <v>656</v>
      </c>
      <c r="O240">
        <v>0.947940901128</v>
      </c>
      <c r="P240" s="18" t="s">
        <v>253</v>
      </c>
      <c r="Q240" t="s">
        <v>254</v>
      </c>
      <c r="R240" t="s">
        <v>8</v>
      </c>
      <c r="S240">
        <v>1</v>
      </c>
      <c r="T240">
        <v>1</v>
      </c>
      <c r="U240">
        <v>16.3385829925537</v>
      </c>
      <c r="V240">
        <v>16.3385829925537</v>
      </c>
      <c r="W240">
        <v>16.3385829925537</v>
      </c>
      <c r="X240" s="1">
        <v>16.3385829925537</v>
      </c>
      <c r="Z240" s="1">
        <v>3</v>
      </c>
      <c r="AA240" s="1">
        <v>0.89251256059304096</v>
      </c>
      <c r="AB240" s="1">
        <v>0.91724313386005396</v>
      </c>
      <c r="AC240" s="1">
        <v>0.90221007326342495</v>
      </c>
      <c r="AD240" s="1">
        <v>2.7066302197902701</v>
      </c>
      <c r="AF240" s="1">
        <v>3</v>
      </c>
      <c r="AG240">
        <v>0.71037638788283497</v>
      </c>
      <c r="AH240">
        <v>0.90216331673502503</v>
      </c>
      <c r="AI240">
        <v>0.77468763826893405</v>
      </c>
      <c r="AJ240">
        <v>2.3240629148068002</v>
      </c>
      <c r="AL240" s="18">
        <f t="shared" si="20"/>
        <v>0.91724313386005396</v>
      </c>
      <c r="AM240">
        <v>0.91724313386005396</v>
      </c>
      <c r="AN240">
        <v>544</v>
      </c>
      <c r="AO240" t="s">
        <v>656</v>
      </c>
      <c r="AP240" t="s">
        <v>253</v>
      </c>
      <c r="AQ240" t="s">
        <v>254</v>
      </c>
      <c r="AR240" t="s">
        <v>8</v>
      </c>
      <c r="AS240">
        <v>30.809817599999999</v>
      </c>
      <c r="AT240">
        <v>-81.482811999999996</v>
      </c>
      <c r="AW240">
        <v>17.3</v>
      </c>
      <c r="AX240">
        <v>17.3</v>
      </c>
      <c r="BB240">
        <v>18.7</v>
      </c>
      <c r="BC240">
        <v>18.7</v>
      </c>
      <c r="BG240">
        <v>22</v>
      </c>
      <c r="BH240">
        <v>22</v>
      </c>
      <c r="BL240">
        <v>25.5</v>
      </c>
      <c r="BM240">
        <v>25.5</v>
      </c>
      <c r="BQ240">
        <v>28.8</v>
      </c>
      <c r="BR240">
        <v>28.8</v>
      </c>
      <c r="BW240">
        <v>31.3</v>
      </c>
      <c r="BX240">
        <v>31.3</v>
      </c>
      <c r="CB240">
        <v>32.6</v>
      </c>
      <c r="CC240">
        <v>32.6</v>
      </c>
      <c r="CG240">
        <v>32.1</v>
      </c>
      <c r="CH240">
        <v>32.1</v>
      </c>
      <c r="CL240">
        <v>30.1</v>
      </c>
      <c r="CM240">
        <v>30.1</v>
      </c>
      <c r="CQ240">
        <v>26.2</v>
      </c>
      <c r="CR240">
        <v>26.2</v>
      </c>
      <c r="CV240">
        <v>22.1</v>
      </c>
      <c r="CW240">
        <v>22.1</v>
      </c>
      <c r="DA240">
        <v>18.399999999999999</v>
      </c>
      <c r="DB240">
        <v>18.399999999999999</v>
      </c>
      <c r="DD240">
        <v>3</v>
      </c>
      <c r="DE240">
        <v>0.78395187395898502</v>
      </c>
      <c r="DF240">
        <v>0.89762326720043895</v>
      </c>
      <c r="DG240">
        <v>0.83590841097637403</v>
      </c>
      <c r="DH240">
        <v>2.5077252329291202</v>
      </c>
      <c r="DI240" t="str">
        <f t="shared" si="21"/>
        <v xml:space="preserve">Temp. suitable for vectors - surveillance may be needed. </v>
      </c>
      <c r="DJ240" t="str">
        <f t="shared" si="18"/>
        <v>When temp. suitable, model suggests vectors likely - may need control, education, and policies minimizing exposure.</v>
      </c>
      <c r="DK240" t="str">
        <f t="shared" si="22"/>
        <v xml:space="preserve">Temp. suitable for Zika - surveillance may be needed. </v>
      </c>
      <c r="DL240" t="str">
        <f t="shared" si="19"/>
        <v>When temp. suitable, model suggests Zika likely - may need control, education, and policies minimizing exposure.</v>
      </c>
      <c r="DM240" t="str">
        <f t="shared" si="23"/>
        <v>Temp. suitable for vectors - surveillance may be needed. When temp. suitable, model suggests vectors likely - may need control, education, and policies minimizing exposure.</v>
      </c>
      <c r="DX240" s="59" t="s">
        <v>656</v>
      </c>
      <c r="DY240" s="59" t="s">
        <v>253</v>
      </c>
      <c r="DZ240" s="59" t="s">
        <v>254</v>
      </c>
      <c r="EA240" s="59" t="s">
        <v>8</v>
      </c>
      <c r="EB240" s="59">
        <v>0</v>
      </c>
      <c r="EC240" s="59">
        <v>387</v>
      </c>
      <c r="ED240" s="59">
        <v>0</v>
      </c>
      <c r="EE240" s="59">
        <v>1166</v>
      </c>
      <c r="EF240" s="59">
        <v>1166</v>
      </c>
      <c r="EG240" s="59">
        <v>60.992248062015499</v>
      </c>
      <c r="EH240" s="59">
        <v>154.35544885448701</v>
      </c>
      <c r="EI240" s="59">
        <v>23604</v>
      </c>
      <c r="EJ240" s="59">
        <v>97</v>
      </c>
      <c r="EK240" s="59">
        <v>0</v>
      </c>
      <c r="EL240" s="59">
        <v>13</v>
      </c>
      <c r="EM240" s="59">
        <v>0</v>
      </c>
      <c r="EN240" s="59">
        <v>23604</v>
      </c>
    </row>
    <row r="241" spans="1:144" x14ac:dyDescent="0.25">
      <c r="A241" s="18">
        <v>32.617525800000003</v>
      </c>
      <c r="B241" s="18">
        <v>-83.581541400000006</v>
      </c>
      <c r="C241" s="18">
        <f>IF(Sheet1!G446=1,Master!A241,Master!K241)</f>
        <v>32.617525800000003</v>
      </c>
      <c r="D241" s="18">
        <f>IF(Sheet1!G446=1,Master!B241,Master!L241)</f>
        <v>-83.581541400000006</v>
      </c>
      <c r="E241" s="18">
        <f>IF(Sheet1!G446=0,Master!A241,Master!K241)</f>
        <v>100</v>
      </c>
      <c r="F241" s="18">
        <f>IF(Sheet1!G446=0,Master!B241,Master!L241)</f>
        <v>180</v>
      </c>
      <c r="G241" s="18">
        <f>IF(Sheet1!I446=1,Master!A241,Master!K241)</f>
        <v>32.617525800000003</v>
      </c>
      <c r="H241" s="18">
        <f>IF(Sheet1!I446=1,Master!B241,Master!L241)</f>
        <v>-83.581541400000006</v>
      </c>
      <c r="I241" s="18">
        <f>IF(Sheet1!I446=0,Master!A241,Master!K241)</f>
        <v>100</v>
      </c>
      <c r="J241" s="18">
        <f>IF(Sheet1!I446=0,Master!B241,Master!L241)</f>
        <v>180</v>
      </c>
      <c r="K241" s="18">
        <v>100</v>
      </c>
      <c r="L241" s="18">
        <v>180</v>
      </c>
      <c r="M241">
        <v>638</v>
      </c>
      <c r="N241" t="s">
        <v>752</v>
      </c>
      <c r="O241">
        <v>0.29164379015300002</v>
      </c>
      <c r="P241" s="18" t="s">
        <v>253</v>
      </c>
      <c r="Q241" t="s">
        <v>254</v>
      </c>
      <c r="R241" t="s">
        <v>8</v>
      </c>
      <c r="S241">
        <v>1</v>
      </c>
      <c r="T241">
        <v>1</v>
      </c>
      <c r="U241">
        <v>10.5511808395385</v>
      </c>
      <c r="V241">
        <v>10.5511808395385</v>
      </c>
      <c r="W241">
        <v>10.5511808395385</v>
      </c>
      <c r="X241" s="1">
        <v>10.5511808395385</v>
      </c>
      <c r="Z241" s="1">
        <v>1</v>
      </c>
      <c r="AA241" s="1">
        <v>0.82991431829842099</v>
      </c>
      <c r="AB241" s="1">
        <v>0.82991431829842099</v>
      </c>
      <c r="AC241" s="1">
        <v>0.82991431829842099</v>
      </c>
      <c r="AD241" s="1">
        <v>0.82991431829842099</v>
      </c>
      <c r="AF241" s="1">
        <v>1</v>
      </c>
      <c r="AG241">
        <v>0.91620781560113096</v>
      </c>
      <c r="AH241">
        <v>0.91620781560113096</v>
      </c>
      <c r="AI241">
        <v>0.91620781560113096</v>
      </c>
      <c r="AJ241">
        <v>0.91620781560113096</v>
      </c>
      <c r="AL241" s="18">
        <f t="shared" si="20"/>
        <v>0.91620781560113096</v>
      </c>
      <c r="AM241">
        <v>0.91620781560113096</v>
      </c>
      <c r="AN241">
        <v>638</v>
      </c>
      <c r="AO241" t="s">
        <v>752</v>
      </c>
      <c r="AP241" t="s">
        <v>253</v>
      </c>
      <c r="AQ241" t="s">
        <v>254</v>
      </c>
      <c r="AR241" t="s">
        <v>8</v>
      </c>
      <c r="AS241">
        <v>32.617525800000003</v>
      </c>
      <c r="AT241">
        <v>-83.581541400000006</v>
      </c>
      <c r="AW241">
        <v>14.3</v>
      </c>
      <c r="AX241">
        <v>14.3</v>
      </c>
      <c r="BB241">
        <v>16.5</v>
      </c>
      <c r="BC241">
        <v>16.5</v>
      </c>
      <c r="BG241">
        <v>20.6</v>
      </c>
      <c r="BH241">
        <v>20.6</v>
      </c>
      <c r="BL241">
        <v>25.4</v>
      </c>
      <c r="BM241">
        <v>25.4</v>
      </c>
      <c r="BQ241">
        <v>29.4</v>
      </c>
      <c r="BR241">
        <v>29.4</v>
      </c>
      <c r="BW241">
        <v>32.299999999999997</v>
      </c>
      <c r="BX241">
        <v>32.299999999999997</v>
      </c>
      <c r="CB241">
        <v>33.299999999999997</v>
      </c>
      <c r="CC241">
        <v>33.299999999999997</v>
      </c>
      <c r="CG241">
        <v>33</v>
      </c>
      <c r="CH241">
        <v>33</v>
      </c>
      <c r="CL241">
        <v>30.1</v>
      </c>
      <c r="CM241">
        <v>30.1</v>
      </c>
      <c r="CQ241">
        <v>25.4</v>
      </c>
      <c r="CR241">
        <v>25.4</v>
      </c>
      <c r="CV241">
        <v>20.3</v>
      </c>
      <c r="CW241">
        <v>20.3</v>
      </c>
      <c r="DA241">
        <v>15.7</v>
      </c>
      <c r="DB241">
        <v>15.7</v>
      </c>
      <c r="DD241">
        <v>2</v>
      </c>
      <c r="DE241">
        <v>0</v>
      </c>
      <c r="DF241">
        <v>0.721077530215957</v>
      </c>
      <c r="DG241">
        <v>0.360538765107979</v>
      </c>
      <c r="DH241">
        <v>0.721077530215957</v>
      </c>
      <c r="DI241" t="str">
        <f t="shared" si="21"/>
        <v xml:space="preserve">Temp. suitable for vectors - surveillance may be needed. </v>
      </c>
      <c r="DJ241" t="str">
        <f t="shared" si="18"/>
        <v>When temp. suitable, model suggests vectors likely - may need control, education, and policies minimizing exposure.</v>
      </c>
      <c r="DK241" t="str">
        <f t="shared" si="22"/>
        <v xml:space="preserve">Temp. suitable for Zika - surveillance may be needed. </v>
      </c>
      <c r="DL241" t="str">
        <f t="shared" si="19"/>
        <v>When temp. suitable, model suggests Zika likely - may need control, education, and policies minimizing exposure.</v>
      </c>
      <c r="DM241" t="str">
        <f t="shared" si="23"/>
        <v>Temp. suitable for vectors - surveillance may be needed. When temp. suitable, model suggests vectors likely - may need control, education, and policies minimizing exposure.</v>
      </c>
      <c r="DX241" s="59" t="s">
        <v>752</v>
      </c>
      <c r="DY241" s="59" t="s">
        <v>253</v>
      </c>
      <c r="DZ241" s="59" t="s">
        <v>254</v>
      </c>
      <c r="EA241" s="59" t="s">
        <v>8</v>
      </c>
      <c r="EB241" s="59">
        <v>8</v>
      </c>
      <c r="EC241" s="59">
        <v>323</v>
      </c>
      <c r="ED241" s="59">
        <v>0</v>
      </c>
      <c r="EE241" s="59">
        <v>4427</v>
      </c>
      <c r="EF241" s="59">
        <v>4427</v>
      </c>
      <c r="EG241" s="59">
        <v>183.31888544891601</v>
      </c>
      <c r="EH241" s="59">
        <v>398.42271900326199</v>
      </c>
      <c r="EI241" s="59">
        <v>59212</v>
      </c>
      <c r="EJ241" s="59">
        <v>141</v>
      </c>
      <c r="EK241" s="59">
        <v>0</v>
      </c>
      <c r="EL241" s="59">
        <v>3</v>
      </c>
      <c r="EM241" s="59">
        <v>4</v>
      </c>
      <c r="EN241" s="59">
        <v>59212</v>
      </c>
    </row>
    <row r="242" spans="1:144" x14ac:dyDescent="0.25">
      <c r="A242" s="18">
        <v>31.550360099999999</v>
      </c>
      <c r="B242" s="18">
        <v>-81.584501099999997</v>
      </c>
      <c r="C242" s="18">
        <f>IF(Sheet1!G447=1,Master!A242,Master!K242)</f>
        <v>31.550360099999999</v>
      </c>
      <c r="D242" s="18">
        <f>IF(Sheet1!G447=1,Master!B242,Master!L242)</f>
        <v>-81.584501099999997</v>
      </c>
      <c r="E242" s="18">
        <f>IF(Sheet1!G447=0,Master!A242,Master!K242)</f>
        <v>100</v>
      </c>
      <c r="F242" s="18">
        <f>IF(Sheet1!G447=0,Master!B242,Master!L242)</f>
        <v>180</v>
      </c>
      <c r="G242" s="18">
        <f>IF(Sheet1!I447=1,Master!A242,Master!K242)</f>
        <v>31.550360099999999</v>
      </c>
      <c r="H242" s="18">
        <f>IF(Sheet1!I447=1,Master!B242,Master!L242)</f>
        <v>-81.584501099999997</v>
      </c>
      <c r="I242" s="18">
        <f>IF(Sheet1!I447=0,Master!A242,Master!K242)</f>
        <v>100</v>
      </c>
      <c r="J242" s="18">
        <f>IF(Sheet1!I447=0,Master!B242,Master!L242)</f>
        <v>180</v>
      </c>
      <c r="K242" s="18">
        <v>100</v>
      </c>
      <c r="L242" s="18">
        <v>180</v>
      </c>
      <c r="M242">
        <v>687</v>
      </c>
      <c r="N242" t="s">
        <v>801</v>
      </c>
      <c r="O242">
        <v>0.193417322631</v>
      </c>
      <c r="P242" s="18" t="s">
        <v>253</v>
      </c>
      <c r="Q242" t="s">
        <v>254</v>
      </c>
      <c r="R242" t="s">
        <v>8</v>
      </c>
      <c r="S242">
        <v>1</v>
      </c>
      <c r="T242">
        <v>1</v>
      </c>
      <c r="U242">
        <v>14.4094486236572</v>
      </c>
      <c r="V242">
        <v>14.4094486236572</v>
      </c>
      <c r="W242">
        <v>14.4094486236572</v>
      </c>
      <c r="X242" s="1">
        <v>14.4094486236572</v>
      </c>
      <c r="Z242" s="1">
        <v>2</v>
      </c>
      <c r="AA242" s="1">
        <v>0.84088908120057804</v>
      </c>
      <c r="AB242" s="1">
        <v>0.84441359021523699</v>
      </c>
      <c r="AC242" s="1">
        <v>0.84265133570790796</v>
      </c>
      <c r="AD242" s="1">
        <v>1.6853026714158099</v>
      </c>
      <c r="AF242" s="1">
        <v>2</v>
      </c>
      <c r="AG242">
        <v>0.93643418927555</v>
      </c>
      <c r="AH242">
        <v>0.93899665813920696</v>
      </c>
      <c r="AI242">
        <v>0.93771542370737904</v>
      </c>
      <c r="AJ242">
        <v>1.8754308474147501</v>
      </c>
      <c r="AL242" s="18">
        <f t="shared" si="20"/>
        <v>0.93899665813920696</v>
      </c>
      <c r="AM242">
        <v>0.93899665813920696</v>
      </c>
      <c r="AN242">
        <v>687</v>
      </c>
      <c r="AO242" t="s">
        <v>801</v>
      </c>
      <c r="AP242" t="s">
        <v>253</v>
      </c>
      <c r="AQ242" t="s">
        <v>254</v>
      </c>
      <c r="AR242" t="s">
        <v>8</v>
      </c>
      <c r="AS242">
        <v>31.550360099999999</v>
      </c>
      <c r="AT242">
        <v>-81.584501099999997</v>
      </c>
      <c r="AW242">
        <v>16.399999999999999</v>
      </c>
      <c r="AX242">
        <v>16.399999999999999</v>
      </c>
      <c r="BB242">
        <v>18.2</v>
      </c>
      <c r="BC242">
        <v>18.2</v>
      </c>
      <c r="BG242">
        <v>21.8</v>
      </c>
      <c r="BH242">
        <v>21.8</v>
      </c>
      <c r="BL242">
        <v>25.7</v>
      </c>
      <c r="BM242">
        <v>25.7</v>
      </c>
      <c r="BQ242">
        <v>29.1</v>
      </c>
      <c r="BR242">
        <v>29.1</v>
      </c>
      <c r="BW242">
        <v>31.6</v>
      </c>
      <c r="BX242">
        <v>31.6</v>
      </c>
      <c r="CB242">
        <v>33</v>
      </c>
      <c r="CC242">
        <v>33</v>
      </c>
      <c r="CG242">
        <v>32.299999999999997</v>
      </c>
      <c r="CH242">
        <v>32.299999999999997</v>
      </c>
      <c r="CL242">
        <v>29.9</v>
      </c>
      <c r="CM242">
        <v>29.9</v>
      </c>
      <c r="CQ242">
        <v>26</v>
      </c>
      <c r="CR242">
        <v>26</v>
      </c>
      <c r="CV242">
        <v>21.5</v>
      </c>
      <c r="CW242">
        <v>21.5</v>
      </c>
      <c r="DA242">
        <v>17.7</v>
      </c>
      <c r="DB242">
        <v>17.7</v>
      </c>
      <c r="DD242">
        <v>1</v>
      </c>
      <c r="DE242">
        <v>0.87953081600426697</v>
      </c>
      <c r="DF242">
        <v>0.87953081600426697</v>
      </c>
      <c r="DG242">
        <v>0.87953081600426697</v>
      </c>
      <c r="DH242">
        <v>0.87953081600426697</v>
      </c>
      <c r="DI242" t="str">
        <f t="shared" si="21"/>
        <v xml:space="preserve">Temp. suitable for vectors - surveillance may be needed. </v>
      </c>
      <c r="DJ242" t="str">
        <f t="shared" si="18"/>
        <v>When temp. suitable, model suggests vectors likely - may need control, education, and policies minimizing exposure.</v>
      </c>
      <c r="DK242" t="str">
        <f t="shared" si="22"/>
        <v xml:space="preserve">Temp. suitable for Zika - surveillance may be needed. </v>
      </c>
      <c r="DL242" t="str">
        <f t="shared" si="19"/>
        <v>When temp. suitable, model suggests Zika likely - may need control, education, and policies minimizing exposure.</v>
      </c>
      <c r="DM242" t="str">
        <f t="shared" si="23"/>
        <v>Temp. suitable for vectors - surveillance may be needed. When temp. suitable, model suggests vectors likely - may need control, education, and policies minimizing exposure.</v>
      </c>
      <c r="DX242" s="59" t="s">
        <v>801</v>
      </c>
      <c r="DY242" s="59" t="s">
        <v>253</v>
      </c>
      <c r="DZ242" s="59" t="s">
        <v>254</v>
      </c>
      <c r="EA242" s="59" t="s">
        <v>8</v>
      </c>
      <c r="EB242" s="59">
        <v>0</v>
      </c>
      <c r="EC242" s="59">
        <v>266</v>
      </c>
      <c r="ED242" s="59">
        <v>0</v>
      </c>
      <c r="EE242" s="59">
        <v>141</v>
      </c>
      <c r="EF242" s="59">
        <v>141</v>
      </c>
      <c r="EG242" s="59">
        <v>1.57894736842105</v>
      </c>
      <c r="EH242" s="59">
        <v>10.014808979304901</v>
      </c>
      <c r="EI242" s="59">
        <v>420</v>
      </c>
      <c r="EJ242" s="59">
        <v>16</v>
      </c>
      <c r="EK242" s="59">
        <v>0</v>
      </c>
      <c r="EL242" s="59">
        <v>6</v>
      </c>
      <c r="EM242" s="59">
        <v>0</v>
      </c>
      <c r="EN242" s="59">
        <v>420</v>
      </c>
    </row>
    <row r="243" spans="1:144" x14ac:dyDescent="0.25">
      <c r="A243" s="18">
        <v>34.930944400000001</v>
      </c>
      <c r="B243" s="18">
        <v>-85.059151099999994</v>
      </c>
      <c r="C243" s="18">
        <f>IF(Sheet1!G448=1,Master!A243,Master!K243)</f>
        <v>34.930944400000001</v>
      </c>
      <c r="D243" s="18">
        <f>IF(Sheet1!G448=1,Master!B243,Master!L243)</f>
        <v>-85.059151099999994</v>
      </c>
      <c r="E243" s="18">
        <f>IF(Sheet1!G448=0,Master!A243,Master!K243)</f>
        <v>100</v>
      </c>
      <c r="F243" s="18">
        <f>IF(Sheet1!G448=0,Master!B243,Master!L243)</f>
        <v>180</v>
      </c>
      <c r="G243" s="18">
        <f>IF(Sheet1!I448=1,Master!A243,Master!K243)</f>
        <v>34.930944400000001</v>
      </c>
      <c r="H243" s="18">
        <f>IF(Sheet1!I448=1,Master!B243,Master!L243)</f>
        <v>-85.059151099999994</v>
      </c>
      <c r="I243" s="18">
        <f>IF(Sheet1!I448=0,Master!A243,Master!K243)</f>
        <v>100</v>
      </c>
      <c r="J243" s="18">
        <f>IF(Sheet1!I448=0,Master!B243,Master!L243)</f>
        <v>180</v>
      </c>
      <c r="K243" s="18">
        <v>100</v>
      </c>
      <c r="L243" s="18">
        <v>180</v>
      </c>
      <c r="M243">
        <v>711</v>
      </c>
      <c r="N243" t="s">
        <v>825</v>
      </c>
      <c r="O243">
        <v>0.14255620392999999</v>
      </c>
      <c r="P243" s="18" t="s">
        <v>253</v>
      </c>
      <c r="Q243" t="s">
        <v>254</v>
      </c>
      <c r="R243" t="s">
        <v>8</v>
      </c>
      <c r="S243">
        <v>1</v>
      </c>
      <c r="T243">
        <v>1</v>
      </c>
      <c r="U243">
        <v>11.102362632751399</v>
      </c>
      <c r="V243">
        <v>11.102362632751399</v>
      </c>
      <c r="W243">
        <v>11.102362632751399</v>
      </c>
      <c r="X243" s="1">
        <v>11.102362632751399</v>
      </c>
      <c r="Z243" s="1">
        <v>1</v>
      </c>
      <c r="AA243" s="1">
        <v>0.54358488547418005</v>
      </c>
      <c r="AB243" s="1">
        <v>0.54358488547418005</v>
      </c>
      <c r="AC243" s="1">
        <v>0.54358488547418005</v>
      </c>
      <c r="AD243" s="1">
        <v>0.54358488547418005</v>
      </c>
      <c r="AF243" s="1">
        <v>1</v>
      </c>
      <c r="AG243">
        <v>0.97530989681066504</v>
      </c>
      <c r="AH243">
        <v>0.97530989681066504</v>
      </c>
      <c r="AI243">
        <v>0.97530989681066504</v>
      </c>
      <c r="AJ243">
        <v>0.97530989681066504</v>
      </c>
      <c r="AL243" s="18">
        <f t="shared" si="20"/>
        <v>0.97530989681066504</v>
      </c>
      <c r="AM243">
        <v>0.97530989681066504</v>
      </c>
      <c r="AN243">
        <v>711</v>
      </c>
      <c r="AO243" t="s">
        <v>825</v>
      </c>
      <c r="AP243" t="s">
        <v>253</v>
      </c>
      <c r="AQ243" t="s">
        <v>254</v>
      </c>
      <c r="AR243" t="s">
        <v>8</v>
      </c>
      <c r="AS243">
        <v>34.930944400000001</v>
      </c>
      <c r="AT243">
        <v>-85.059151099999994</v>
      </c>
      <c r="AW243">
        <v>8.8000000000000007</v>
      </c>
      <c r="AX243">
        <v>8.8000000000000007</v>
      </c>
      <c r="BB243">
        <v>11.5</v>
      </c>
      <c r="BC243">
        <v>11.5</v>
      </c>
      <c r="BG243">
        <v>16.5</v>
      </c>
      <c r="BH243">
        <v>16.5</v>
      </c>
      <c r="BL243">
        <v>22</v>
      </c>
      <c r="BM243">
        <v>22</v>
      </c>
      <c r="BQ243">
        <v>26.1</v>
      </c>
      <c r="BR243">
        <v>26.1</v>
      </c>
      <c r="BW243">
        <v>29.8</v>
      </c>
      <c r="BX243">
        <v>29.8</v>
      </c>
      <c r="CB243">
        <v>31.5</v>
      </c>
      <c r="CC243">
        <v>31.5</v>
      </c>
      <c r="CG243">
        <v>31</v>
      </c>
      <c r="CH243">
        <v>31</v>
      </c>
      <c r="CL243">
        <v>27.8</v>
      </c>
      <c r="CM243">
        <v>27.8</v>
      </c>
      <c r="CQ243">
        <v>22.2</v>
      </c>
      <c r="CR243">
        <v>22.2</v>
      </c>
      <c r="CV243">
        <v>16.2</v>
      </c>
      <c r="CW243">
        <v>16.2</v>
      </c>
      <c r="DA243">
        <v>10.6</v>
      </c>
      <c r="DB243">
        <v>10.6</v>
      </c>
      <c r="DD243">
        <v>1</v>
      </c>
      <c r="DE243">
        <v>0</v>
      </c>
      <c r="DF243">
        <v>0</v>
      </c>
      <c r="DG243">
        <v>0</v>
      </c>
      <c r="DH243">
        <v>0</v>
      </c>
      <c r="DI243" t="str">
        <f t="shared" si="21"/>
        <v xml:space="preserve">Temp. suitable for vectors - surveillance may be needed. </v>
      </c>
      <c r="DJ243" t="str">
        <f t="shared" si="18"/>
        <v>When temp. suitable, model suggests vectors likely - may need control, education, and policies minimizing exposure.</v>
      </c>
      <c r="DK243" t="str">
        <f t="shared" si="22"/>
        <v xml:space="preserve">Temp. suitable for Zika - surveillance may be needed. </v>
      </c>
      <c r="DL243" t="str">
        <f t="shared" si="19"/>
        <v>When temp. suitable, model suggests Zika unlikely.</v>
      </c>
      <c r="DM243" t="str">
        <f t="shared" si="23"/>
        <v>Temp. suitable for vectors - surveillance may be needed. When temp. suitable, model suggests vectors likely - may need control, education, and policies minimizing exposure.</v>
      </c>
      <c r="DX243" s="59" t="s">
        <v>825</v>
      </c>
      <c r="DY243" s="59" t="s">
        <v>253</v>
      </c>
      <c r="DZ243" s="59" t="s">
        <v>254</v>
      </c>
      <c r="EA243" s="59" t="s">
        <v>8</v>
      </c>
      <c r="EB243" s="59">
        <v>0</v>
      </c>
      <c r="EC243" s="59">
        <v>213</v>
      </c>
      <c r="ED243" s="59">
        <v>0</v>
      </c>
      <c r="EE243" s="59">
        <v>1555</v>
      </c>
      <c r="EF243" s="59">
        <v>1555</v>
      </c>
      <c r="EG243" s="59">
        <v>43.244131455399</v>
      </c>
      <c r="EH243" s="59">
        <v>123.89457325670701</v>
      </c>
      <c r="EI243" s="59">
        <v>9211</v>
      </c>
      <c r="EJ243" s="59">
        <v>82</v>
      </c>
      <c r="EK243" s="59">
        <v>0</v>
      </c>
      <c r="EL243" s="59">
        <v>22</v>
      </c>
      <c r="EM243" s="59">
        <v>10</v>
      </c>
      <c r="EN243" s="59">
        <v>9211</v>
      </c>
    </row>
    <row r="244" spans="1:144" x14ac:dyDescent="0.25">
      <c r="A244" s="18">
        <v>21.360948400000002</v>
      </c>
      <c r="B244" s="18">
        <v>-157.91177160000001</v>
      </c>
      <c r="C244" s="18">
        <f>IF(Sheet1!G460=1,Master!A244,Master!K244)</f>
        <v>21.360948400000002</v>
      </c>
      <c r="D244" s="18">
        <f>IF(Sheet1!G460=1,Master!B244,Master!L244)</f>
        <v>-157.91177160000001</v>
      </c>
      <c r="E244" s="18">
        <f>IF(Sheet1!G460=0,Master!A244,Master!K244)</f>
        <v>100</v>
      </c>
      <c r="F244" s="18">
        <f>IF(Sheet1!G460=0,Master!B244,Master!L244)</f>
        <v>180</v>
      </c>
      <c r="G244" s="18">
        <f>IF(Sheet1!I460=1,Master!A244,Master!K244)</f>
        <v>21.360948400000002</v>
      </c>
      <c r="H244" s="18">
        <f>IF(Sheet1!I460=1,Master!B244,Master!L244)</f>
        <v>-157.91177160000001</v>
      </c>
      <c r="I244" s="18">
        <f>IF(Sheet1!I460=0,Master!A244,Master!K244)</f>
        <v>100</v>
      </c>
      <c r="J244" s="18">
        <f>IF(Sheet1!I460=0,Master!B244,Master!L244)</f>
        <v>180</v>
      </c>
      <c r="K244" s="18">
        <v>100</v>
      </c>
      <c r="L244" s="18">
        <v>180</v>
      </c>
      <c r="M244">
        <v>5</v>
      </c>
      <c r="N244" t="s">
        <v>16</v>
      </c>
      <c r="O244">
        <v>6.2635429812699997E-2</v>
      </c>
      <c r="P244" t="s">
        <v>17</v>
      </c>
      <c r="Q244" t="s">
        <v>18</v>
      </c>
      <c r="R244" t="s">
        <v>8</v>
      </c>
      <c r="S244">
        <v>1</v>
      </c>
      <c r="T244">
        <v>1</v>
      </c>
      <c r="U244">
        <v>30.1181106567382</v>
      </c>
      <c r="V244">
        <v>30.1181106567382</v>
      </c>
      <c r="W244">
        <v>30.1181106567382</v>
      </c>
      <c r="X244" s="1">
        <v>30.1181106567382</v>
      </c>
      <c r="Z244" s="1">
        <v>1</v>
      </c>
      <c r="AA244" s="1">
        <v>0.89776659011840798</v>
      </c>
      <c r="AB244" s="1">
        <v>0.89776659011840798</v>
      </c>
      <c r="AC244" s="1">
        <v>0.89776659011840798</v>
      </c>
      <c r="AD244" s="1">
        <v>0.89776659011840798</v>
      </c>
      <c r="AF244" s="1">
        <v>1</v>
      </c>
      <c r="AG244">
        <v>0.70533382892608598</v>
      </c>
      <c r="AH244">
        <v>0.70533382892608598</v>
      </c>
      <c r="AI244">
        <v>0.70533382892608598</v>
      </c>
      <c r="AJ244">
        <v>0.70533382892608598</v>
      </c>
      <c r="AL244" s="18">
        <f t="shared" si="20"/>
        <v>0.89776659011840798</v>
      </c>
      <c r="AM244">
        <v>0.89776659011840798</v>
      </c>
      <c r="AN244">
        <v>5</v>
      </c>
      <c r="AO244" t="s">
        <v>16</v>
      </c>
      <c r="AP244" t="s">
        <v>17</v>
      </c>
      <c r="AQ244" t="s">
        <v>18</v>
      </c>
      <c r="AR244" t="s">
        <v>8</v>
      </c>
      <c r="AS244">
        <v>21.360948400000002</v>
      </c>
      <c r="AT244">
        <v>-157.91177160000001</v>
      </c>
      <c r="AW244">
        <v>25.1</v>
      </c>
      <c r="AX244">
        <v>25.1</v>
      </c>
      <c r="BB244">
        <v>25.2</v>
      </c>
      <c r="BC244">
        <v>25.2</v>
      </c>
      <c r="BG244">
        <v>25.4</v>
      </c>
      <c r="BH244">
        <v>25.4</v>
      </c>
      <c r="BL244">
        <v>25.9</v>
      </c>
      <c r="BM244">
        <v>25.9</v>
      </c>
      <c r="BQ244">
        <v>26.9</v>
      </c>
      <c r="BR244">
        <v>26.9</v>
      </c>
      <c r="BW244">
        <v>27.8</v>
      </c>
      <c r="BX244">
        <v>27.8</v>
      </c>
      <c r="CB244">
        <v>28.2</v>
      </c>
      <c r="CC244">
        <v>28.2</v>
      </c>
      <c r="CG244">
        <v>28.7</v>
      </c>
      <c r="CH244">
        <v>28.7</v>
      </c>
      <c r="CL244">
        <v>28.9</v>
      </c>
      <c r="CM244">
        <v>28.9</v>
      </c>
      <c r="CQ244">
        <v>28.2</v>
      </c>
      <c r="CR244">
        <v>28.2</v>
      </c>
      <c r="CV244">
        <v>26.8</v>
      </c>
      <c r="CW244">
        <v>26.8</v>
      </c>
      <c r="DA244">
        <v>25.6</v>
      </c>
      <c r="DB244">
        <v>25.6</v>
      </c>
      <c r="DD244">
        <v>1</v>
      </c>
      <c r="DE244">
        <v>0.25066611170768699</v>
      </c>
      <c r="DF244">
        <v>0.25066611170768699</v>
      </c>
      <c r="DG244">
        <v>0.25066611170768699</v>
      </c>
      <c r="DH244">
        <v>0.25066611170768699</v>
      </c>
      <c r="DI244" t="str">
        <f t="shared" si="21"/>
        <v xml:space="preserve">Temp. suitable for vectors - surveillance may be needed. </v>
      </c>
      <c r="DJ244" t="str">
        <f t="shared" si="18"/>
        <v>When temp. suitable, model suggests vectors likely - may need control, education, and policies minimizing exposure.</v>
      </c>
      <c r="DK244" t="str">
        <f t="shared" si="22"/>
        <v xml:space="preserve">Temp. suitable for Zika - surveillance may be needed. </v>
      </c>
      <c r="DL244" t="str">
        <f t="shared" si="19"/>
        <v>When temp. suitable, model suggests Zika unlikely.</v>
      </c>
      <c r="DM244" t="str">
        <f t="shared" si="23"/>
        <v>Temp. suitable for vectors - surveillance may be needed. When temp. suitable, model suggests vectors likely - may need control, education, and policies minimizing exposure.</v>
      </c>
      <c r="DX244" s="59" t="s">
        <v>16</v>
      </c>
      <c r="DY244" s="59" t="s">
        <v>17</v>
      </c>
      <c r="DZ244" s="59" t="s">
        <v>18</v>
      </c>
      <c r="EA244" s="59" t="s">
        <v>8</v>
      </c>
      <c r="EB244" s="59">
        <v>1347</v>
      </c>
      <c r="EC244" s="59">
        <v>138</v>
      </c>
      <c r="ED244" s="59">
        <v>0</v>
      </c>
      <c r="EE244" s="59">
        <v>8747</v>
      </c>
      <c r="EF244" s="59">
        <v>8747</v>
      </c>
      <c r="EG244" s="59">
        <v>1311.86231884057</v>
      </c>
      <c r="EH244" s="59">
        <v>1769.45556267747</v>
      </c>
      <c r="EI244" s="59">
        <v>181037</v>
      </c>
      <c r="EJ244" s="59">
        <v>111</v>
      </c>
      <c r="EK244" s="59">
        <v>0</v>
      </c>
      <c r="EL244" s="59">
        <v>5</v>
      </c>
      <c r="EM244" s="59">
        <v>587</v>
      </c>
      <c r="EN244" s="59">
        <v>181037</v>
      </c>
    </row>
    <row r="245" spans="1:144" x14ac:dyDescent="0.25">
      <c r="A245" s="18">
        <v>21.3630198</v>
      </c>
      <c r="B245" s="18">
        <v>-157.71830779999999</v>
      </c>
      <c r="C245" s="18">
        <f>IF(Sheet1!G461=1,Master!A245,Master!K245)</f>
        <v>21.3630198</v>
      </c>
      <c r="D245" s="18">
        <f>IF(Sheet1!G461=1,Master!B245,Master!L245)</f>
        <v>-157.71830779999999</v>
      </c>
      <c r="E245" s="18">
        <f>IF(Sheet1!G461=0,Master!A245,Master!K245)</f>
        <v>100</v>
      </c>
      <c r="F245" s="18">
        <f>IF(Sheet1!G461=0,Master!B245,Master!L245)</f>
        <v>180</v>
      </c>
      <c r="G245" s="18">
        <f>IF(Sheet1!I461=1,Master!A245,Master!K245)</f>
        <v>21.3630198</v>
      </c>
      <c r="H245" s="18">
        <f>IF(Sheet1!I461=1,Master!B245,Master!L245)</f>
        <v>-157.71830779999999</v>
      </c>
      <c r="I245" s="18">
        <f>IF(Sheet1!I461=0,Master!A245,Master!K245)</f>
        <v>100</v>
      </c>
      <c r="J245" s="18">
        <f>IF(Sheet1!I461=0,Master!B245,Master!L245)</f>
        <v>180</v>
      </c>
      <c r="K245" s="18">
        <v>100</v>
      </c>
      <c r="L245" s="18">
        <v>180</v>
      </c>
      <c r="M245">
        <v>29</v>
      </c>
      <c r="N245" t="s">
        <v>72</v>
      </c>
      <c r="O245">
        <v>0.117996290692</v>
      </c>
      <c r="P245" t="s">
        <v>17</v>
      </c>
      <c r="Q245" t="s">
        <v>18</v>
      </c>
      <c r="R245" t="s">
        <v>8</v>
      </c>
      <c r="S245">
        <v>1</v>
      </c>
      <c r="T245">
        <v>1</v>
      </c>
      <c r="U245">
        <v>23.5039367675781</v>
      </c>
      <c r="V245">
        <v>23.5039367675781</v>
      </c>
      <c r="W245">
        <v>23.5039367675781</v>
      </c>
      <c r="X245" s="1">
        <v>23.5039367675781</v>
      </c>
      <c r="Z245" s="1">
        <v>1</v>
      </c>
      <c r="AA245" s="1">
        <v>0.89841610193252597</v>
      </c>
      <c r="AB245" s="1">
        <v>0.89841610193252597</v>
      </c>
      <c r="AC245" s="1">
        <v>0.89841610193252597</v>
      </c>
      <c r="AD245" s="1">
        <v>0.89841610193252597</v>
      </c>
      <c r="AF245" s="1">
        <v>1</v>
      </c>
      <c r="AG245">
        <v>0.70961767435073897</v>
      </c>
      <c r="AH245">
        <v>0.70961767435073897</v>
      </c>
      <c r="AI245">
        <v>0.70961767435073897</v>
      </c>
      <c r="AJ245">
        <v>0.70961767435073897</v>
      </c>
      <c r="AL245" s="18">
        <f t="shared" si="20"/>
        <v>0.89841610193252597</v>
      </c>
      <c r="AM245">
        <v>0.89841610193252597</v>
      </c>
      <c r="AN245">
        <v>29</v>
      </c>
      <c r="AO245" t="s">
        <v>72</v>
      </c>
      <c r="AP245" t="s">
        <v>17</v>
      </c>
      <c r="AQ245" t="s">
        <v>18</v>
      </c>
      <c r="AR245" t="s">
        <v>8</v>
      </c>
      <c r="AS245">
        <v>21.3630198</v>
      </c>
      <c r="AT245">
        <v>-157.71830779999999</v>
      </c>
      <c r="AW245">
        <v>26.4</v>
      </c>
      <c r="AX245">
        <v>26.4</v>
      </c>
      <c r="BB245">
        <v>26.3</v>
      </c>
      <c r="BC245">
        <v>26.3</v>
      </c>
      <c r="BG245">
        <v>26.5</v>
      </c>
      <c r="BH245">
        <v>26.5</v>
      </c>
      <c r="BL245">
        <v>27</v>
      </c>
      <c r="BM245">
        <v>27</v>
      </c>
      <c r="BQ245">
        <v>28.1</v>
      </c>
      <c r="BR245">
        <v>28.1</v>
      </c>
      <c r="BW245">
        <v>28.9</v>
      </c>
      <c r="BX245">
        <v>28.9</v>
      </c>
      <c r="CB245">
        <v>29.4</v>
      </c>
      <c r="CC245">
        <v>29.4</v>
      </c>
      <c r="CG245">
        <v>29.7</v>
      </c>
      <c r="CH245">
        <v>29.7</v>
      </c>
      <c r="CL245">
        <v>30</v>
      </c>
      <c r="CM245">
        <v>30</v>
      </c>
      <c r="CQ245">
        <v>29.3</v>
      </c>
      <c r="CR245">
        <v>29.3</v>
      </c>
      <c r="CV245">
        <v>28</v>
      </c>
      <c r="CW245">
        <v>28</v>
      </c>
      <c r="DA245">
        <v>26.8</v>
      </c>
      <c r="DB245">
        <v>26.8</v>
      </c>
      <c r="DD245">
        <v>1</v>
      </c>
      <c r="DE245">
        <v>0</v>
      </c>
      <c r="DF245">
        <v>0</v>
      </c>
      <c r="DG245">
        <v>0</v>
      </c>
      <c r="DH245">
        <v>0</v>
      </c>
      <c r="DI245" t="str">
        <f t="shared" si="21"/>
        <v xml:space="preserve">Temp. suitable for vectors - surveillance may be needed. </v>
      </c>
      <c r="DJ245" t="str">
        <f t="shared" si="18"/>
        <v>When temp. suitable, model suggests vectors likely - may need control, education, and policies minimizing exposure.</v>
      </c>
      <c r="DK245" t="str">
        <f t="shared" si="22"/>
        <v xml:space="preserve">Temp. suitable for Zika - surveillance may be needed. </v>
      </c>
      <c r="DL245" t="str">
        <f t="shared" si="19"/>
        <v>When temp. suitable, model suggests Zika unlikely.</v>
      </c>
      <c r="DM245" t="str">
        <f t="shared" si="23"/>
        <v>Temp. suitable for vectors - surveillance may be needed. When temp. suitable, model suggests vectors likely - may need control, education, and policies minimizing exposure.</v>
      </c>
      <c r="DX245" s="59" t="s">
        <v>72</v>
      </c>
      <c r="DY245" s="59" t="s">
        <v>17</v>
      </c>
      <c r="DZ245" s="59" t="s">
        <v>18</v>
      </c>
      <c r="EA245" s="59" t="s">
        <v>8</v>
      </c>
      <c r="EB245" s="59">
        <v>0</v>
      </c>
      <c r="EC245" s="59">
        <v>109</v>
      </c>
      <c r="ED245" s="59">
        <v>0</v>
      </c>
      <c r="EE245" s="59">
        <v>4518</v>
      </c>
      <c r="EF245" s="59">
        <v>4518</v>
      </c>
      <c r="EG245" s="59">
        <v>414.55045871559599</v>
      </c>
      <c r="EH245" s="59">
        <v>718.74986380518499</v>
      </c>
      <c r="EI245" s="59">
        <v>45186</v>
      </c>
      <c r="EJ245" s="59">
        <v>74</v>
      </c>
      <c r="EK245" s="59">
        <v>0</v>
      </c>
      <c r="EL245" s="59">
        <v>3</v>
      </c>
      <c r="EM245" s="59">
        <v>72</v>
      </c>
      <c r="EN245" s="59">
        <v>45186</v>
      </c>
    </row>
    <row r="246" spans="1:144" x14ac:dyDescent="0.25">
      <c r="A246" s="18">
        <v>21.329566499999999</v>
      </c>
      <c r="B246" s="18">
        <v>-158.0470924</v>
      </c>
      <c r="C246" s="18">
        <f>IF(Sheet1!G462=1,Master!A246,Master!K246)</f>
        <v>21.329566499999999</v>
      </c>
      <c r="D246" s="18">
        <f>IF(Sheet1!G462=1,Master!B246,Master!L246)</f>
        <v>-158.0470924</v>
      </c>
      <c r="E246" s="18">
        <f>IF(Sheet1!G462=0,Master!A246,Master!K246)</f>
        <v>100</v>
      </c>
      <c r="F246" s="18">
        <f>IF(Sheet1!G462=0,Master!B246,Master!L246)</f>
        <v>180</v>
      </c>
      <c r="G246" s="18">
        <f>IF(Sheet1!I462=1,Master!A246,Master!K246)</f>
        <v>21.329566499999999</v>
      </c>
      <c r="H246" s="18">
        <f>IF(Sheet1!I462=1,Master!B246,Master!L246)</f>
        <v>-158.0470924</v>
      </c>
      <c r="I246" s="18">
        <f>IF(Sheet1!I462=0,Master!A246,Master!K246)</f>
        <v>100</v>
      </c>
      <c r="J246" s="18">
        <f>IF(Sheet1!I462=0,Master!B246,Master!L246)</f>
        <v>180</v>
      </c>
      <c r="K246" s="18">
        <v>100</v>
      </c>
      <c r="L246" s="18">
        <v>180</v>
      </c>
      <c r="M246">
        <v>59</v>
      </c>
      <c r="N246" t="s">
        <v>123</v>
      </c>
      <c r="O246">
        <v>3.7459128369599998E-2</v>
      </c>
      <c r="P246" t="s">
        <v>17</v>
      </c>
      <c r="Q246" t="s">
        <v>18</v>
      </c>
      <c r="R246" t="s">
        <v>8</v>
      </c>
      <c r="S246">
        <v>1</v>
      </c>
      <c r="T246">
        <v>1</v>
      </c>
      <c r="U246">
        <v>29.566928863525298</v>
      </c>
      <c r="V246">
        <v>29.566928863525298</v>
      </c>
      <c r="W246">
        <v>29.566928863525298</v>
      </c>
      <c r="X246" s="1">
        <v>29.566928863525298</v>
      </c>
      <c r="Z246" s="1">
        <v>1</v>
      </c>
      <c r="AA246" s="1">
        <v>0</v>
      </c>
      <c r="AB246" s="1">
        <v>0</v>
      </c>
      <c r="AC246" s="1">
        <v>0</v>
      </c>
      <c r="AD246" s="1">
        <v>0</v>
      </c>
      <c r="AF246" s="1">
        <v>1</v>
      </c>
      <c r="AG246">
        <v>0</v>
      </c>
      <c r="AH246">
        <v>0</v>
      </c>
      <c r="AI246">
        <v>0</v>
      </c>
      <c r="AJ246">
        <v>0</v>
      </c>
      <c r="AL246" s="18">
        <f t="shared" si="20"/>
        <v>0</v>
      </c>
      <c r="AM246">
        <v>9999</v>
      </c>
      <c r="AN246">
        <v>59</v>
      </c>
      <c r="AO246" t="s">
        <v>123</v>
      </c>
      <c r="AP246" t="s">
        <v>17</v>
      </c>
      <c r="AQ246" t="s">
        <v>18</v>
      </c>
      <c r="AR246" t="s">
        <v>8</v>
      </c>
      <c r="AS246">
        <v>21.329566499999999</v>
      </c>
      <c r="AT246">
        <v>-158.0470924</v>
      </c>
      <c r="AW246">
        <v>26.5</v>
      </c>
      <c r="AX246">
        <v>26.5</v>
      </c>
      <c r="BB246">
        <v>26.6</v>
      </c>
      <c r="BC246">
        <v>26.6</v>
      </c>
      <c r="BG246">
        <v>27</v>
      </c>
      <c r="BH246">
        <v>27</v>
      </c>
      <c r="BL246">
        <v>27.5</v>
      </c>
      <c r="BM246">
        <v>27.5</v>
      </c>
      <c r="BQ246">
        <v>28.5</v>
      </c>
      <c r="BR246">
        <v>28.5</v>
      </c>
      <c r="BW246">
        <v>29.5</v>
      </c>
      <c r="BX246">
        <v>29.5</v>
      </c>
      <c r="CB246">
        <v>30</v>
      </c>
      <c r="CC246">
        <v>30</v>
      </c>
      <c r="CG246">
        <v>30.2</v>
      </c>
      <c r="CH246">
        <v>30.2</v>
      </c>
      <c r="CL246">
        <v>30.4</v>
      </c>
      <c r="CM246">
        <v>30.4</v>
      </c>
      <c r="CQ246">
        <v>29.8</v>
      </c>
      <c r="CR246">
        <v>29.8</v>
      </c>
      <c r="CV246">
        <v>28.5</v>
      </c>
      <c r="CW246">
        <v>28.5</v>
      </c>
      <c r="DA246">
        <v>27.1</v>
      </c>
      <c r="DB246">
        <v>27.1</v>
      </c>
      <c r="DD246">
        <v>1</v>
      </c>
      <c r="DE246">
        <v>0.93147528171539296</v>
      </c>
      <c r="DF246">
        <v>0.93147528171539296</v>
      </c>
      <c r="DG246">
        <v>0.93147528171539296</v>
      </c>
      <c r="DH246">
        <v>0.93147528171539296</v>
      </c>
      <c r="DI246" t="str">
        <f t="shared" si="21"/>
        <v xml:space="preserve">Temp. suitable for vectors - surveillance may be needed. </v>
      </c>
      <c r="DJ246" t="str">
        <f t="shared" si="18"/>
        <v>When temp. suitable, model suggests vectors unlikely or low numbers.</v>
      </c>
      <c r="DK246" t="str">
        <f t="shared" si="22"/>
        <v xml:space="preserve">Temp. suitable for Zika - surveillance may be needed. </v>
      </c>
      <c r="DL246" t="str">
        <f t="shared" si="19"/>
        <v>When temp. suitable, model suggests Zika likely - may need control, education, and policies minimizing exposure.</v>
      </c>
      <c r="DM246" t="str">
        <f t="shared" si="23"/>
        <v>Temp. suitable for vectors - surveillance may be needed. When temp. suitable, model suggests vectors unlikely or low numbers.</v>
      </c>
      <c r="DX246" s="59" t="s">
        <v>123</v>
      </c>
      <c r="DY246" s="59" t="s">
        <v>17</v>
      </c>
      <c r="DZ246" s="59" t="s">
        <v>18</v>
      </c>
      <c r="EA246" s="59" t="s">
        <v>8</v>
      </c>
      <c r="EB246" s="59">
        <v>96</v>
      </c>
      <c r="EC246" s="59">
        <v>120</v>
      </c>
      <c r="ED246" s="59">
        <v>0</v>
      </c>
      <c r="EE246" s="59">
        <v>4523</v>
      </c>
      <c r="EF246" s="59">
        <v>4523</v>
      </c>
      <c r="EG246" s="59">
        <v>651.81666666666604</v>
      </c>
      <c r="EH246" s="59">
        <v>1026.97826156264</v>
      </c>
      <c r="EI246" s="59">
        <v>78218</v>
      </c>
      <c r="EJ246" s="59">
        <v>86</v>
      </c>
      <c r="EK246" s="59">
        <v>0</v>
      </c>
      <c r="EL246" s="59">
        <v>4</v>
      </c>
      <c r="EM246" s="59">
        <v>95</v>
      </c>
      <c r="EN246" s="59">
        <v>78218</v>
      </c>
    </row>
    <row r="247" spans="1:144" x14ac:dyDescent="0.25">
      <c r="A247" s="18">
        <v>21.307816299999999</v>
      </c>
      <c r="B247" s="18">
        <v>-157.87504910000001</v>
      </c>
      <c r="C247" s="18">
        <f>IF(Sheet1!G463=1,Master!A247,Master!K247)</f>
        <v>21.307816299999999</v>
      </c>
      <c r="D247" s="18">
        <f>IF(Sheet1!G463=1,Master!B247,Master!L247)</f>
        <v>-157.87504910000001</v>
      </c>
      <c r="E247" s="18">
        <f>IF(Sheet1!G463=0,Master!A247,Master!K247)</f>
        <v>100</v>
      </c>
      <c r="F247" s="18">
        <f>IF(Sheet1!G463=0,Master!B247,Master!L247)</f>
        <v>180</v>
      </c>
      <c r="G247" s="18">
        <f>IF(Sheet1!I463=1,Master!A247,Master!K247)</f>
        <v>21.307816299999999</v>
      </c>
      <c r="H247" s="18">
        <f>IF(Sheet1!I463=1,Master!B247,Master!L247)</f>
        <v>-157.87504910000001</v>
      </c>
      <c r="I247" s="18">
        <f>IF(Sheet1!I463=0,Master!A247,Master!K247)</f>
        <v>100</v>
      </c>
      <c r="J247" s="18">
        <f>IF(Sheet1!I463=0,Master!B247,Master!L247)</f>
        <v>180</v>
      </c>
      <c r="K247" s="18">
        <v>100</v>
      </c>
      <c r="L247" s="18">
        <v>180</v>
      </c>
      <c r="M247">
        <v>95</v>
      </c>
      <c r="N247" t="s">
        <v>171</v>
      </c>
      <c r="O247">
        <v>2.3444044303999999E-2</v>
      </c>
      <c r="P247" t="s">
        <v>17</v>
      </c>
      <c r="Q247" t="s">
        <v>18</v>
      </c>
      <c r="R247" t="s">
        <v>8</v>
      </c>
      <c r="S247">
        <v>1</v>
      </c>
      <c r="T247">
        <v>1</v>
      </c>
      <c r="U247">
        <v>27.913385391235298</v>
      </c>
      <c r="V247">
        <v>27.913385391235298</v>
      </c>
      <c r="W247">
        <v>27.913385391235298</v>
      </c>
      <c r="X247" s="1">
        <v>27.913385391235298</v>
      </c>
      <c r="Z247" s="1">
        <v>1</v>
      </c>
      <c r="AA247" s="1">
        <v>0</v>
      </c>
      <c r="AB247" s="1">
        <v>0</v>
      </c>
      <c r="AC247" s="1">
        <v>0</v>
      </c>
      <c r="AD247" s="1">
        <v>0</v>
      </c>
      <c r="AF247" s="1">
        <v>1</v>
      </c>
      <c r="AG247">
        <v>0</v>
      </c>
      <c r="AH247">
        <v>0</v>
      </c>
      <c r="AI247">
        <v>0</v>
      </c>
      <c r="AJ247">
        <v>0</v>
      </c>
      <c r="AL247" s="18">
        <f t="shared" si="20"/>
        <v>0</v>
      </c>
      <c r="AM247">
        <v>9999</v>
      </c>
      <c r="AN247">
        <v>95</v>
      </c>
      <c r="AO247" t="s">
        <v>171</v>
      </c>
      <c r="AP247" t="s">
        <v>17</v>
      </c>
      <c r="AQ247" t="s">
        <v>18</v>
      </c>
      <c r="AR247" t="s">
        <v>8</v>
      </c>
      <c r="AS247">
        <v>21.307816299999999</v>
      </c>
      <c r="AT247">
        <v>-157.87504910000001</v>
      </c>
      <c r="AW247">
        <v>26.6</v>
      </c>
      <c r="AX247">
        <v>26.6</v>
      </c>
      <c r="BB247">
        <v>26.6</v>
      </c>
      <c r="BC247">
        <v>26.6</v>
      </c>
      <c r="BG247">
        <v>26.9</v>
      </c>
      <c r="BH247">
        <v>26.9</v>
      </c>
      <c r="BL247">
        <v>27.3</v>
      </c>
      <c r="BM247">
        <v>27.3</v>
      </c>
      <c r="BQ247">
        <v>28.4</v>
      </c>
      <c r="BR247">
        <v>28.4</v>
      </c>
      <c r="BW247">
        <v>29.3</v>
      </c>
      <c r="BX247">
        <v>29.3</v>
      </c>
      <c r="CB247">
        <v>29.8</v>
      </c>
      <c r="CC247">
        <v>29.8</v>
      </c>
      <c r="CG247">
        <v>29.9</v>
      </c>
      <c r="CH247">
        <v>29.9</v>
      </c>
      <c r="CL247">
        <v>30.2</v>
      </c>
      <c r="CM247">
        <v>30.2</v>
      </c>
      <c r="CQ247">
        <v>29.7</v>
      </c>
      <c r="CR247">
        <v>29.7</v>
      </c>
      <c r="CV247">
        <v>28.4</v>
      </c>
      <c r="CW247">
        <v>28.4</v>
      </c>
      <c r="DA247">
        <v>27</v>
      </c>
      <c r="DB247">
        <v>27</v>
      </c>
      <c r="DD247">
        <v>1</v>
      </c>
      <c r="DE247">
        <v>0.99065864086151101</v>
      </c>
      <c r="DF247">
        <v>0.99065864086151101</v>
      </c>
      <c r="DG247">
        <v>0.99065864086151101</v>
      </c>
      <c r="DH247">
        <v>0.99065864086151101</v>
      </c>
      <c r="DI247" t="str">
        <f t="shared" si="21"/>
        <v xml:space="preserve">Temp. suitable for vectors - surveillance may be needed. </v>
      </c>
      <c r="DJ247" t="str">
        <f t="shared" si="18"/>
        <v>When temp. suitable, model suggests vectors unlikely or low numbers.</v>
      </c>
      <c r="DK247" t="str">
        <f t="shared" si="22"/>
        <v xml:space="preserve">Temp. suitable for Zika - surveillance may be needed. </v>
      </c>
      <c r="DL247" t="str">
        <f t="shared" si="19"/>
        <v>When temp. suitable, model suggests Zika likely - may need control, education, and policies minimizing exposure.</v>
      </c>
      <c r="DM247" t="str">
        <f t="shared" si="23"/>
        <v>Temp. suitable for vectors - surveillance may be needed. When temp. suitable, model suggests vectors unlikely or low numbers.</v>
      </c>
      <c r="DX247" s="59" t="s">
        <v>171</v>
      </c>
      <c r="DY247" s="59" t="s">
        <v>17</v>
      </c>
      <c r="DZ247" s="59" t="s">
        <v>18</v>
      </c>
      <c r="EA247" s="59" t="s">
        <v>8</v>
      </c>
      <c r="EB247" s="59">
        <v>838</v>
      </c>
      <c r="EC247" s="59">
        <v>41</v>
      </c>
      <c r="ED247" s="59">
        <v>0</v>
      </c>
      <c r="EE247" s="59">
        <v>24978</v>
      </c>
      <c r="EF247" s="59">
        <v>24978</v>
      </c>
      <c r="EG247" s="59">
        <v>5311.5121951219498</v>
      </c>
      <c r="EH247" s="59">
        <v>5986.5822454517902</v>
      </c>
      <c r="EI247" s="59">
        <v>217772</v>
      </c>
      <c r="EJ247" s="59">
        <v>39</v>
      </c>
      <c r="EK247" s="59">
        <v>0</v>
      </c>
      <c r="EL247" s="59">
        <v>18</v>
      </c>
      <c r="EM247" s="59">
        <v>3002</v>
      </c>
      <c r="EN247" s="59">
        <v>217772</v>
      </c>
    </row>
    <row r="248" spans="1:144" x14ac:dyDescent="0.25">
      <c r="A248" s="18">
        <v>21.386607300000001</v>
      </c>
      <c r="B248" s="18">
        <v>-157.90550820000001</v>
      </c>
      <c r="C248" s="18">
        <f>IF(Sheet1!G464=1,Master!A248,Master!K248)</f>
        <v>21.386607300000001</v>
      </c>
      <c r="D248" s="18">
        <f>IF(Sheet1!G464=1,Master!B248,Master!L248)</f>
        <v>-157.90550820000001</v>
      </c>
      <c r="E248" s="18">
        <f>IF(Sheet1!G464=0,Master!A248,Master!K248)</f>
        <v>100</v>
      </c>
      <c r="F248" s="18">
        <f>IF(Sheet1!G464=0,Master!B248,Master!L248)</f>
        <v>180</v>
      </c>
      <c r="G248" s="18">
        <f>IF(Sheet1!I464=1,Master!A248,Master!K248)</f>
        <v>21.386607300000001</v>
      </c>
      <c r="H248" s="18">
        <f>IF(Sheet1!I464=1,Master!B248,Master!L248)</f>
        <v>-157.90550820000001</v>
      </c>
      <c r="I248" s="18">
        <f>IF(Sheet1!I464=0,Master!A248,Master!K248)</f>
        <v>100</v>
      </c>
      <c r="J248" s="18">
        <f>IF(Sheet1!I464=0,Master!B248,Master!L248)</f>
        <v>180</v>
      </c>
      <c r="K248" s="18">
        <v>100</v>
      </c>
      <c r="L248" s="18">
        <v>180</v>
      </c>
      <c r="M248">
        <v>161</v>
      </c>
      <c r="N248" t="s">
        <v>259</v>
      </c>
      <c r="O248">
        <v>4.5567736920399997E-2</v>
      </c>
      <c r="P248" t="s">
        <v>17</v>
      </c>
      <c r="Q248" t="s">
        <v>18</v>
      </c>
      <c r="R248" t="s">
        <v>8</v>
      </c>
      <c r="S248">
        <v>1</v>
      </c>
      <c r="T248">
        <v>1</v>
      </c>
      <c r="U248">
        <v>30.1181106567382</v>
      </c>
      <c r="V248">
        <v>30.1181106567382</v>
      </c>
      <c r="W248">
        <v>30.1181106567382</v>
      </c>
      <c r="X248" s="1">
        <v>30.1181106567382</v>
      </c>
      <c r="Z248" s="1">
        <v>1</v>
      </c>
      <c r="AA248" s="1">
        <v>0.56096643209457397</v>
      </c>
      <c r="AB248" s="1">
        <v>0.56096643209457397</v>
      </c>
      <c r="AC248" s="1">
        <v>0.56096643209457397</v>
      </c>
      <c r="AD248" s="1">
        <v>0.56096643209457397</v>
      </c>
      <c r="AF248" s="1">
        <v>1</v>
      </c>
      <c r="AG248">
        <v>0.71947866678237904</v>
      </c>
      <c r="AH248">
        <v>0.71947866678237904</v>
      </c>
      <c r="AI248">
        <v>0.71947866678237904</v>
      </c>
      <c r="AJ248">
        <v>0.71947866678237904</v>
      </c>
      <c r="AL248" s="18">
        <f t="shared" si="20"/>
        <v>0.71947866678237904</v>
      </c>
      <c r="AM248">
        <v>0.71947866678237904</v>
      </c>
      <c r="AN248">
        <v>161</v>
      </c>
      <c r="AO248" t="s">
        <v>259</v>
      </c>
      <c r="AP248" t="s">
        <v>17</v>
      </c>
      <c r="AQ248" t="s">
        <v>18</v>
      </c>
      <c r="AR248" t="s">
        <v>8</v>
      </c>
      <c r="AS248">
        <v>21.386607300000001</v>
      </c>
      <c r="AT248">
        <v>-157.90550820000001</v>
      </c>
      <c r="AW248">
        <v>25.1</v>
      </c>
      <c r="AX248">
        <v>25.1</v>
      </c>
      <c r="BB248">
        <v>25.2</v>
      </c>
      <c r="BC248">
        <v>25.2</v>
      </c>
      <c r="BG248">
        <v>25.4</v>
      </c>
      <c r="BH248">
        <v>25.4</v>
      </c>
      <c r="BL248">
        <v>25.9</v>
      </c>
      <c r="BM248">
        <v>25.9</v>
      </c>
      <c r="BQ248">
        <v>26.9</v>
      </c>
      <c r="BR248">
        <v>26.9</v>
      </c>
      <c r="BW248">
        <v>27.8</v>
      </c>
      <c r="BX248">
        <v>27.8</v>
      </c>
      <c r="CB248">
        <v>28.2</v>
      </c>
      <c r="CC248">
        <v>28.2</v>
      </c>
      <c r="CG248">
        <v>28.7</v>
      </c>
      <c r="CH248">
        <v>28.7</v>
      </c>
      <c r="CL248">
        <v>28.9</v>
      </c>
      <c r="CM248">
        <v>28.9</v>
      </c>
      <c r="CQ248">
        <v>28.2</v>
      </c>
      <c r="CR248">
        <v>28.2</v>
      </c>
      <c r="CV248">
        <v>26.8</v>
      </c>
      <c r="CW248">
        <v>26.8</v>
      </c>
      <c r="DA248">
        <v>25.6</v>
      </c>
      <c r="DB248">
        <v>25.6</v>
      </c>
      <c r="DD248">
        <v>1</v>
      </c>
      <c r="DE248">
        <v>0.25066611170768699</v>
      </c>
      <c r="DF248">
        <v>0.25066611170768699</v>
      </c>
      <c r="DG248">
        <v>0.25066611170768699</v>
      </c>
      <c r="DH248">
        <v>0.25066611170768699</v>
      </c>
      <c r="DI248" t="str">
        <f t="shared" si="21"/>
        <v xml:space="preserve">Temp. suitable for vectors - surveillance may be needed. </v>
      </c>
      <c r="DJ248" t="str">
        <f t="shared" si="18"/>
        <v>When temp. suitable, model suggests vectors likely - may need control, education, and policies minimizing exposure.</v>
      </c>
      <c r="DK248" t="str">
        <f t="shared" si="22"/>
        <v xml:space="preserve">Temp. suitable for Zika - surveillance may be needed. </v>
      </c>
      <c r="DL248" t="str">
        <f t="shared" si="19"/>
        <v>When temp. suitable, model suggests Zika unlikely.</v>
      </c>
      <c r="DM248" t="str">
        <f t="shared" si="23"/>
        <v>Temp. suitable for vectors - surveillance may be needed. When temp. suitable, model suggests vectors likely - may need control, education, and policies minimizing exposure.</v>
      </c>
      <c r="DX248" s="59" t="s">
        <v>259</v>
      </c>
      <c r="DY248" s="59" t="s">
        <v>17</v>
      </c>
      <c r="DZ248" s="59" t="s">
        <v>18</v>
      </c>
      <c r="EA248" s="59" t="s">
        <v>8</v>
      </c>
      <c r="EB248" s="59">
        <v>236</v>
      </c>
      <c r="EC248" s="59">
        <v>35</v>
      </c>
      <c r="ED248" s="59">
        <v>0</v>
      </c>
      <c r="EE248" s="59">
        <v>3376</v>
      </c>
      <c r="EF248" s="59">
        <v>3376</v>
      </c>
      <c r="EG248" s="59">
        <v>195.48571428571401</v>
      </c>
      <c r="EH248" s="59">
        <v>649.25853848518398</v>
      </c>
      <c r="EI248" s="59">
        <v>6842</v>
      </c>
      <c r="EJ248" s="59">
        <v>9</v>
      </c>
      <c r="EK248" s="59">
        <v>0</v>
      </c>
      <c r="EL248" s="59">
        <v>2</v>
      </c>
      <c r="EM248" s="59">
        <v>0</v>
      </c>
      <c r="EN248" s="59">
        <v>6842</v>
      </c>
    </row>
    <row r="249" spans="1:144" x14ac:dyDescent="0.25">
      <c r="A249" s="18">
        <v>21.255745300000001</v>
      </c>
      <c r="B249" s="18">
        <v>-157.8098214</v>
      </c>
      <c r="C249" s="18">
        <f>IF(Sheet1!G465=1,Master!A249,Master!K249)</f>
        <v>21.255745300000001</v>
      </c>
      <c r="D249" s="18">
        <f>IF(Sheet1!G465=1,Master!B249,Master!L249)</f>
        <v>-157.8098214</v>
      </c>
      <c r="E249" s="18">
        <f>IF(Sheet1!G465=0,Master!A249,Master!K249)</f>
        <v>100</v>
      </c>
      <c r="F249" s="18">
        <f>IF(Sheet1!G465=0,Master!B249,Master!L249)</f>
        <v>180</v>
      </c>
      <c r="G249" s="18">
        <f>IF(Sheet1!I465=1,Master!A249,Master!K249)</f>
        <v>21.255745300000001</v>
      </c>
      <c r="H249" s="18">
        <f>IF(Sheet1!I465=1,Master!B249,Master!L249)</f>
        <v>-157.8098214</v>
      </c>
      <c r="I249" s="18">
        <f>IF(Sheet1!I465=0,Master!A249,Master!K249)</f>
        <v>100</v>
      </c>
      <c r="J249" s="18">
        <f>IF(Sheet1!I465=0,Master!B249,Master!L249)</f>
        <v>180</v>
      </c>
      <c r="K249" s="18">
        <v>100</v>
      </c>
      <c r="L249" s="18">
        <v>180</v>
      </c>
      <c r="M249">
        <v>202</v>
      </c>
      <c r="N249" t="s">
        <v>310</v>
      </c>
      <c r="O249">
        <v>4.6664858635000004E-3</v>
      </c>
      <c r="P249" t="s">
        <v>17</v>
      </c>
      <c r="Q249" t="s">
        <v>18</v>
      </c>
      <c r="R249" t="s">
        <v>8</v>
      </c>
      <c r="S249">
        <v>1</v>
      </c>
      <c r="T249">
        <v>1</v>
      </c>
      <c r="U249">
        <v>29.566928863525298</v>
      </c>
      <c r="V249">
        <v>29.566928863525298</v>
      </c>
      <c r="W249">
        <v>29.566928863525298</v>
      </c>
      <c r="X249" s="1">
        <v>29.566928863525298</v>
      </c>
      <c r="Z249" s="1">
        <v>1</v>
      </c>
      <c r="AA249" s="1">
        <v>0</v>
      </c>
      <c r="AB249" s="1">
        <v>0</v>
      </c>
      <c r="AC249" s="1">
        <v>0</v>
      </c>
      <c r="AD249" s="1">
        <v>0</v>
      </c>
      <c r="AF249" s="1">
        <v>1</v>
      </c>
      <c r="AG249">
        <v>0</v>
      </c>
      <c r="AH249">
        <v>0</v>
      </c>
      <c r="AI249">
        <v>0</v>
      </c>
      <c r="AJ249">
        <v>0</v>
      </c>
      <c r="AL249" s="18">
        <f t="shared" si="20"/>
        <v>0</v>
      </c>
      <c r="AM249">
        <v>9999</v>
      </c>
      <c r="AN249">
        <v>202</v>
      </c>
      <c r="AO249" t="s">
        <v>310</v>
      </c>
      <c r="AP249" t="s">
        <v>17</v>
      </c>
      <c r="AQ249" t="s">
        <v>18</v>
      </c>
      <c r="AR249" t="s">
        <v>8</v>
      </c>
      <c r="AS249">
        <v>21.255745300000001</v>
      </c>
      <c r="AT249">
        <v>-157.8098214</v>
      </c>
      <c r="AW249">
        <v>25.6</v>
      </c>
      <c r="AX249">
        <v>25.6</v>
      </c>
      <c r="BB249">
        <v>25.6</v>
      </c>
      <c r="BC249">
        <v>25.6</v>
      </c>
      <c r="BG249">
        <v>25.9</v>
      </c>
      <c r="BH249">
        <v>25.9</v>
      </c>
      <c r="BL249">
        <v>26.3</v>
      </c>
      <c r="BM249">
        <v>26.3</v>
      </c>
      <c r="BQ249">
        <v>27.3</v>
      </c>
      <c r="BR249">
        <v>27.3</v>
      </c>
      <c r="BW249">
        <v>28.2</v>
      </c>
      <c r="BX249">
        <v>28.2</v>
      </c>
      <c r="CB249">
        <v>28.7</v>
      </c>
      <c r="CC249">
        <v>28.7</v>
      </c>
      <c r="CG249">
        <v>29</v>
      </c>
      <c r="CH249">
        <v>29</v>
      </c>
      <c r="CL249">
        <v>29.2</v>
      </c>
      <c r="CM249">
        <v>29.2</v>
      </c>
      <c r="CQ249">
        <v>28.6</v>
      </c>
      <c r="CR249">
        <v>28.6</v>
      </c>
      <c r="CV249">
        <v>27.4</v>
      </c>
      <c r="CW249">
        <v>27.4</v>
      </c>
      <c r="DA249">
        <v>26.1</v>
      </c>
      <c r="DB249">
        <v>26.1</v>
      </c>
      <c r="DD249">
        <v>1</v>
      </c>
      <c r="DE249">
        <v>0</v>
      </c>
      <c r="DF249">
        <v>0</v>
      </c>
      <c r="DG249">
        <v>0</v>
      </c>
      <c r="DH249">
        <v>0</v>
      </c>
      <c r="DI249" t="str">
        <f t="shared" si="21"/>
        <v xml:space="preserve">Temp. suitable for vectors - surveillance may be needed. </v>
      </c>
      <c r="DJ249" t="str">
        <f t="shared" si="18"/>
        <v>When temp. suitable, model suggests vectors unlikely or low numbers.</v>
      </c>
      <c r="DK249" t="str">
        <f t="shared" si="22"/>
        <v xml:space="preserve">Temp. suitable for Zika - surveillance may be needed. </v>
      </c>
      <c r="DL249" t="str">
        <f t="shared" si="19"/>
        <v>When temp. suitable, model suggests Zika unlikely.</v>
      </c>
      <c r="DM249" t="str">
        <f t="shared" si="23"/>
        <v>Temp. suitable for vectors - surveillance may be needed. When temp. suitable, model suggests vectors unlikely or low numbers.</v>
      </c>
      <c r="DX249" s="59" t="s">
        <v>310</v>
      </c>
      <c r="DY249" s="59" t="s">
        <v>17</v>
      </c>
      <c r="DZ249" s="59" t="s">
        <v>18</v>
      </c>
      <c r="EA249" s="59" t="s">
        <v>8</v>
      </c>
      <c r="EB249" s="59">
        <v>111</v>
      </c>
      <c r="EC249" s="59">
        <v>36</v>
      </c>
      <c r="ED249" s="59">
        <v>0</v>
      </c>
      <c r="EE249" s="59">
        <v>8643</v>
      </c>
      <c r="EF249" s="59">
        <v>8643</v>
      </c>
      <c r="EG249" s="59">
        <v>2186.5</v>
      </c>
      <c r="EH249" s="59">
        <v>2054.4906032612698</v>
      </c>
      <c r="EI249" s="59">
        <v>78714</v>
      </c>
      <c r="EJ249" s="59">
        <v>36</v>
      </c>
      <c r="EK249" s="59">
        <v>0</v>
      </c>
      <c r="EL249" s="59">
        <v>0</v>
      </c>
      <c r="EM249" s="59">
        <v>1588</v>
      </c>
      <c r="EN249" s="59">
        <v>78714</v>
      </c>
    </row>
    <row r="250" spans="1:144" x14ac:dyDescent="0.25">
      <c r="A250" s="18">
        <v>21.363670500000001</v>
      </c>
      <c r="B250" s="18">
        <v>-157.9600662</v>
      </c>
      <c r="C250" s="18">
        <f>IF(Sheet1!G466=1,Master!A250,Master!K250)</f>
        <v>21.363670500000001</v>
      </c>
      <c r="D250" s="18">
        <f>IF(Sheet1!G466=1,Master!B250,Master!L250)</f>
        <v>-157.9600662</v>
      </c>
      <c r="E250" s="18">
        <f>IF(Sheet1!G466=0,Master!A250,Master!K250)</f>
        <v>100</v>
      </c>
      <c r="F250" s="18">
        <f>IF(Sheet1!G466=0,Master!B250,Master!L250)</f>
        <v>180</v>
      </c>
      <c r="G250" s="18">
        <f>IF(Sheet1!I466=1,Master!A250,Master!K250)</f>
        <v>21.363670500000001</v>
      </c>
      <c r="H250" s="18">
        <f>IF(Sheet1!I466=1,Master!B250,Master!L250)</f>
        <v>-157.9600662</v>
      </c>
      <c r="I250" s="18">
        <f>IF(Sheet1!I466=0,Master!A250,Master!K250)</f>
        <v>100</v>
      </c>
      <c r="J250" s="18">
        <f>IF(Sheet1!I466=0,Master!B250,Master!L250)</f>
        <v>180</v>
      </c>
      <c r="K250" s="18">
        <v>100</v>
      </c>
      <c r="L250" s="18">
        <v>180</v>
      </c>
      <c r="M250">
        <v>231</v>
      </c>
      <c r="N250" t="s">
        <v>341</v>
      </c>
      <c r="O250">
        <v>7.6732502627199994E-2</v>
      </c>
      <c r="P250" t="s">
        <v>17</v>
      </c>
      <c r="Q250" t="s">
        <v>18</v>
      </c>
      <c r="R250" t="s">
        <v>8</v>
      </c>
      <c r="S250">
        <v>1</v>
      </c>
      <c r="T250">
        <v>1</v>
      </c>
      <c r="U250">
        <v>30.1181106567382</v>
      </c>
      <c r="V250">
        <v>30.1181106567382</v>
      </c>
      <c r="W250">
        <v>30.1181106567382</v>
      </c>
      <c r="X250" s="1">
        <v>30.1181106567382</v>
      </c>
      <c r="Z250" s="1">
        <v>1</v>
      </c>
      <c r="AA250" s="1">
        <v>0.76148939132690396</v>
      </c>
      <c r="AB250" s="1">
        <v>0.76148939132690396</v>
      </c>
      <c r="AC250" s="1">
        <v>0.76148939132690396</v>
      </c>
      <c r="AD250" s="1">
        <v>0.76148939132690396</v>
      </c>
      <c r="AF250" s="1">
        <v>1</v>
      </c>
      <c r="AG250">
        <v>0.669011950492859</v>
      </c>
      <c r="AH250">
        <v>0.669011950492859</v>
      </c>
      <c r="AI250">
        <v>0.669011950492859</v>
      </c>
      <c r="AJ250">
        <v>0.669011950492859</v>
      </c>
      <c r="AL250" s="18">
        <f t="shared" si="20"/>
        <v>0.76148939132690396</v>
      </c>
      <c r="AM250">
        <v>0.76148939132690396</v>
      </c>
      <c r="AN250">
        <v>231</v>
      </c>
      <c r="AO250" t="s">
        <v>341</v>
      </c>
      <c r="AP250" t="s">
        <v>17</v>
      </c>
      <c r="AQ250" t="s">
        <v>18</v>
      </c>
      <c r="AR250" t="s">
        <v>8</v>
      </c>
      <c r="AS250">
        <v>21.363670500000001</v>
      </c>
      <c r="AT250">
        <v>-157.9600662</v>
      </c>
      <c r="AW250">
        <v>26.3</v>
      </c>
      <c r="AX250">
        <v>26.3</v>
      </c>
      <c r="BB250">
        <v>26.3</v>
      </c>
      <c r="BC250">
        <v>26.3</v>
      </c>
      <c r="BG250">
        <v>26.7</v>
      </c>
      <c r="BH250">
        <v>26.7</v>
      </c>
      <c r="BL250">
        <v>27.2</v>
      </c>
      <c r="BM250">
        <v>27.2</v>
      </c>
      <c r="BQ250">
        <v>28.2</v>
      </c>
      <c r="BR250">
        <v>28.2</v>
      </c>
      <c r="BW250">
        <v>29.2</v>
      </c>
      <c r="BX250">
        <v>29.2</v>
      </c>
      <c r="CB250">
        <v>29.6</v>
      </c>
      <c r="CC250">
        <v>29.6</v>
      </c>
      <c r="CG250">
        <v>29.9</v>
      </c>
      <c r="CH250">
        <v>29.9</v>
      </c>
      <c r="CL250">
        <v>30.1</v>
      </c>
      <c r="CM250">
        <v>30.1</v>
      </c>
      <c r="CQ250">
        <v>29.5</v>
      </c>
      <c r="CR250">
        <v>29.5</v>
      </c>
      <c r="CV250">
        <v>28.2</v>
      </c>
      <c r="CW250">
        <v>28.2</v>
      </c>
      <c r="DA250">
        <v>26.8</v>
      </c>
      <c r="DB250">
        <v>26.8</v>
      </c>
      <c r="DD250">
        <v>1</v>
      </c>
      <c r="DE250">
        <v>0.88537925481796298</v>
      </c>
      <c r="DF250">
        <v>0.88537925481796298</v>
      </c>
      <c r="DG250">
        <v>0.88537925481796298</v>
      </c>
      <c r="DH250">
        <v>0.88537925481796298</v>
      </c>
      <c r="DI250" t="str">
        <f t="shared" si="21"/>
        <v xml:space="preserve">Temp. suitable for vectors - surveillance may be needed. </v>
      </c>
      <c r="DJ250" t="str">
        <f t="shared" si="18"/>
        <v>When temp. suitable, model suggests vectors likely - may need control, education, and policies minimizing exposure.</v>
      </c>
      <c r="DK250" t="str">
        <f t="shared" si="22"/>
        <v xml:space="preserve">Temp. suitable for Zika - surveillance may be needed. </v>
      </c>
      <c r="DL250" t="str">
        <f t="shared" si="19"/>
        <v>When temp. suitable, model suggests Zika likely - may need control, education, and policies minimizing exposure.</v>
      </c>
      <c r="DM250" t="str">
        <f t="shared" si="23"/>
        <v>Temp. suitable for vectors - surveillance may be needed. When temp. suitable, model suggests vectors likely - may need control, education, and policies minimizing exposure.</v>
      </c>
      <c r="DX250" s="59" t="s">
        <v>341</v>
      </c>
      <c r="DY250" s="59" t="s">
        <v>17</v>
      </c>
      <c r="DZ250" s="59" t="s">
        <v>18</v>
      </c>
      <c r="EA250" s="59" t="s">
        <v>8</v>
      </c>
      <c r="EB250" s="59">
        <v>225</v>
      </c>
      <c r="EC250" s="59">
        <v>58</v>
      </c>
      <c r="ED250" s="59">
        <v>0</v>
      </c>
      <c r="EE250" s="59">
        <v>4369</v>
      </c>
      <c r="EF250" s="59">
        <v>4369</v>
      </c>
      <c r="EG250" s="59">
        <v>742.87931034482699</v>
      </c>
      <c r="EH250" s="59">
        <v>1120.2664873481599</v>
      </c>
      <c r="EI250" s="59">
        <v>43087</v>
      </c>
      <c r="EJ250" s="59">
        <v>39</v>
      </c>
      <c r="EK250" s="59">
        <v>0</v>
      </c>
      <c r="EL250" s="59">
        <v>2</v>
      </c>
      <c r="EM250" s="59">
        <v>83</v>
      </c>
      <c r="EN250" s="59">
        <v>43087</v>
      </c>
    </row>
    <row r="251" spans="1:144" x14ac:dyDescent="0.25">
      <c r="A251" s="18">
        <v>21.281713100000001</v>
      </c>
      <c r="B251" s="18">
        <v>-157.83402860000001</v>
      </c>
      <c r="C251" s="18">
        <f>IF(Sheet1!G467=1,Master!A251,Master!K251)</f>
        <v>21.281713100000001</v>
      </c>
      <c r="D251" s="18">
        <f>IF(Sheet1!G467=1,Master!B251,Master!L251)</f>
        <v>-157.83402860000001</v>
      </c>
      <c r="E251" s="18">
        <f>IF(Sheet1!G467=0,Master!A251,Master!K251)</f>
        <v>100</v>
      </c>
      <c r="F251" s="18">
        <f>IF(Sheet1!G467=0,Master!B251,Master!L251)</f>
        <v>180</v>
      </c>
      <c r="G251" s="18">
        <f>IF(Sheet1!I467=1,Master!A251,Master!K251)</f>
        <v>21.281713100000001</v>
      </c>
      <c r="H251" s="18">
        <f>IF(Sheet1!I467=1,Master!B251,Master!L251)</f>
        <v>-157.83402860000001</v>
      </c>
      <c r="I251" s="18">
        <f>IF(Sheet1!I467=0,Master!A251,Master!K251)</f>
        <v>100</v>
      </c>
      <c r="J251" s="18">
        <f>IF(Sheet1!I467=0,Master!B251,Master!L251)</f>
        <v>180</v>
      </c>
      <c r="K251" s="18">
        <v>100</v>
      </c>
      <c r="L251" s="18">
        <v>180</v>
      </c>
      <c r="M251">
        <v>244</v>
      </c>
      <c r="N251" t="s">
        <v>354</v>
      </c>
      <c r="O251">
        <v>2.3933482212499999E-2</v>
      </c>
      <c r="P251" t="s">
        <v>17</v>
      </c>
      <c r="Q251" t="s">
        <v>18</v>
      </c>
      <c r="R251" t="s">
        <v>8</v>
      </c>
      <c r="S251">
        <v>1</v>
      </c>
      <c r="T251">
        <v>1</v>
      </c>
      <c r="U251">
        <v>29.566928863525298</v>
      </c>
      <c r="V251">
        <v>29.566928863525298</v>
      </c>
      <c r="W251">
        <v>29.566928863525298</v>
      </c>
      <c r="X251" s="1">
        <v>29.566928863525298</v>
      </c>
      <c r="Z251" s="1">
        <v>1</v>
      </c>
      <c r="AA251" s="1">
        <v>0</v>
      </c>
      <c r="AB251" s="1">
        <v>0</v>
      </c>
      <c r="AC251" s="1">
        <v>0</v>
      </c>
      <c r="AD251" s="1">
        <v>0</v>
      </c>
      <c r="AF251" s="1">
        <v>1</v>
      </c>
      <c r="AG251">
        <v>0</v>
      </c>
      <c r="AH251">
        <v>0</v>
      </c>
      <c r="AI251">
        <v>0</v>
      </c>
      <c r="AJ251">
        <v>0</v>
      </c>
      <c r="AL251" s="18">
        <f t="shared" si="20"/>
        <v>0</v>
      </c>
      <c r="AM251">
        <v>9999</v>
      </c>
      <c r="AN251">
        <v>244</v>
      </c>
      <c r="AO251" t="s">
        <v>354</v>
      </c>
      <c r="AP251" t="s">
        <v>17</v>
      </c>
      <c r="AQ251" t="s">
        <v>18</v>
      </c>
      <c r="AR251" t="s">
        <v>8</v>
      </c>
      <c r="AS251">
        <v>21.281713100000001</v>
      </c>
      <c r="AT251">
        <v>-157.83402860000001</v>
      </c>
      <c r="AW251">
        <v>26.6</v>
      </c>
      <c r="AX251">
        <v>26.6</v>
      </c>
      <c r="BB251">
        <v>26.6</v>
      </c>
      <c r="BC251">
        <v>26.6</v>
      </c>
      <c r="BG251">
        <v>26.9</v>
      </c>
      <c r="BH251">
        <v>26.9</v>
      </c>
      <c r="BL251">
        <v>27.3</v>
      </c>
      <c r="BM251">
        <v>27.3</v>
      </c>
      <c r="BQ251">
        <v>28.4</v>
      </c>
      <c r="BR251">
        <v>28.4</v>
      </c>
      <c r="BW251">
        <v>29.3</v>
      </c>
      <c r="BX251">
        <v>29.3</v>
      </c>
      <c r="CB251">
        <v>29.8</v>
      </c>
      <c r="CC251">
        <v>29.8</v>
      </c>
      <c r="CG251">
        <v>29.9</v>
      </c>
      <c r="CH251">
        <v>29.9</v>
      </c>
      <c r="CL251">
        <v>30.2</v>
      </c>
      <c r="CM251">
        <v>30.2</v>
      </c>
      <c r="CQ251">
        <v>29.7</v>
      </c>
      <c r="CR251">
        <v>29.7</v>
      </c>
      <c r="CV251">
        <v>28.4</v>
      </c>
      <c r="CW251">
        <v>28.4</v>
      </c>
      <c r="DA251">
        <v>27</v>
      </c>
      <c r="DB251">
        <v>27</v>
      </c>
      <c r="DD251">
        <v>1</v>
      </c>
      <c r="DE251">
        <v>0.87246757745742798</v>
      </c>
      <c r="DF251">
        <v>0.87246757745742798</v>
      </c>
      <c r="DG251">
        <v>0.87246757745742798</v>
      </c>
      <c r="DH251">
        <v>0.87246757745742798</v>
      </c>
      <c r="DI251" t="str">
        <f t="shared" si="21"/>
        <v xml:space="preserve">Temp. suitable for vectors - surveillance may be needed. </v>
      </c>
      <c r="DJ251" t="str">
        <f t="shared" si="18"/>
        <v>When temp. suitable, model suggests vectors unlikely or low numbers.</v>
      </c>
      <c r="DK251" t="str">
        <f t="shared" si="22"/>
        <v xml:space="preserve">Temp. suitable for Zika - surveillance may be needed. </v>
      </c>
      <c r="DL251" t="str">
        <f t="shared" si="19"/>
        <v>When temp. suitable, model suggests Zika likely - may need control, education, and policies minimizing exposure.</v>
      </c>
      <c r="DM251" t="str">
        <f t="shared" si="23"/>
        <v>Temp. suitable for vectors - surveillance may be needed. When temp. suitable, model suggests vectors unlikely or low numbers.</v>
      </c>
      <c r="DX251" s="59" t="s">
        <v>354</v>
      </c>
      <c r="DY251" s="59" t="s">
        <v>17</v>
      </c>
      <c r="DZ251" s="59" t="s">
        <v>18</v>
      </c>
      <c r="EA251" s="59" t="s">
        <v>8</v>
      </c>
      <c r="EB251" s="59">
        <v>706</v>
      </c>
      <c r="EC251" s="59">
        <v>10</v>
      </c>
      <c r="ED251" s="59">
        <v>5</v>
      </c>
      <c r="EE251" s="59">
        <v>7100</v>
      </c>
      <c r="EF251" s="59">
        <v>7095</v>
      </c>
      <c r="EG251" s="59">
        <v>1542</v>
      </c>
      <c r="EH251" s="59">
        <v>1960.94298744252</v>
      </c>
      <c r="EI251" s="59">
        <v>15420</v>
      </c>
      <c r="EJ251" s="59">
        <v>10</v>
      </c>
      <c r="EK251" s="59">
        <v>5</v>
      </c>
      <c r="EL251" s="59">
        <v>5</v>
      </c>
      <c r="EM251" s="59">
        <v>848</v>
      </c>
      <c r="EN251" s="59">
        <v>15420</v>
      </c>
    </row>
    <row r="252" spans="1:144" x14ac:dyDescent="0.25">
      <c r="A252" s="18">
        <v>21.3456726</v>
      </c>
      <c r="B252" s="18">
        <v>-157.88376579999999</v>
      </c>
      <c r="C252" s="18">
        <f>IF(Sheet1!G468=1,Master!A252,Master!K252)</f>
        <v>21.3456726</v>
      </c>
      <c r="D252" s="18">
        <f>IF(Sheet1!G468=1,Master!B252,Master!L252)</f>
        <v>-157.88376579999999</v>
      </c>
      <c r="E252" s="18">
        <f>IF(Sheet1!G468=0,Master!A252,Master!K252)</f>
        <v>100</v>
      </c>
      <c r="F252" s="18">
        <f>IF(Sheet1!G468=0,Master!B252,Master!L252)</f>
        <v>180</v>
      </c>
      <c r="G252" s="18">
        <f>IF(Sheet1!I468=1,Master!A252,Master!K252)</f>
        <v>21.3456726</v>
      </c>
      <c r="H252" s="18">
        <f>IF(Sheet1!I468=1,Master!B252,Master!L252)</f>
        <v>-157.88376579999999</v>
      </c>
      <c r="I252" s="18">
        <f>IF(Sheet1!I468=0,Master!A252,Master!K252)</f>
        <v>100</v>
      </c>
      <c r="J252" s="18">
        <f>IF(Sheet1!I468=0,Master!B252,Master!L252)</f>
        <v>180</v>
      </c>
      <c r="K252" s="18">
        <v>100</v>
      </c>
      <c r="L252" s="18">
        <v>180</v>
      </c>
      <c r="M252">
        <v>281</v>
      </c>
      <c r="N252" t="s">
        <v>393</v>
      </c>
      <c r="O252">
        <v>0.10426136491</v>
      </c>
      <c r="P252" t="s">
        <v>17</v>
      </c>
      <c r="Q252" t="s">
        <v>18</v>
      </c>
      <c r="R252" t="s">
        <v>8</v>
      </c>
      <c r="S252">
        <v>1</v>
      </c>
      <c r="T252">
        <v>1</v>
      </c>
      <c r="U252">
        <v>27.913385391235298</v>
      </c>
      <c r="V252">
        <v>27.913385391235298</v>
      </c>
      <c r="W252">
        <v>27.913385391235298</v>
      </c>
      <c r="X252" s="1">
        <v>27.913385391235298</v>
      </c>
      <c r="Z252" s="1">
        <v>1</v>
      </c>
      <c r="AA252" s="1">
        <v>0.89776659011840798</v>
      </c>
      <c r="AB252" s="1">
        <v>0.89776659011840798</v>
      </c>
      <c r="AC252" s="1">
        <v>0.89776659011840798</v>
      </c>
      <c r="AD252" s="1">
        <v>0.89776659011840798</v>
      </c>
      <c r="AF252" s="1">
        <v>1</v>
      </c>
      <c r="AG252">
        <v>0.70533382892608598</v>
      </c>
      <c r="AH252">
        <v>0.70533382892608598</v>
      </c>
      <c r="AI252">
        <v>0.70533382892608598</v>
      </c>
      <c r="AJ252">
        <v>0.70533382892608598</v>
      </c>
      <c r="AL252" s="18">
        <f t="shared" si="20"/>
        <v>0.89776659011840798</v>
      </c>
      <c r="AM252">
        <v>0.89776659011840798</v>
      </c>
      <c r="AN252">
        <v>281</v>
      </c>
      <c r="AO252" t="s">
        <v>393</v>
      </c>
      <c r="AP252" t="s">
        <v>17</v>
      </c>
      <c r="AQ252" t="s">
        <v>18</v>
      </c>
      <c r="AR252" t="s">
        <v>8</v>
      </c>
      <c r="AS252">
        <v>21.3456726</v>
      </c>
      <c r="AT252">
        <v>-157.88376579999999</v>
      </c>
      <c r="AW252">
        <v>25.1</v>
      </c>
      <c r="AX252">
        <v>25.1</v>
      </c>
      <c r="BB252">
        <v>25.2</v>
      </c>
      <c r="BC252">
        <v>25.2</v>
      </c>
      <c r="BG252">
        <v>25.4</v>
      </c>
      <c r="BH252">
        <v>25.4</v>
      </c>
      <c r="BL252">
        <v>25.9</v>
      </c>
      <c r="BM252">
        <v>25.9</v>
      </c>
      <c r="BQ252">
        <v>26.9</v>
      </c>
      <c r="BR252">
        <v>26.9</v>
      </c>
      <c r="BW252">
        <v>27.8</v>
      </c>
      <c r="BX252">
        <v>27.8</v>
      </c>
      <c r="CB252">
        <v>28.2</v>
      </c>
      <c r="CC252">
        <v>28.2</v>
      </c>
      <c r="CG252">
        <v>28.7</v>
      </c>
      <c r="CH252">
        <v>28.7</v>
      </c>
      <c r="CL252">
        <v>28.9</v>
      </c>
      <c r="CM252">
        <v>28.9</v>
      </c>
      <c r="CQ252">
        <v>28.2</v>
      </c>
      <c r="CR252">
        <v>28.2</v>
      </c>
      <c r="CV252">
        <v>26.8</v>
      </c>
      <c r="CW252">
        <v>26.8</v>
      </c>
      <c r="DA252">
        <v>25.6</v>
      </c>
      <c r="DB252">
        <v>25.6</v>
      </c>
      <c r="DD252">
        <v>1</v>
      </c>
      <c r="DE252">
        <v>0.99116966380412697</v>
      </c>
      <c r="DF252">
        <v>0.99116966380412697</v>
      </c>
      <c r="DG252">
        <v>0.99116966380412697</v>
      </c>
      <c r="DH252">
        <v>0.99116966380412697</v>
      </c>
      <c r="DI252" t="str">
        <f t="shared" si="21"/>
        <v xml:space="preserve">Temp. suitable for vectors - surveillance may be needed. </v>
      </c>
      <c r="DJ252" t="str">
        <f t="shared" si="18"/>
        <v>When temp. suitable, model suggests vectors likely - may need control, education, and policies minimizing exposure.</v>
      </c>
      <c r="DK252" t="str">
        <f t="shared" si="22"/>
        <v xml:space="preserve">Temp. suitable for Zika - surveillance may be needed. </v>
      </c>
      <c r="DL252" t="str">
        <f t="shared" si="19"/>
        <v>When temp. suitable, model suggests Zika likely - may need control, education, and policies minimizing exposure.</v>
      </c>
      <c r="DM252" t="str">
        <f t="shared" si="23"/>
        <v>Temp. suitable for vectors - surveillance may be needed. When temp. suitable, model suggests vectors likely - may need control, education, and policies minimizing exposure.</v>
      </c>
      <c r="DX252" s="59" t="s">
        <v>393</v>
      </c>
      <c r="DY252" s="59" t="s">
        <v>17</v>
      </c>
      <c r="DZ252" s="59" t="s">
        <v>18</v>
      </c>
      <c r="EA252" s="59" t="s">
        <v>8</v>
      </c>
      <c r="EB252" s="59">
        <v>1348</v>
      </c>
      <c r="EC252" s="59">
        <v>18</v>
      </c>
      <c r="ED252" s="59">
        <v>0</v>
      </c>
      <c r="EE252" s="59">
        <v>1314</v>
      </c>
      <c r="EF252" s="59">
        <v>1314</v>
      </c>
      <c r="EG252" s="59">
        <v>162.166666666666</v>
      </c>
      <c r="EH252" s="59">
        <v>326.74850165430399</v>
      </c>
      <c r="EI252" s="59">
        <v>2919</v>
      </c>
      <c r="EJ252" s="59">
        <v>12</v>
      </c>
      <c r="EK252" s="59">
        <v>0</v>
      </c>
      <c r="EL252" s="59">
        <v>3</v>
      </c>
      <c r="EM252" s="59">
        <v>4</v>
      </c>
      <c r="EN252" s="59">
        <v>2919</v>
      </c>
    </row>
    <row r="253" spans="1:144" x14ac:dyDescent="0.25">
      <c r="A253" s="18">
        <v>21.536138099999999</v>
      </c>
      <c r="B253" s="18">
        <v>-158.01966540000001</v>
      </c>
      <c r="C253" s="18">
        <f>IF(Sheet1!G469=1,Master!A253,Master!K253)</f>
        <v>21.536138099999999</v>
      </c>
      <c r="D253" s="18">
        <f>IF(Sheet1!G469=1,Master!B253,Master!L253)</f>
        <v>-158.01966540000001</v>
      </c>
      <c r="E253" s="18">
        <f>IF(Sheet1!G469=0,Master!A253,Master!K253)</f>
        <v>100</v>
      </c>
      <c r="F253" s="18">
        <f>IF(Sheet1!G469=0,Master!B253,Master!L253)</f>
        <v>180</v>
      </c>
      <c r="G253" s="18">
        <f>IF(Sheet1!I469=1,Master!A253,Master!K253)</f>
        <v>21.536138099999999</v>
      </c>
      <c r="H253" s="18">
        <f>IF(Sheet1!I469=1,Master!B253,Master!L253)</f>
        <v>-158.01966540000001</v>
      </c>
      <c r="I253" s="18">
        <f>IF(Sheet1!I469=0,Master!A253,Master!K253)</f>
        <v>100</v>
      </c>
      <c r="J253" s="18">
        <f>IF(Sheet1!I469=0,Master!B253,Master!L253)</f>
        <v>180</v>
      </c>
      <c r="K253" s="18">
        <v>100</v>
      </c>
      <c r="L253" s="18">
        <v>180</v>
      </c>
      <c r="M253">
        <v>307</v>
      </c>
      <c r="N253" t="s">
        <v>419</v>
      </c>
      <c r="O253">
        <v>4.4427499276099999E-2</v>
      </c>
      <c r="P253" t="s">
        <v>17</v>
      </c>
      <c r="Q253" t="s">
        <v>18</v>
      </c>
      <c r="R253" t="s">
        <v>8</v>
      </c>
      <c r="S253">
        <v>1</v>
      </c>
      <c r="T253">
        <v>1</v>
      </c>
      <c r="U253">
        <v>26.8110237121582</v>
      </c>
      <c r="V253">
        <v>26.8110237121582</v>
      </c>
      <c r="W253">
        <v>26.8110237121582</v>
      </c>
      <c r="X253" s="1">
        <v>26.8110237121582</v>
      </c>
      <c r="Z253" s="1">
        <v>1</v>
      </c>
      <c r="AA253" s="1">
        <v>0.95163148641586304</v>
      </c>
      <c r="AB253" s="1">
        <v>0.95163148641586304</v>
      </c>
      <c r="AC253" s="1">
        <v>0.95163148641586304</v>
      </c>
      <c r="AD253" s="1">
        <v>0.95163148641586304</v>
      </c>
      <c r="AF253" s="1">
        <v>1</v>
      </c>
      <c r="AG253">
        <v>0.95924681425094604</v>
      </c>
      <c r="AH253">
        <v>0.95924681425094604</v>
      </c>
      <c r="AI253">
        <v>0.95924681425094604</v>
      </c>
      <c r="AJ253">
        <v>0.95924681425094604</v>
      </c>
      <c r="AL253" s="18">
        <f t="shared" si="20"/>
        <v>0.95924681425094604</v>
      </c>
      <c r="AM253">
        <v>0.95924681425094604</v>
      </c>
      <c r="AN253">
        <v>307</v>
      </c>
      <c r="AO253" t="s">
        <v>419</v>
      </c>
      <c r="AP253" t="s">
        <v>17</v>
      </c>
      <c r="AQ253" t="s">
        <v>18</v>
      </c>
      <c r="AR253" t="s">
        <v>8</v>
      </c>
      <c r="AS253">
        <v>21.536138099999999</v>
      </c>
      <c r="AT253">
        <v>-158.01966540000001</v>
      </c>
      <c r="AW253">
        <v>24.7</v>
      </c>
      <c r="AX253">
        <v>24.7</v>
      </c>
      <c r="BB253">
        <v>24.7</v>
      </c>
      <c r="BC253">
        <v>24.7</v>
      </c>
      <c r="BG253">
        <v>25</v>
      </c>
      <c r="BH253">
        <v>25</v>
      </c>
      <c r="BL253">
        <v>25.4</v>
      </c>
      <c r="BM253">
        <v>25.4</v>
      </c>
      <c r="BQ253">
        <v>26.3</v>
      </c>
      <c r="BR253">
        <v>26.3</v>
      </c>
      <c r="BW253">
        <v>27.3</v>
      </c>
      <c r="BX253">
        <v>27.3</v>
      </c>
      <c r="CB253">
        <v>27.6</v>
      </c>
      <c r="CC253">
        <v>27.6</v>
      </c>
      <c r="CG253">
        <v>28.5</v>
      </c>
      <c r="CH253">
        <v>28.5</v>
      </c>
      <c r="CL253">
        <v>28.6</v>
      </c>
      <c r="CM253">
        <v>28.6</v>
      </c>
      <c r="CQ253">
        <v>27.8</v>
      </c>
      <c r="CR253">
        <v>27.8</v>
      </c>
      <c r="CV253">
        <v>26.4</v>
      </c>
      <c r="CW253">
        <v>26.4</v>
      </c>
      <c r="DA253">
        <v>25.2</v>
      </c>
      <c r="DB253">
        <v>25.2</v>
      </c>
      <c r="DD253">
        <v>1</v>
      </c>
      <c r="DE253">
        <v>0.81310862302780196</v>
      </c>
      <c r="DF253">
        <v>0.81310862302780196</v>
      </c>
      <c r="DG253">
        <v>0.81310862302780196</v>
      </c>
      <c r="DH253">
        <v>0.81310862302780196</v>
      </c>
      <c r="DI253" t="str">
        <f t="shared" si="21"/>
        <v xml:space="preserve">Temp. suitable for vectors - surveillance may be needed. </v>
      </c>
      <c r="DJ253" t="str">
        <f t="shared" si="18"/>
        <v>When temp. suitable, model suggests vectors likely - may need control, education, and policies minimizing exposure.</v>
      </c>
      <c r="DK253" t="str">
        <f t="shared" si="22"/>
        <v xml:space="preserve">Temp. suitable for Zika - surveillance may be needed. </v>
      </c>
      <c r="DL253" t="str">
        <f t="shared" si="19"/>
        <v>When temp. suitable, model suggests Zika likely - may need control, education, and policies minimizing exposure.</v>
      </c>
      <c r="DM253" t="str">
        <f t="shared" si="23"/>
        <v>Temp. suitable for vectors - surveillance may be needed. When temp. suitable, model suggests vectors likely - may need control, education, and policies minimizing exposure.</v>
      </c>
      <c r="DX253" s="59" t="s">
        <v>419</v>
      </c>
      <c r="DY253" s="59" t="s">
        <v>17</v>
      </c>
      <c r="DZ253" s="59" t="s">
        <v>18</v>
      </c>
      <c r="EA253" s="59" t="s">
        <v>8</v>
      </c>
      <c r="EB253" s="59">
        <v>921</v>
      </c>
      <c r="EC253" s="59">
        <v>131</v>
      </c>
      <c r="ED253" s="59">
        <v>0</v>
      </c>
      <c r="EE253" s="59">
        <v>4188</v>
      </c>
      <c r="EF253" s="59">
        <v>4188</v>
      </c>
      <c r="EG253" s="59">
        <v>201.48854961832001</v>
      </c>
      <c r="EH253" s="59">
        <v>582.283008319224</v>
      </c>
      <c r="EI253" s="59">
        <v>26395</v>
      </c>
      <c r="EJ253" s="59">
        <v>40</v>
      </c>
      <c r="EK253" s="59">
        <v>0</v>
      </c>
      <c r="EL253" s="59">
        <v>3</v>
      </c>
      <c r="EM253" s="59">
        <v>0</v>
      </c>
      <c r="EN253" s="59">
        <v>26395</v>
      </c>
    </row>
    <row r="254" spans="1:144" x14ac:dyDescent="0.25">
      <c r="A254" s="18">
        <v>21.331049</v>
      </c>
      <c r="B254" s="18">
        <v>-157.94793569999999</v>
      </c>
      <c r="C254" s="18">
        <f>IF(Sheet1!G470=1,Master!A254,Master!K254)</f>
        <v>21.331049</v>
      </c>
      <c r="D254" s="18">
        <f>IF(Sheet1!G470=1,Master!B254,Master!L254)</f>
        <v>-157.94793569999999</v>
      </c>
      <c r="E254" s="18">
        <f>IF(Sheet1!G470=0,Master!A254,Master!K254)</f>
        <v>100</v>
      </c>
      <c r="F254" s="18">
        <f>IF(Sheet1!G470=0,Master!B254,Master!L254)</f>
        <v>180</v>
      </c>
      <c r="G254" s="18">
        <f>IF(Sheet1!I470=1,Master!A254,Master!K254)</f>
        <v>21.331049</v>
      </c>
      <c r="H254" s="18">
        <f>IF(Sheet1!I470=1,Master!B254,Master!L254)</f>
        <v>-157.94793569999999</v>
      </c>
      <c r="I254" s="18">
        <f>IF(Sheet1!I470=0,Master!A254,Master!K254)</f>
        <v>100</v>
      </c>
      <c r="J254" s="18">
        <f>IF(Sheet1!I470=0,Master!B254,Master!L254)</f>
        <v>180</v>
      </c>
      <c r="K254" s="18">
        <v>100</v>
      </c>
      <c r="L254" s="18">
        <v>180</v>
      </c>
      <c r="M254">
        <v>308</v>
      </c>
      <c r="N254" t="s">
        <v>420</v>
      </c>
      <c r="O254">
        <v>0.22280408782899999</v>
      </c>
      <c r="P254" t="s">
        <v>17</v>
      </c>
      <c r="Q254" t="s">
        <v>18</v>
      </c>
      <c r="R254" t="s">
        <v>8</v>
      </c>
      <c r="S254">
        <v>1</v>
      </c>
      <c r="T254">
        <v>1</v>
      </c>
      <c r="U254">
        <v>30.1181106567382</v>
      </c>
      <c r="V254">
        <v>30.1181106567382</v>
      </c>
      <c r="W254">
        <v>30.1181106567382</v>
      </c>
      <c r="X254" s="1">
        <v>30.1181106567382</v>
      </c>
      <c r="Z254" s="1">
        <v>1</v>
      </c>
      <c r="AA254" s="1">
        <v>0.87282832402363697</v>
      </c>
      <c r="AB254" s="1">
        <v>0.87282832402363697</v>
      </c>
      <c r="AC254" s="1">
        <v>0.87282832402363697</v>
      </c>
      <c r="AD254" s="1">
        <v>0.87282832402363697</v>
      </c>
      <c r="AF254" s="1">
        <v>1</v>
      </c>
      <c r="AG254">
        <v>0.74988199246385001</v>
      </c>
      <c r="AH254">
        <v>0.74988199246385001</v>
      </c>
      <c r="AI254">
        <v>0.74988199246385001</v>
      </c>
      <c r="AJ254">
        <v>0.74988199246385001</v>
      </c>
      <c r="AL254" s="18">
        <f t="shared" si="20"/>
        <v>0.87282832402363697</v>
      </c>
      <c r="AM254">
        <v>0.87282832402363697</v>
      </c>
      <c r="AN254">
        <v>308</v>
      </c>
      <c r="AO254" t="s">
        <v>420</v>
      </c>
      <c r="AP254" t="s">
        <v>17</v>
      </c>
      <c r="AQ254" t="s">
        <v>18</v>
      </c>
      <c r="AR254" t="s">
        <v>8</v>
      </c>
      <c r="AS254">
        <v>21.331049</v>
      </c>
      <c r="AT254">
        <v>-157.94793569999999</v>
      </c>
      <c r="AW254">
        <v>26.6</v>
      </c>
      <c r="AX254">
        <v>26.6</v>
      </c>
      <c r="BB254">
        <v>26.7</v>
      </c>
      <c r="BC254">
        <v>26.7</v>
      </c>
      <c r="BG254">
        <v>27.1</v>
      </c>
      <c r="BH254">
        <v>27.1</v>
      </c>
      <c r="BL254">
        <v>27.5</v>
      </c>
      <c r="BM254">
        <v>27.5</v>
      </c>
      <c r="BQ254">
        <v>28.7</v>
      </c>
      <c r="BR254">
        <v>28.7</v>
      </c>
      <c r="BW254">
        <v>29.6</v>
      </c>
      <c r="BX254">
        <v>29.6</v>
      </c>
      <c r="CB254">
        <v>30.1</v>
      </c>
      <c r="CC254">
        <v>30.1</v>
      </c>
      <c r="CG254">
        <v>30.1</v>
      </c>
      <c r="CH254">
        <v>30.1</v>
      </c>
      <c r="CL254">
        <v>30.4</v>
      </c>
      <c r="CM254">
        <v>30.4</v>
      </c>
      <c r="CQ254">
        <v>30</v>
      </c>
      <c r="CR254">
        <v>30</v>
      </c>
      <c r="CV254">
        <v>28.6</v>
      </c>
      <c r="CW254">
        <v>28.6</v>
      </c>
      <c r="DA254">
        <v>27.1</v>
      </c>
      <c r="DB254">
        <v>27.1</v>
      </c>
      <c r="DD254">
        <v>1</v>
      </c>
      <c r="DE254">
        <v>0.98864555358886697</v>
      </c>
      <c r="DF254">
        <v>0.98864555358886697</v>
      </c>
      <c r="DG254">
        <v>0.98864555358886697</v>
      </c>
      <c r="DH254">
        <v>0.98864555358886697</v>
      </c>
      <c r="DI254" t="str">
        <f t="shared" si="21"/>
        <v xml:space="preserve">Temp. suitable for vectors - surveillance may be needed. </v>
      </c>
      <c r="DJ254" t="str">
        <f t="shared" si="18"/>
        <v>When temp. suitable, model suggests vectors likely - may need control, education, and policies minimizing exposure.</v>
      </c>
      <c r="DK254" t="str">
        <f t="shared" si="22"/>
        <v xml:space="preserve">Temp. suitable for Zika - surveillance may be needed. </v>
      </c>
      <c r="DL254" t="str">
        <f t="shared" si="19"/>
        <v>When temp. suitable, model suggests Zika likely - may need control, education, and policies minimizing exposure.</v>
      </c>
      <c r="DM254" t="str">
        <f t="shared" si="23"/>
        <v>Temp. suitable for vectors - surveillance may be needed. When temp. suitable, model suggests vectors likely - may need control, education, and policies minimizing exposure.</v>
      </c>
      <c r="DX254" s="59" t="s">
        <v>420</v>
      </c>
      <c r="DY254" s="59" t="s">
        <v>17</v>
      </c>
      <c r="DZ254" s="59" t="s">
        <v>18</v>
      </c>
      <c r="EA254" s="59" t="s">
        <v>8</v>
      </c>
      <c r="EB254" s="59">
        <v>15</v>
      </c>
      <c r="EC254" s="59">
        <v>3</v>
      </c>
      <c r="ED254" s="59">
        <v>0</v>
      </c>
      <c r="EE254" s="59">
        <v>2</v>
      </c>
      <c r="EF254" s="59">
        <v>2</v>
      </c>
      <c r="EG254" s="59">
        <v>0.66666666666666696</v>
      </c>
      <c r="EH254" s="59">
        <v>0.94280904158206302</v>
      </c>
      <c r="EI254" s="59">
        <v>2</v>
      </c>
      <c r="EJ254" s="59">
        <v>2</v>
      </c>
      <c r="EK254" s="59">
        <v>0</v>
      </c>
      <c r="EL254" s="59">
        <v>2</v>
      </c>
      <c r="EM254" s="59">
        <v>0</v>
      </c>
      <c r="EN254" s="59">
        <v>2</v>
      </c>
    </row>
    <row r="255" spans="1:144" x14ac:dyDescent="0.25">
      <c r="A255" s="18">
        <v>21.438027900000002</v>
      </c>
      <c r="B255" s="18">
        <v>-158.00668809999999</v>
      </c>
      <c r="C255" s="18">
        <f>IF(Sheet1!G471=1,Master!A255,Master!K255)</f>
        <v>21.438027900000002</v>
      </c>
      <c r="D255" s="18">
        <f>IF(Sheet1!G471=1,Master!B255,Master!L255)</f>
        <v>-158.00668809999999</v>
      </c>
      <c r="E255" s="18">
        <f>IF(Sheet1!G471=0,Master!A255,Master!K255)</f>
        <v>100</v>
      </c>
      <c r="F255" s="18">
        <f>IF(Sheet1!G471=0,Master!B255,Master!L255)</f>
        <v>180</v>
      </c>
      <c r="G255" s="18">
        <f>IF(Sheet1!I471=1,Master!A255,Master!K255)</f>
        <v>21.438027900000002</v>
      </c>
      <c r="H255" s="18">
        <f>IF(Sheet1!I471=1,Master!B255,Master!L255)</f>
        <v>-158.00668809999999</v>
      </c>
      <c r="I255" s="18">
        <f>IF(Sheet1!I471=0,Master!A255,Master!K255)</f>
        <v>100</v>
      </c>
      <c r="J255" s="18">
        <f>IF(Sheet1!I471=0,Master!B255,Master!L255)</f>
        <v>180</v>
      </c>
      <c r="K255" s="18">
        <v>100</v>
      </c>
      <c r="L255" s="18">
        <v>180</v>
      </c>
      <c r="M255">
        <v>309</v>
      </c>
      <c r="N255" t="s">
        <v>421</v>
      </c>
      <c r="O255">
        <v>1.8813556688699998E-2</v>
      </c>
      <c r="P255" t="s">
        <v>17</v>
      </c>
      <c r="Q255" t="s">
        <v>18</v>
      </c>
      <c r="R255" t="s">
        <v>8</v>
      </c>
      <c r="S255">
        <v>1</v>
      </c>
      <c r="T255">
        <v>1</v>
      </c>
      <c r="U255">
        <v>25.1574802398681</v>
      </c>
      <c r="V255">
        <v>25.1574802398681</v>
      </c>
      <c r="W255">
        <v>25.1574802398681</v>
      </c>
      <c r="X255" s="1">
        <v>25.1574802398681</v>
      </c>
      <c r="Z255" s="1">
        <v>1</v>
      </c>
      <c r="AA255" s="1">
        <v>0.90050971508026101</v>
      </c>
      <c r="AB255" s="1">
        <v>0.90050971508026101</v>
      </c>
      <c r="AC255" s="1">
        <v>0.90050971508026101</v>
      </c>
      <c r="AD255" s="1">
        <v>0.90050971508026101</v>
      </c>
      <c r="AF255" s="1">
        <v>1</v>
      </c>
      <c r="AG255">
        <v>0.82691401243209794</v>
      </c>
      <c r="AH255">
        <v>0.82691401243209794</v>
      </c>
      <c r="AI255">
        <v>0.82691401243209794</v>
      </c>
      <c r="AJ255">
        <v>0.82691401243209794</v>
      </c>
      <c r="AL255" s="18">
        <f t="shared" si="20"/>
        <v>0.90050971508026101</v>
      </c>
      <c r="AM255">
        <v>0.90050971508026101</v>
      </c>
      <c r="AN255">
        <v>309</v>
      </c>
      <c r="AO255" t="s">
        <v>421</v>
      </c>
      <c r="AP255" t="s">
        <v>17</v>
      </c>
      <c r="AQ255" t="s">
        <v>18</v>
      </c>
      <c r="AR255" t="s">
        <v>8</v>
      </c>
      <c r="AS255">
        <v>21.438027900000002</v>
      </c>
      <c r="AT255">
        <v>-158.00668809999999</v>
      </c>
      <c r="AW255">
        <v>24.9</v>
      </c>
      <c r="AX255">
        <v>24.9</v>
      </c>
      <c r="BB255">
        <v>25</v>
      </c>
      <c r="BC255">
        <v>25</v>
      </c>
      <c r="BG255">
        <v>25.3</v>
      </c>
      <c r="BH255">
        <v>25.3</v>
      </c>
      <c r="BL255">
        <v>25.7</v>
      </c>
      <c r="BM255">
        <v>25.7</v>
      </c>
      <c r="BQ255">
        <v>26.6</v>
      </c>
      <c r="BR255">
        <v>26.6</v>
      </c>
      <c r="BW255">
        <v>27.6</v>
      </c>
      <c r="BX255">
        <v>27.6</v>
      </c>
      <c r="CB255">
        <v>28</v>
      </c>
      <c r="CC255">
        <v>28</v>
      </c>
      <c r="CG255">
        <v>28.8</v>
      </c>
      <c r="CH255">
        <v>28.8</v>
      </c>
      <c r="CL255">
        <v>28.8</v>
      </c>
      <c r="CM255">
        <v>28.8</v>
      </c>
      <c r="CQ255">
        <v>28</v>
      </c>
      <c r="CR255">
        <v>28</v>
      </c>
      <c r="CV255">
        <v>26.7</v>
      </c>
      <c r="CW255">
        <v>26.7</v>
      </c>
      <c r="DA255">
        <v>25.5</v>
      </c>
      <c r="DB255">
        <v>25.5</v>
      </c>
      <c r="DD255">
        <v>1</v>
      </c>
      <c r="DE255">
        <v>0.67444461584091198</v>
      </c>
      <c r="DF255">
        <v>0.67444461584091198</v>
      </c>
      <c r="DG255">
        <v>0.67444461584091198</v>
      </c>
      <c r="DH255">
        <v>0.67444461584091198</v>
      </c>
      <c r="DI255" t="str">
        <f t="shared" si="21"/>
        <v xml:space="preserve">Temp. suitable for vectors - surveillance may be needed. </v>
      </c>
      <c r="DJ255" t="str">
        <f t="shared" si="18"/>
        <v>When temp. suitable, model suggests vectors likely - may need control, education, and policies minimizing exposure.</v>
      </c>
      <c r="DK255" t="str">
        <f t="shared" si="22"/>
        <v xml:space="preserve">Temp. suitable for Zika - surveillance may be needed. </v>
      </c>
      <c r="DL255" t="str">
        <f t="shared" si="19"/>
        <v>When temp. suitable, model suggests Zika likely - may need control, education, and policies minimizing exposure.</v>
      </c>
      <c r="DM255" t="str">
        <f t="shared" si="23"/>
        <v>Temp. suitable for vectors - surveillance may be needed. When temp. suitable, model suggests vectors likely - may need control, education, and policies minimizing exposure.</v>
      </c>
      <c r="DX255" s="59" t="s">
        <v>421</v>
      </c>
      <c r="DY255" s="59" t="s">
        <v>17</v>
      </c>
      <c r="DZ255" s="59" t="s">
        <v>18</v>
      </c>
      <c r="EA255" s="59" t="s">
        <v>8</v>
      </c>
      <c r="EB255" s="59">
        <v>10</v>
      </c>
      <c r="EC255" s="59">
        <v>105</v>
      </c>
      <c r="ED255" s="59">
        <v>0</v>
      </c>
      <c r="EE255" s="59">
        <v>4552</v>
      </c>
      <c r="EF255" s="59">
        <v>4552</v>
      </c>
      <c r="EG255" s="59">
        <v>769.81904761904696</v>
      </c>
      <c r="EH255" s="59">
        <v>1087.0984165457301</v>
      </c>
      <c r="EI255" s="59">
        <v>80831</v>
      </c>
      <c r="EJ255" s="59">
        <v>65</v>
      </c>
      <c r="EK255" s="59">
        <v>0</v>
      </c>
      <c r="EL255" s="59">
        <v>2</v>
      </c>
      <c r="EM255" s="59">
        <v>92</v>
      </c>
      <c r="EN255" s="59">
        <v>80831</v>
      </c>
    </row>
    <row r="256" spans="1:144" x14ac:dyDescent="0.25">
      <c r="A256" s="18">
        <v>21.5640669</v>
      </c>
      <c r="B256" s="18">
        <v>-158.2446922</v>
      </c>
      <c r="C256" s="18">
        <f>IF(Sheet1!G472=1,Master!A256,Master!K256)</f>
        <v>21.5640669</v>
      </c>
      <c r="D256" s="18">
        <f>IF(Sheet1!G472=1,Master!B256,Master!L256)</f>
        <v>-158.2446922</v>
      </c>
      <c r="E256" s="18">
        <f>IF(Sheet1!G472=0,Master!A256,Master!K256)</f>
        <v>100</v>
      </c>
      <c r="F256" s="18">
        <f>IF(Sheet1!G472=0,Master!B256,Master!L256)</f>
        <v>180</v>
      </c>
      <c r="G256" s="18">
        <f>IF(Sheet1!I472=1,Master!A256,Master!K256)</f>
        <v>21.5640669</v>
      </c>
      <c r="H256" s="18">
        <f>IF(Sheet1!I472=1,Master!B256,Master!L256)</f>
        <v>-158.2446922</v>
      </c>
      <c r="I256" s="18">
        <f>IF(Sheet1!I472=0,Master!A256,Master!K256)</f>
        <v>100</v>
      </c>
      <c r="J256" s="18">
        <f>IF(Sheet1!I472=0,Master!B256,Master!L256)</f>
        <v>180</v>
      </c>
      <c r="K256" s="18">
        <v>100</v>
      </c>
      <c r="L256" s="18">
        <v>180</v>
      </c>
      <c r="M256">
        <v>324</v>
      </c>
      <c r="N256" t="s">
        <v>436</v>
      </c>
      <c r="O256">
        <v>1.39748948413E-2</v>
      </c>
      <c r="P256" t="s">
        <v>17</v>
      </c>
      <c r="Q256" t="s">
        <v>18</v>
      </c>
      <c r="R256" t="s">
        <v>8</v>
      </c>
      <c r="S256">
        <v>1</v>
      </c>
      <c r="T256">
        <v>1</v>
      </c>
      <c r="U256">
        <v>22.677165985107401</v>
      </c>
      <c r="V256">
        <v>22.677165985107401</v>
      </c>
      <c r="W256">
        <v>22.677165985107401</v>
      </c>
      <c r="X256" s="1">
        <v>22.677165985107401</v>
      </c>
      <c r="Z256" s="1">
        <v>1</v>
      </c>
      <c r="AA256" s="1">
        <v>0</v>
      </c>
      <c r="AB256" s="1">
        <v>0</v>
      </c>
      <c r="AC256" s="1">
        <v>0</v>
      </c>
      <c r="AD256" s="1">
        <v>0</v>
      </c>
      <c r="AF256" s="1">
        <v>1</v>
      </c>
      <c r="AG256">
        <v>0</v>
      </c>
      <c r="AH256">
        <v>0</v>
      </c>
      <c r="AI256">
        <v>0</v>
      </c>
      <c r="AJ256">
        <v>0</v>
      </c>
      <c r="AL256" s="18">
        <f t="shared" si="20"/>
        <v>0</v>
      </c>
      <c r="AM256">
        <v>9999</v>
      </c>
      <c r="AN256">
        <v>324</v>
      </c>
      <c r="AO256" t="s">
        <v>436</v>
      </c>
      <c r="AP256" t="s">
        <v>17</v>
      </c>
      <c r="AQ256" t="s">
        <v>18</v>
      </c>
      <c r="AR256" t="s">
        <v>8</v>
      </c>
      <c r="AS256">
        <v>21.5640669</v>
      </c>
      <c r="AT256">
        <v>-158.2446922</v>
      </c>
      <c r="AW256">
        <v>25.4</v>
      </c>
      <c r="AX256">
        <v>25.4</v>
      </c>
      <c r="BB256">
        <v>25.4</v>
      </c>
      <c r="BC256">
        <v>25.4</v>
      </c>
      <c r="BG256">
        <v>25.9</v>
      </c>
      <c r="BH256">
        <v>25.9</v>
      </c>
      <c r="BL256">
        <v>26.4</v>
      </c>
      <c r="BM256">
        <v>26.4</v>
      </c>
      <c r="BQ256">
        <v>27.2</v>
      </c>
      <c r="BR256">
        <v>27.2</v>
      </c>
      <c r="BW256">
        <v>28.3</v>
      </c>
      <c r="BX256">
        <v>28.3</v>
      </c>
      <c r="CB256">
        <v>28.7</v>
      </c>
      <c r="CC256">
        <v>28.7</v>
      </c>
      <c r="CG256">
        <v>29.7</v>
      </c>
      <c r="CH256">
        <v>29.7</v>
      </c>
      <c r="CL256">
        <v>29.6</v>
      </c>
      <c r="CM256">
        <v>29.6</v>
      </c>
      <c r="CQ256">
        <v>28.8</v>
      </c>
      <c r="CR256">
        <v>28.8</v>
      </c>
      <c r="CV256">
        <v>27.4</v>
      </c>
      <c r="CW256">
        <v>27.4</v>
      </c>
      <c r="DA256">
        <v>26</v>
      </c>
      <c r="DB256">
        <v>26</v>
      </c>
      <c r="DD256">
        <v>1</v>
      </c>
      <c r="DE256">
        <v>0</v>
      </c>
      <c r="DF256">
        <v>0</v>
      </c>
      <c r="DG256">
        <v>0</v>
      </c>
      <c r="DH256">
        <v>0</v>
      </c>
      <c r="DI256" t="str">
        <f t="shared" si="21"/>
        <v xml:space="preserve">Temp. suitable for vectors - surveillance may be needed. </v>
      </c>
      <c r="DJ256" t="str">
        <f t="shared" si="18"/>
        <v>When temp. suitable, model suggests vectors unlikely or low numbers.</v>
      </c>
      <c r="DK256" t="str">
        <f t="shared" si="22"/>
        <v xml:space="preserve">Temp. suitable for Zika - surveillance may be needed. </v>
      </c>
      <c r="DL256" t="str">
        <f t="shared" si="19"/>
        <v>When temp. suitable, model suggests Zika unlikely.</v>
      </c>
      <c r="DM256" t="str">
        <f t="shared" si="23"/>
        <v>Temp. suitable for vectors - surveillance may be needed. When temp. suitable, model suggests vectors unlikely or low numbers.</v>
      </c>
      <c r="DX256" s="59" t="s">
        <v>436</v>
      </c>
      <c r="DY256" s="59" t="s">
        <v>17</v>
      </c>
      <c r="DZ256" s="59" t="s">
        <v>18</v>
      </c>
      <c r="EA256" s="59" t="s">
        <v>8</v>
      </c>
      <c r="EB256" s="59">
        <v>20</v>
      </c>
      <c r="EC256" s="59">
        <v>57</v>
      </c>
      <c r="ED256" s="59">
        <v>0</v>
      </c>
      <c r="EE256" s="59">
        <v>38</v>
      </c>
      <c r="EF256" s="59">
        <v>38</v>
      </c>
      <c r="EG256" s="59">
        <v>1.8245614035087701</v>
      </c>
      <c r="EH256" s="59">
        <v>5.8373353901207201</v>
      </c>
      <c r="EI256" s="59">
        <v>104</v>
      </c>
      <c r="EJ256" s="59">
        <v>9</v>
      </c>
      <c r="EK256" s="59">
        <v>0</v>
      </c>
      <c r="EL256" s="59">
        <v>4</v>
      </c>
      <c r="EM256" s="59">
        <v>0</v>
      </c>
      <c r="EN256" s="59">
        <v>104</v>
      </c>
    </row>
    <row r="257" spans="1:144" x14ac:dyDescent="0.25">
      <c r="A257" s="18">
        <v>21.656192999999998</v>
      </c>
      <c r="B257" s="18">
        <v>-157.99056759999999</v>
      </c>
      <c r="C257" s="18">
        <f>IF(Sheet1!G473=1,Master!A257,Master!K257)</f>
        <v>21.656192999999998</v>
      </c>
      <c r="D257" s="18">
        <f>IF(Sheet1!G473=1,Master!B257,Master!L257)</f>
        <v>-157.99056759999999</v>
      </c>
      <c r="E257" s="18">
        <f>IF(Sheet1!G473=0,Master!A257,Master!K257)</f>
        <v>100</v>
      </c>
      <c r="F257" s="18">
        <f>IF(Sheet1!G473=0,Master!B257,Master!L257)</f>
        <v>180</v>
      </c>
      <c r="G257" s="18">
        <f>IF(Sheet1!I473=1,Master!A257,Master!K257)</f>
        <v>21.656192999999998</v>
      </c>
      <c r="H257" s="18">
        <f>IF(Sheet1!I473=1,Master!B257,Master!L257)</f>
        <v>-157.99056759999999</v>
      </c>
      <c r="I257" s="18">
        <f>IF(Sheet1!I473=0,Master!A257,Master!K257)</f>
        <v>100</v>
      </c>
      <c r="J257" s="18">
        <f>IF(Sheet1!I473=0,Master!B257,Master!L257)</f>
        <v>180</v>
      </c>
      <c r="K257" s="18">
        <v>100</v>
      </c>
      <c r="L257" s="18">
        <v>180</v>
      </c>
      <c r="M257">
        <v>325</v>
      </c>
      <c r="N257" t="s">
        <v>437</v>
      </c>
      <c r="O257">
        <v>0.37051124614399999</v>
      </c>
      <c r="P257" t="s">
        <v>17</v>
      </c>
      <c r="Q257" t="s">
        <v>18</v>
      </c>
      <c r="R257" t="s">
        <v>8</v>
      </c>
      <c r="S257">
        <v>1</v>
      </c>
      <c r="T257">
        <v>1</v>
      </c>
      <c r="U257">
        <v>22.677165985107401</v>
      </c>
      <c r="V257">
        <v>22.677165985107401</v>
      </c>
      <c r="W257">
        <v>22.677165985107401</v>
      </c>
      <c r="X257" s="1">
        <v>22.677165985107401</v>
      </c>
      <c r="Z257" s="1">
        <v>3</v>
      </c>
      <c r="AA257" s="1">
        <v>0.62426445315342904</v>
      </c>
      <c r="AB257" s="1">
        <v>0.85785201819878998</v>
      </c>
      <c r="AC257" s="1">
        <v>0.77317397426219303</v>
      </c>
      <c r="AD257" s="1">
        <v>2.31952192278658</v>
      </c>
      <c r="AF257" s="1">
        <v>3</v>
      </c>
      <c r="AG257">
        <v>0.432323365123362</v>
      </c>
      <c r="AH257">
        <v>0.79143552091852498</v>
      </c>
      <c r="AI257">
        <v>0.66984980599420896</v>
      </c>
      <c r="AJ257">
        <v>2.0095494179826199</v>
      </c>
      <c r="AL257" s="18">
        <f t="shared" si="20"/>
        <v>0.85785201819878998</v>
      </c>
      <c r="AM257">
        <v>0.85785201819878998</v>
      </c>
      <c r="AN257">
        <v>325</v>
      </c>
      <c r="AO257" t="s">
        <v>437</v>
      </c>
      <c r="AP257" t="s">
        <v>17</v>
      </c>
      <c r="AQ257" t="s">
        <v>18</v>
      </c>
      <c r="AR257" t="s">
        <v>8</v>
      </c>
      <c r="AS257">
        <v>21.656192999999998</v>
      </c>
      <c r="AT257">
        <v>-157.99056759999999</v>
      </c>
      <c r="AW257">
        <v>24.6</v>
      </c>
      <c r="AX257">
        <v>24.6</v>
      </c>
      <c r="BB257">
        <v>24.6</v>
      </c>
      <c r="BC257">
        <v>24.6</v>
      </c>
      <c r="BG257">
        <v>24.9</v>
      </c>
      <c r="BH257">
        <v>24.9</v>
      </c>
      <c r="BL257">
        <v>25.4</v>
      </c>
      <c r="BM257">
        <v>25.4</v>
      </c>
      <c r="BQ257">
        <v>26.2</v>
      </c>
      <c r="BR257">
        <v>26.2</v>
      </c>
      <c r="BW257">
        <v>27.3</v>
      </c>
      <c r="BX257">
        <v>27.3</v>
      </c>
      <c r="CB257">
        <v>27.6</v>
      </c>
      <c r="CC257">
        <v>27.6</v>
      </c>
      <c r="CG257">
        <v>28.6</v>
      </c>
      <c r="CH257">
        <v>28.6</v>
      </c>
      <c r="CL257">
        <v>28.6</v>
      </c>
      <c r="CM257">
        <v>28.6</v>
      </c>
      <c r="CQ257">
        <v>27.7</v>
      </c>
      <c r="CR257">
        <v>27.7</v>
      </c>
      <c r="CV257">
        <v>26.3</v>
      </c>
      <c r="CW257">
        <v>26.3</v>
      </c>
      <c r="DA257">
        <v>25.1</v>
      </c>
      <c r="DB257">
        <v>25.1</v>
      </c>
      <c r="DD257">
        <v>2</v>
      </c>
      <c r="DE257">
        <v>0.90198748191885303</v>
      </c>
      <c r="DF257">
        <v>0.92393859815193902</v>
      </c>
      <c r="DG257">
        <v>0.91296304003539597</v>
      </c>
      <c r="DH257">
        <v>1.8259260800707899</v>
      </c>
      <c r="DI257" t="str">
        <f t="shared" si="21"/>
        <v xml:space="preserve">Temp. suitable for vectors - surveillance may be needed. </v>
      </c>
      <c r="DJ257" t="str">
        <f t="shared" si="18"/>
        <v>When temp. suitable, model suggests vectors likely - may need control, education, and policies minimizing exposure.</v>
      </c>
      <c r="DK257" t="str">
        <f t="shared" si="22"/>
        <v xml:space="preserve">Temp. suitable for Zika - surveillance may be needed. </v>
      </c>
      <c r="DL257" t="str">
        <f t="shared" si="19"/>
        <v>When temp. suitable, model suggests Zika likely - may need control, education, and policies minimizing exposure.</v>
      </c>
      <c r="DM257" t="str">
        <f t="shared" si="23"/>
        <v>Temp. suitable for vectors - surveillance may be needed. When temp. suitable, model suggests vectors likely - may need control, education, and policies minimizing exposure.</v>
      </c>
      <c r="DX257" s="59" t="s">
        <v>437</v>
      </c>
      <c r="DY257" s="59" t="s">
        <v>17</v>
      </c>
      <c r="DZ257" s="59" t="s">
        <v>18</v>
      </c>
      <c r="EA257" s="59" t="s">
        <v>8</v>
      </c>
      <c r="EB257" s="59">
        <v>0</v>
      </c>
      <c r="EC257" s="59">
        <v>256</v>
      </c>
      <c r="ED257" s="59">
        <v>0</v>
      </c>
      <c r="EE257" s="59">
        <v>1927</v>
      </c>
      <c r="EF257" s="59">
        <v>1927</v>
      </c>
      <c r="EG257" s="59">
        <v>62.7421875</v>
      </c>
      <c r="EH257" s="59">
        <v>239.55548829073899</v>
      </c>
      <c r="EI257" s="59">
        <v>16062</v>
      </c>
      <c r="EJ257" s="59">
        <v>52</v>
      </c>
      <c r="EK257" s="59">
        <v>0</v>
      </c>
      <c r="EL257" s="59">
        <v>7</v>
      </c>
      <c r="EM257" s="59">
        <v>0</v>
      </c>
      <c r="EN257" s="59">
        <v>16062</v>
      </c>
    </row>
    <row r="258" spans="1:144" x14ac:dyDescent="0.25">
      <c r="A258" s="18">
        <v>19.7069233</v>
      </c>
      <c r="B258" s="18">
        <v>-155.0396734</v>
      </c>
      <c r="C258" s="18">
        <f>IF(Sheet1!G474=1,Master!A258,Master!K258)</f>
        <v>19.7069233</v>
      </c>
      <c r="D258" s="18">
        <f>IF(Sheet1!G474=1,Master!B258,Master!L258)</f>
        <v>-155.0396734</v>
      </c>
      <c r="E258" s="18">
        <f>IF(Sheet1!G474=0,Master!A258,Master!K258)</f>
        <v>100</v>
      </c>
      <c r="F258" s="18">
        <f>IF(Sheet1!G474=0,Master!B258,Master!L258)</f>
        <v>180</v>
      </c>
      <c r="G258" s="18">
        <f>IF(Sheet1!I474=1,Master!A258,Master!K258)</f>
        <v>19.7069233</v>
      </c>
      <c r="H258" s="18">
        <f>IF(Sheet1!I474=1,Master!B258,Master!L258)</f>
        <v>-155.0396734</v>
      </c>
      <c r="I258" s="18">
        <f>IF(Sheet1!I474=0,Master!A258,Master!K258)</f>
        <v>100</v>
      </c>
      <c r="J258" s="18">
        <f>IF(Sheet1!I474=0,Master!B258,Master!L258)</f>
        <v>180</v>
      </c>
      <c r="K258" s="18">
        <v>100</v>
      </c>
      <c r="L258" s="18">
        <v>180</v>
      </c>
      <c r="M258">
        <v>326</v>
      </c>
      <c r="N258" t="s">
        <v>438</v>
      </c>
      <c r="O258">
        <v>7.8508924609700007E-2</v>
      </c>
      <c r="P258" t="s">
        <v>17</v>
      </c>
      <c r="Q258" t="s">
        <v>18</v>
      </c>
      <c r="R258" t="s">
        <v>8</v>
      </c>
      <c r="S258">
        <v>1</v>
      </c>
      <c r="T258">
        <v>1</v>
      </c>
      <c r="U258">
        <v>25.9842510223388</v>
      </c>
      <c r="V258">
        <v>25.9842510223388</v>
      </c>
      <c r="W258">
        <v>25.9842510223388</v>
      </c>
      <c r="X258" s="1">
        <v>25.9842510223388</v>
      </c>
      <c r="Z258" s="1">
        <v>1</v>
      </c>
      <c r="AA258" s="1">
        <v>0.15191531181335399</v>
      </c>
      <c r="AB258" s="1">
        <v>0.15191531181335399</v>
      </c>
      <c r="AC258" s="1">
        <v>0.15191531181335399</v>
      </c>
      <c r="AD258" s="1">
        <v>0.15191531181335399</v>
      </c>
      <c r="AF258" s="1">
        <v>1</v>
      </c>
      <c r="AG258">
        <v>0.23066730797290799</v>
      </c>
      <c r="AH258">
        <v>0.23066730797290799</v>
      </c>
      <c r="AI258">
        <v>0.23066730797290799</v>
      </c>
      <c r="AJ258">
        <v>0.23066730797290799</v>
      </c>
      <c r="AL258" s="18">
        <f t="shared" si="20"/>
        <v>0.23066730797290799</v>
      </c>
      <c r="AM258">
        <v>0.23066730797290799</v>
      </c>
      <c r="AN258">
        <v>326</v>
      </c>
      <c r="AO258" t="s">
        <v>438</v>
      </c>
      <c r="AP258" t="s">
        <v>17</v>
      </c>
      <c r="AQ258" t="s">
        <v>18</v>
      </c>
      <c r="AR258" t="s">
        <v>8</v>
      </c>
      <c r="AS258">
        <v>19.7069233</v>
      </c>
      <c r="AT258">
        <v>-155.0396734</v>
      </c>
      <c r="AW258">
        <v>26.2</v>
      </c>
      <c r="AX258">
        <v>26.2</v>
      </c>
      <c r="BB258">
        <v>26.2</v>
      </c>
      <c r="BC258">
        <v>26.2</v>
      </c>
      <c r="BG258">
        <v>26.2</v>
      </c>
      <c r="BH258">
        <v>26.2</v>
      </c>
      <c r="BL258">
        <v>26.3</v>
      </c>
      <c r="BM258">
        <v>26.3</v>
      </c>
      <c r="BQ258">
        <v>27.1</v>
      </c>
      <c r="BR258">
        <v>27.1</v>
      </c>
      <c r="BW258">
        <v>27.9</v>
      </c>
      <c r="BX258">
        <v>27.9</v>
      </c>
      <c r="CB258">
        <v>28.2</v>
      </c>
      <c r="CC258">
        <v>28.2</v>
      </c>
      <c r="CG258">
        <v>28.8</v>
      </c>
      <c r="CH258">
        <v>28.8</v>
      </c>
      <c r="CL258">
        <v>28.9</v>
      </c>
      <c r="CM258">
        <v>28.9</v>
      </c>
      <c r="CQ258">
        <v>28.3</v>
      </c>
      <c r="CR258">
        <v>28.3</v>
      </c>
      <c r="CV258">
        <v>27.2</v>
      </c>
      <c r="CW258">
        <v>27.2</v>
      </c>
      <c r="DA258">
        <v>26.4</v>
      </c>
      <c r="DB258">
        <v>26.4</v>
      </c>
      <c r="DD258">
        <v>1</v>
      </c>
      <c r="DE258">
        <v>0</v>
      </c>
      <c r="DF258">
        <v>0</v>
      </c>
      <c r="DG258">
        <v>0</v>
      </c>
      <c r="DH258">
        <v>0</v>
      </c>
      <c r="DI258" t="str">
        <f t="shared" si="21"/>
        <v xml:space="preserve">Temp. suitable for vectors - surveillance may be needed. </v>
      </c>
      <c r="DJ258" t="str">
        <f t="shared" ref="DJ258:DJ321" si="24">IF(AL258="NoData",$DQ$5,IF(AL258&lt;0.5,$DQ$3,IF(AL258&gt;=0.5,$DQ$4,"")))</f>
        <v>When temp. suitable, model suggests vectors unlikely or low numbers.</v>
      </c>
      <c r="DK258" t="str">
        <f t="shared" si="22"/>
        <v xml:space="preserve">Temp. suitable for Zika - surveillance may be needed. </v>
      </c>
      <c r="DL258" t="str">
        <f t="shared" ref="DL258:DL321" si="25">IF(DF258="NoData",$DU$5,IF(DF258&lt;0.5,$DU$3,IF(DF258&gt;=0.5,$DU$4,"")))</f>
        <v>When temp. suitable, model suggests Zika unlikely.</v>
      </c>
      <c r="DM258" t="str">
        <f t="shared" si="23"/>
        <v>Temp. suitable for vectors - surveillance may be needed. When temp. suitable, model suggests vectors unlikely or low numbers.</v>
      </c>
      <c r="DX258" s="59" t="s">
        <v>438</v>
      </c>
      <c r="DY258" s="59" t="s">
        <v>17</v>
      </c>
      <c r="DZ258" s="59" t="s">
        <v>18</v>
      </c>
      <c r="EA258" s="59" t="s">
        <v>8</v>
      </c>
      <c r="EB258" s="59">
        <v>0</v>
      </c>
      <c r="EC258" s="59">
        <v>124</v>
      </c>
      <c r="ED258" s="59">
        <v>0</v>
      </c>
      <c r="EE258" s="59">
        <v>3290</v>
      </c>
      <c r="EF258" s="59">
        <v>3290</v>
      </c>
      <c r="EG258" s="59">
        <v>283.629032258064</v>
      </c>
      <c r="EH258" s="59">
        <v>589.62440843989395</v>
      </c>
      <c r="EI258" s="59">
        <v>35170</v>
      </c>
      <c r="EJ258" s="59">
        <v>63</v>
      </c>
      <c r="EK258" s="59">
        <v>0</v>
      </c>
      <c r="EL258" s="59">
        <v>2</v>
      </c>
      <c r="EM258" s="59">
        <v>12</v>
      </c>
      <c r="EN258" s="59">
        <v>35170</v>
      </c>
    </row>
    <row r="259" spans="1:144" x14ac:dyDescent="0.25">
      <c r="A259" s="18">
        <v>19.4338826</v>
      </c>
      <c r="B259" s="18">
        <v>-155.27411599999999</v>
      </c>
      <c r="C259" s="18">
        <f>IF(Sheet1!G475=1,Master!A259,Master!K259)</f>
        <v>19.4338826</v>
      </c>
      <c r="D259" s="18">
        <f>IF(Sheet1!G475=1,Master!B259,Master!L259)</f>
        <v>-155.27411599999999</v>
      </c>
      <c r="E259" s="18">
        <f>IF(Sheet1!G475=0,Master!A259,Master!K259)</f>
        <v>100</v>
      </c>
      <c r="F259" s="18">
        <f>IF(Sheet1!G475=0,Master!B259,Master!L259)</f>
        <v>180</v>
      </c>
      <c r="G259" s="18">
        <f>IF(Sheet1!I475=1,Master!A259,Master!K259)</f>
        <v>19.4338826</v>
      </c>
      <c r="H259" s="18">
        <f>IF(Sheet1!I475=1,Master!B259,Master!L259)</f>
        <v>-155.27411599999999</v>
      </c>
      <c r="I259" s="18">
        <f>IF(Sheet1!I475=0,Master!A259,Master!K259)</f>
        <v>100</v>
      </c>
      <c r="J259" s="18">
        <f>IF(Sheet1!I475=0,Master!B259,Master!L259)</f>
        <v>180</v>
      </c>
      <c r="K259" s="18">
        <v>100</v>
      </c>
      <c r="L259" s="18">
        <v>180</v>
      </c>
      <c r="M259">
        <v>329</v>
      </c>
      <c r="N259" t="s">
        <v>441</v>
      </c>
      <c r="O259">
        <v>1.6649256491199999E-2</v>
      </c>
      <c r="P259" t="s">
        <v>17</v>
      </c>
      <c r="Q259" t="s">
        <v>18</v>
      </c>
      <c r="R259" t="s">
        <v>8</v>
      </c>
      <c r="S259">
        <v>1</v>
      </c>
      <c r="T259">
        <v>1</v>
      </c>
      <c r="U259">
        <v>24.330709457397401</v>
      </c>
      <c r="V259">
        <v>24.330709457397401</v>
      </c>
      <c r="W259">
        <v>24.330709457397401</v>
      </c>
      <c r="X259" s="1">
        <v>24.330709457397401</v>
      </c>
      <c r="Z259" s="1">
        <v>1</v>
      </c>
      <c r="AA259" s="1">
        <v>2.0853623747826001E-2</v>
      </c>
      <c r="AB259" s="1">
        <v>2.0853623747826001E-2</v>
      </c>
      <c r="AC259" s="1">
        <v>2.0853623747826001E-2</v>
      </c>
      <c r="AD259" s="1">
        <v>2.0853623747826001E-2</v>
      </c>
      <c r="AF259" s="1">
        <v>1</v>
      </c>
      <c r="AG259">
        <v>0.598840951919556</v>
      </c>
      <c r="AH259">
        <v>0.598840951919556</v>
      </c>
      <c r="AI259">
        <v>0.598840951919556</v>
      </c>
      <c r="AJ259">
        <v>0.598840951919556</v>
      </c>
      <c r="AL259" s="18">
        <f t="shared" ref="AL259:AL322" si="26">IF(AB259&gt;AH259,AB259,AH259)</f>
        <v>0.598840951919556</v>
      </c>
      <c r="AM259">
        <v>0.598840951919556</v>
      </c>
      <c r="AN259">
        <v>329</v>
      </c>
      <c r="AO259" t="s">
        <v>441</v>
      </c>
      <c r="AP259" t="s">
        <v>17</v>
      </c>
      <c r="AQ259" t="s">
        <v>18</v>
      </c>
      <c r="AR259" t="s">
        <v>8</v>
      </c>
      <c r="AS259">
        <v>19.4338826</v>
      </c>
      <c r="AT259">
        <v>-155.27411599999999</v>
      </c>
      <c r="AW259">
        <v>18.600000000000001</v>
      </c>
      <c r="AX259">
        <v>18.600000000000001</v>
      </c>
      <c r="BB259">
        <v>18.399999999999999</v>
      </c>
      <c r="BC259">
        <v>18.399999999999999</v>
      </c>
      <c r="BG259">
        <v>18.399999999999999</v>
      </c>
      <c r="BH259">
        <v>18.399999999999999</v>
      </c>
      <c r="BL259">
        <v>18.899999999999999</v>
      </c>
      <c r="BM259">
        <v>18.899999999999999</v>
      </c>
      <c r="BQ259">
        <v>19.5</v>
      </c>
      <c r="BR259">
        <v>19.5</v>
      </c>
      <c r="BW259">
        <v>20.5</v>
      </c>
      <c r="BX259">
        <v>20.5</v>
      </c>
      <c r="CB259">
        <v>20.9</v>
      </c>
      <c r="CC259">
        <v>20.9</v>
      </c>
      <c r="CG259">
        <v>22</v>
      </c>
      <c r="CH259">
        <v>22</v>
      </c>
      <c r="CL259">
        <v>21.8</v>
      </c>
      <c r="CM259">
        <v>21.8</v>
      </c>
      <c r="CQ259">
        <v>21</v>
      </c>
      <c r="CR259">
        <v>21</v>
      </c>
      <c r="CV259">
        <v>19.7</v>
      </c>
      <c r="CW259">
        <v>19.7</v>
      </c>
      <c r="DA259">
        <v>18.8</v>
      </c>
      <c r="DB259">
        <v>18.8</v>
      </c>
      <c r="DD259">
        <v>1</v>
      </c>
      <c r="DE259">
        <v>0</v>
      </c>
      <c r="DF259">
        <v>0</v>
      </c>
      <c r="DG259">
        <v>0</v>
      </c>
      <c r="DH259">
        <v>0</v>
      </c>
      <c r="DI259" t="str">
        <f t="shared" ref="DI259:DI322" si="27">IF((CL259&gt;=13)-(CL259&gt;38),$DO$4,$DO$3)</f>
        <v xml:space="preserve">Temp. suitable for vectors - surveillance may be needed. </v>
      </c>
      <c r="DJ259" t="str">
        <f t="shared" si="24"/>
        <v>When temp. suitable, model suggests vectors likely - may need control, education, and policies minimizing exposure.</v>
      </c>
      <c r="DK259" t="str">
        <f t="shared" ref="DK259:DK322" si="28">IF((CL259&gt;=18)-(CL259&gt;42),$DS$4,$DS$3)</f>
        <v xml:space="preserve">Temp. suitable for Zika - surveillance may be needed. </v>
      </c>
      <c r="DL259" t="str">
        <f t="shared" si="25"/>
        <v>When temp. suitable, model suggests Zika unlikely.</v>
      </c>
      <c r="DM259" t="str">
        <f t="shared" ref="DM259:DM322" si="29">CONCATENATE(DI259,DJ259)</f>
        <v>Temp. suitable for vectors - surveillance may be needed. When temp. suitable, model suggests vectors likely - may need control, education, and policies minimizing exposure.</v>
      </c>
      <c r="DX259" s="59" t="s">
        <v>441</v>
      </c>
      <c r="DY259" s="59" t="s">
        <v>17</v>
      </c>
      <c r="DZ259" s="59" t="s">
        <v>18</v>
      </c>
      <c r="EA259" s="59" t="s">
        <v>8</v>
      </c>
      <c r="EB259" s="59">
        <v>1</v>
      </c>
      <c r="EC259" s="59">
        <v>109</v>
      </c>
      <c r="ED259" s="59">
        <v>0</v>
      </c>
      <c r="EE259" s="59">
        <v>112</v>
      </c>
      <c r="EF259" s="59">
        <v>112</v>
      </c>
      <c r="EG259" s="59">
        <v>6.2752293577981604</v>
      </c>
      <c r="EH259" s="59">
        <v>18.752307043209498</v>
      </c>
      <c r="EI259" s="59">
        <v>684</v>
      </c>
      <c r="EJ259" s="59">
        <v>19</v>
      </c>
      <c r="EK259" s="59">
        <v>0</v>
      </c>
      <c r="EL259" s="59">
        <v>7</v>
      </c>
      <c r="EM259" s="59">
        <v>0</v>
      </c>
      <c r="EN259" s="59">
        <v>684</v>
      </c>
    </row>
    <row r="260" spans="1:144" x14ac:dyDescent="0.25">
      <c r="A260" s="18">
        <v>21.303659199999998</v>
      </c>
      <c r="B260" s="18">
        <v>-157.6525297</v>
      </c>
      <c r="C260" s="18">
        <f>IF(Sheet1!G476=1,Master!A260,Master!K260)</f>
        <v>21.303659199999998</v>
      </c>
      <c r="D260" s="18">
        <f>IF(Sheet1!G476=1,Master!B260,Master!L260)</f>
        <v>-157.6525297</v>
      </c>
      <c r="E260" s="18">
        <f>IF(Sheet1!G476=0,Master!A260,Master!K260)</f>
        <v>100</v>
      </c>
      <c r="F260" s="18">
        <f>IF(Sheet1!G476=0,Master!B260,Master!L260)</f>
        <v>180</v>
      </c>
      <c r="G260" s="18">
        <f>IF(Sheet1!I476=1,Master!A260,Master!K260)</f>
        <v>21.303659199999998</v>
      </c>
      <c r="H260" s="18">
        <f>IF(Sheet1!I476=1,Master!B260,Master!L260)</f>
        <v>-157.6525297</v>
      </c>
      <c r="I260" s="18">
        <f>IF(Sheet1!I476=0,Master!A260,Master!K260)</f>
        <v>100</v>
      </c>
      <c r="J260" s="18">
        <f>IF(Sheet1!I476=0,Master!B260,Master!L260)</f>
        <v>180</v>
      </c>
      <c r="K260" s="18">
        <v>100</v>
      </c>
      <c r="L260" s="18">
        <v>180</v>
      </c>
      <c r="M260">
        <v>353</v>
      </c>
      <c r="N260" t="s">
        <v>465</v>
      </c>
      <c r="O260">
        <v>3.2158445152899999E-2</v>
      </c>
      <c r="P260" t="s">
        <v>17</v>
      </c>
      <c r="Q260" t="s">
        <v>18</v>
      </c>
      <c r="R260" t="s">
        <v>8</v>
      </c>
      <c r="S260">
        <v>1</v>
      </c>
      <c r="T260">
        <v>1</v>
      </c>
      <c r="U260">
        <v>26.259841918945298</v>
      </c>
      <c r="V260">
        <v>26.259841918945298</v>
      </c>
      <c r="W260">
        <v>26.259841918945298</v>
      </c>
      <c r="X260" s="1">
        <v>26.259841918945298</v>
      </c>
      <c r="Z260" s="1">
        <v>1</v>
      </c>
      <c r="AA260" s="1">
        <v>0</v>
      </c>
      <c r="AB260" s="1">
        <v>0</v>
      </c>
      <c r="AC260" s="1">
        <v>0</v>
      </c>
      <c r="AD260" s="1">
        <v>0</v>
      </c>
      <c r="AF260" s="1">
        <v>1</v>
      </c>
      <c r="AG260">
        <v>0</v>
      </c>
      <c r="AH260">
        <v>0</v>
      </c>
      <c r="AI260">
        <v>0</v>
      </c>
      <c r="AJ260">
        <v>0</v>
      </c>
      <c r="AL260" s="18">
        <f t="shared" si="26"/>
        <v>0</v>
      </c>
      <c r="AM260">
        <v>9999</v>
      </c>
      <c r="AN260">
        <v>353</v>
      </c>
      <c r="AO260" t="s">
        <v>465</v>
      </c>
      <c r="AP260" t="s">
        <v>17</v>
      </c>
      <c r="AQ260" t="s">
        <v>18</v>
      </c>
      <c r="AR260" t="s">
        <v>8</v>
      </c>
      <c r="AS260">
        <v>21.303659199999998</v>
      </c>
      <c r="AT260">
        <v>-157.6525297</v>
      </c>
      <c r="AW260">
        <v>26.5</v>
      </c>
      <c r="AX260">
        <v>26.5</v>
      </c>
      <c r="BB260">
        <v>26.5</v>
      </c>
      <c r="BC260">
        <v>26.5</v>
      </c>
      <c r="BG260">
        <v>26.7</v>
      </c>
      <c r="BH260">
        <v>26.7</v>
      </c>
      <c r="BL260">
        <v>27.1</v>
      </c>
      <c r="BM260">
        <v>27.1</v>
      </c>
      <c r="BQ260">
        <v>28.2</v>
      </c>
      <c r="BR260">
        <v>28.2</v>
      </c>
      <c r="BW260">
        <v>29</v>
      </c>
      <c r="BX260">
        <v>29</v>
      </c>
      <c r="CB260">
        <v>29.5</v>
      </c>
      <c r="CC260">
        <v>29.5</v>
      </c>
      <c r="CG260">
        <v>29.8</v>
      </c>
      <c r="CH260">
        <v>29.8</v>
      </c>
      <c r="CL260">
        <v>30</v>
      </c>
      <c r="CM260">
        <v>30</v>
      </c>
      <c r="CQ260">
        <v>29.5</v>
      </c>
      <c r="CR260">
        <v>29.5</v>
      </c>
      <c r="CV260">
        <v>28.2</v>
      </c>
      <c r="CW260">
        <v>28.2</v>
      </c>
      <c r="DA260">
        <v>26.9</v>
      </c>
      <c r="DB260">
        <v>26.9</v>
      </c>
      <c r="DD260">
        <v>1</v>
      </c>
      <c r="DE260">
        <v>0</v>
      </c>
      <c r="DF260">
        <v>0</v>
      </c>
      <c r="DG260">
        <v>0</v>
      </c>
      <c r="DH260">
        <v>0</v>
      </c>
      <c r="DI260" t="str">
        <f t="shared" si="27"/>
        <v xml:space="preserve">Temp. suitable for vectors - surveillance may be needed. </v>
      </c>
      <c r="DJ260" t="str">
        <f t="shared" si="24"/>
        <v>When temp. suitable, model suggests vectors unlikely or low numbers.</v>
      </c>
      <c r="DK260" t="str">
        <f t="shared" si="28"/>
        <v xml:space="preserve">Temp. suitable for Zika - surveillance may be needed. </v>
      </c>
      <c r="DL260" t="str">
        <f t="shared" si="25"/>
        <v>When temp. suitable, model suggests Zika unlikely.</v>
      </c>
      <c r="DM260" t="str">
        <f t="shared" si="29"/>
        <v>Temp. suitable for vectors - surveillance may be needed. When temp. suitable, model suggests vectors unlikely or low numbers.</v>
      </c>
      <c r="DX260" s="59" t="s">
        <v>465</v>
      </c>
      <c r="DY260" s="59" t="s">
        <v>17</v>
      </c>
      <c r="DZ260" s="59" t="s">
        <v>18</v>
      </c>
      <c r="EA260" s="59" t="s">
        <v>8</v>
      </c>
      <c r="EB260" s="59">
        <v>0</v>
      </c>
      <c r="EC260" s="59">
        <v>24</v>
      </c>
      <c r="ED260" s="59">
        <v>0</v>
      </c>
      <c r="EE260" s="59">
        <v>2164</v>
      </c>
      <c r="EF260" s="59">
        <v>2164</v>
      </c>
      <c r="EG260" s="59">
        <v>468.041666666666</v>
      </c>
      <c r="EH260" s="59">
        <v>598.22845964610804</v>
      </c>
      <c r="EI260" s="59">
        <v>11233</v>
      </c>
      <c r="EJ260" s="59">
        <v>19</v>
      </c>
      <c r="EK260" s="59">
        <v>0</v>
      </c>
      <c r="EL260" s="59">
        <v>3</v>
      </c>
      <c r="EM260" s="59">
        <v>127</v>
      </c>
      <c r="EN260" s="59">
        <v>11233</v>
      </c>
    </row>
    <row r="261" spans="1:144" x14ac:dyDescent="0.25">
      <c r="A261" s="18">
        <v>21.310321399999999</v>
      </c>
      <c r="B261" s="18">
        <v>-157.6494941</v>
      </c>
      <c r="C261" s="18">
        <f>IF(Sheet1!G477=1,Master!A261,Master!K261)</f>
        <v>21.310321399999999</v>
      </c>
      <c r="D261" s="18">
        <f>IF(Sheet1!G477=1,Master!B261,Master!L261)</f>
        <v>-157.6494941</v>
      </c>
      <c r="E261" s="18">
        <f>IF(Sheet1!G477=0,Master!A261,Master!K261)</f>
        <v>100</v>
      </c>
      <c r="F261" s="18">
        <f>IF(Sheet1!G477=0,Master!B261,Master!L261)</f>
        <v>180</v>
      </c>
      <c r="G261" s="18">
        <f>IF(Sheet1!I477=1,Master!A261,Master!K261)</f>
        <v>21.310321399999999</v>
      </c>
      <c r="H261" s="18">
        <f>IF(Sheet1!I477=1,Master!B261,Master!L261)</f>
        <v>-157.6494941</v>
      </c>
      <c r="I261" s="18">
        <f>IF(Sheet1!I477=0,Master!A261,Master!K261)</f>
        <v>100</v>
      </c>
      <c r="J261" s="18">
        <f>IF(Sheet1!I477=0,Master!B261,Master!L261)</f>
        <v>180</v>
      </c>
      <c r="K261" s="18">
        <v>100</v>
      </c>
      <c r="L261" s="18">
        <v>180</v>
      </c>
      <c r="M261">
        <v>354</v>
      </c>
      <c r="N261" t="s">
        <v>466</v>
      </c>
      <c r="O261">
        <v>5.4385025572400002E-3</v>
      </c>
      <c r="P261" t="s">
        <v>17</v>
      </c>
      <c r="Q261" t="s">
        <v>18</v>
      </c>
      <c r="R261" t="s">
        <v>8</v>
      </c>
      <c r="S261">
        <v>1</v>
      </c>
      <c r="T261">
        <v>1</v>
      </c>
      <c r="U261">
        <v>26.259841918945298</v>
      </c>
      <c r="V261">
        <v>26.259841918945298</v>
      </c>
      <c r="W261">
        <v>26.259841918945298</v>
      </c>
      <c r="X261" s="1">
        <v>26.259841918945298</v>
      </c>
      <c r="Z261" s="1">
        <v>1</v>
      </c>
      <c r="AA261" s="1">
        <v>0</v>
      </c>
      <c r="AB261" s="1">
        <v>0</v>
      </c>
      <c r="AC261" s="1">
        <v>0</v>
      </c>
      <c r="AD261" s="1">
        <v>0</v>
      </c>
      <c r="AF261" s="1">
        <v>1</v>
      </c>
      <c r="AG261">
        <v>0</v>
      </c>
      <c r="AH261">
        <v>0</v>
      </c>
      <c r="AI261">
        <v>0</v>
      </c>
      <c r="AJ261">
        <v>0</v>
      </c>
      <c r="AL261" s="18">
        <f t="shared" si="26"/>
        <v>0</v>
      </c>
      <c r="AM261">
        <v>9999</v>
      </c>
      <c r="AN261">
        <v>354</v>
      </c>
      <c r="AO261" t="s">
        <v>466</v>
      </c>
      <c r="AP261" t="s">
        <v>17</v>
      </c>
      <c r="AQ261" t="s">
        <v>18</v>
      </c>
      <c r="AR261" t="s">
        <v>8</v>
      </c>
      <c r="AS261">
        <v>21.310321399999999</v>
      </c>
      <c r="AT261">
        <v>-157.6494941</v>
      </c>
      <c r="AW261">
        <v>26.5</v>
      </c>
      <c r="AX261">
        <v>26.5</v>
      </c>
      <c r="BB261">
        <v>26.5</v>
      </c>
      <c r="BC261">
        <v>26.5</v>
      </c>
      <c r="BG261">
        <v>26.7</v>
      </c>
      <c r="BH261">
        <v>26.7</v>
      </c>
      <c r="BL261">
        <v>27.1</v>
      </c>
      <c r="BM261">
        <v>27.1</v>
      </c>
      <c r="BQ261">
        <v>28.2</v>
      </c>
      <c r="BR261">
        <v>28.2</v>
      </c>
      <c r="BW261">
        <v>29</v>
      </c>
      <c r="BX261">
        <v>29</v>
      </c>
      <c r="CB261">
        <v>29.5</v>
      </c>
      <c r="CC261">
        <v>29.5</v>
      </c>
      <c r="CG261">
        <v>29.8</v>
      </c>
      <c r="CH261">
        <v>29.8</v>
      </c>
      <c r="CL261">
        <v>30</v>
      </c>
      <c r="CM261">
        <v>30</v>
      </c>
      <c r="CQ261">
        <v>29.5</v>
      </c>
      <c r="CR261">
        <v>29.5</v>
      </c>
      <c r="CV261">
        <v>28.2</v>
      </c>
      <c r="CW261">
        <v>28.2</v>
      </c>
      <c r="DA261">
        <v>26.9</v>
      </c>
      <c r="DB261">
        <v>26.9</v>
      </c>
      <c r="DD261">
        <v>1</v>
      </c>
      <c r="DE261">
        <v>0</v>
      </c>
      <c r="DF261">
        <v>0</v>
      </c>
      <c r="DG261">
        <v>0</v>
      </c>
      <c r="DH261">
        <v>0</v>
      </c>
      <c r="DI261" t="str">
        <f t="shared" si="27"/>
        <v xml:space="preserve">Temp. suitable for vectors - surveillance may be needed. </v>
      </c>
      <c r="DJ261" t="str">
        <f t="shared" si="24"/>
        <v>When temp. suitable, model suggests vectors unlikely or low numbers.</v>
      </c>
      <c r="DK261" t="str">
        <f t="shared" si="28"/>
        <v xml:space="preserve">Temp. suitable for Zika - surveillance may be needed. </v>
      </c>
      <c r="DL261" t="str">
        <f t="shared" si="25"/>
        <v>When temp. suitable, model suggests Zika unlikely.</v>
      </c>
      <c r="DM261" t="str">
        <f t="shared" si="29"/>
        <v>Temp. suitable for vectors - surveillance may be needed. When temp. suitable, model suggests vectors unlikely or low numbers.</v>
      </c>
      <c r="DX261" s="59" t="s">
        <v>466</v>
      </c>
      <c r="DY261" s="59" t="s">
        <v>17</v>
      </c>
      <c r="DZ261" s="59" t="s">
        <v>18</v>
      </c>
      <c r="EA261" s="59" t="s">
        <v>8</v>
      </c>
      <c r="EB261" s="59">
        <v>0</v>
      </c>
      <c r="EN261" s="59">
        <v>0</v>
      </c>
    </row>
    <row r="262" spans="1:144" x14ac:dyDescent="0.25">
      <c r="A262" s="18">
        <v>21.534269900000002</v>
      </c>
      <c r="B262" s="18">
        <v>-158.21146730000001</v>
      </c>
      <c r="C262" s="18">
        <f>IF(Sheet1!G478=1,Master!A262,Master!K262)</f>
        <v>21.534269900000002</v>
      </c>
      <c r="D262" s="18">
        <f>IF(Sheet1!G478=1,Master!B262,Master!L262)</f>
        <v>-158.21146730000001</v>
      </c>
      <c r="E262" s="18">
        <f>IF(Sheet1!G478=0,Master!A262,Master!K262)</f>
        <v>100</v>
      </c>
      <c r="F262" s="18">
        <f>IF(Sheet1!G478=0,Master!B262,Master!L262)</f>
        <v>180</v>
      </c>
      <c r="G262" s="18">
        <f>IF(Sheet1!I478=1,Master!A262,Master!K262)</f>
        <v>21.534269900000002</v>
      </c>
      <c r="H262" s="18">
        <f>IF(Sheet1!I478=1,Master!B262,Master!L262)</f>
        <v>-158.21146730000001</v>
      </c>
      <c r="I262" s="18">
        <f>IF(Sheet1!I478=0,Master!A262,Master!K262)</f>
        <v>100</v>
      </c>
      <c r="J262" s="18">
        <f>IF(Sheet1!I478=0,Master!B262,Master!L262)</f>
        <v>180</v>
      </c>
      <c r="K262" s="18">
        <v>100</v>
      </c>
      <c r="L262" s="18">
        <v>180</v>
      </c>
      <c r="M262">
        <v>355</v>
      </c>
      <c r="N262" t="s">
        <v>467</v>
      </c>
      <c r="O262">
        <v>0.21317070242899999</v>
      </c>
      <c r="P262" t="s">
        <v>17</v>
      </c>
      <c r="Q262" t="s">
        <v>18</v>
      </c>
      <c r="R262" t="s">
        <v>8</v>
      </c>
      <c r="S262">
        <v>1</v>
      </c>
      <c r="T262">
        <v>1</v>
      </c>
      <c r="U262">
        <v>22.677165985107401</v>
      </c>
      <c r="V262">
        <v>22.677165985107401</v>
      </c>
      <c r="W262">
        <v>22.677165985107401</v>
      </c>
      <c r="X262" s="1">
        <v>22.677165985107401</v>
      </c>
      <c r="Z262" s="1">
        <v>1</v>
      </c>
      <c r="AA262" s="1">
        <v>0.80506188825510905</v>
      </c>
      <c r="AB262" s="1">
        <v>0.80506188825510905</v>
      </c>
      <c r="AC262" s="1">
        <v>0.80506188825510905</v>
      </c>
      <c r="AD262" s="1">
        <v>0.80506188825510905</v>
      </c>
      <c r="AF262" s="1">
        <v>1</v>
      </c>
      <c r="AG262">
        <v>0.65215043527447902</v>
      </c>
      <c r="AH262">
        <v>0.65215043527447902</v>
      </c>
      <c r="AI262">
        <v>0.65215043527447902</v>
      </c>
      <c r="AJ262">
        <v>0.65215043527447902</v>
      </c>
      <c r="AL262" s="18">
        <f t="shared" si="26"/>
        <v>0.80506188825510905</v>
      </c>
      <c r="AM262">
        <v>0.80506188825510905</v>
      </c>
      <c r="AN262">
        <v>355</v>
      </c>
      <c r="AO262" t="s">
        <v>467</v>
      </c>
      <c r="AP262" t="s">
        <v>17</v>
      </c>
      <c r="AQ262" t="s">
        <v>18</v>
      </c>
      <c r="AR262" t="s">
        <v>8</v>
      </c>
      <c r="AS262">
        <v>21.534269900000002</v>
      </c>
      <c r="AT262">
        <v>-158.21146730000001</v>
      </c>
      <c r="AW262">
        <v>24.4</v>
      </c>
      <c r="AX262">
        <v>24.4</v>
      </c>
      <c r="BB262">
        <v>24.5</v>
      </c>
      <c r="BC262">
        <v>24.5</v>
      </c>
      <c r="BG262">
        <v>24.9</v>
      </c>
      <c r="BH262">
        <v>24.9</v>
      </c>
      <c r="BL262">
        <v>25.4</v>
      </c>
      <c r="BM262">
        <v>25.4</v>
      </c>
      <c r="BQ262">
        <v>26.2</v>
      </c>
      <c r="BR262">
        <v>26.2</v>
      </c>
      <c r="BW262">
        <v>27.3</v>
      </c>
      <c r="BX262">
        <v>27.3</v>
      </c>
      <c r="CB262">
        <v>27.6</v>
      </c>
      <c r="CC262">
        <v>27.6</v>
      </c>
      <c r="CG262">
        <v>28.6</v>
      </c>
      <c r="CH262">
        <v>28.6</v>
      </c>
      <c r="CL262">
        <v>28.6</v>
      </c>
      <c r="CM262">
        <v>28.6</v>
      </c>
      <c r="CQ262">
        <v>27.7</v>
      </c>
      <c r="CR262">
        <v>27.7</v>
      </c>
      <c r="CV262">
        <v>26.3</v>
      </c>
      <c r="CW262">
        <v>26.3</v>
      </c>
      <c r="DA262">
        <v>25</v>
      </c>
      <c r="DB262">
        <v>25</v>
      </c>
      <c r="DD262">
        <v>1</v>
      </c>
      <c r="DE262">
        <v>0.89997566238808402</v>
      </c>
      <c r="DF262">
        <v>0.89997566238808402</v>
      </c>
      <c r="DG262">
        <v>0.89997566238808402</v>
      </c>
      <c r="DH262">
        <v>0.89997566238808402</v>
      </c>
      <c r="DI262" t="str">
        <f t="shared" si="27"/>
        <v xml:space="preserve">Temp. suitable for vectors - surveillance may be needed. </v>
      </c>
      <c r="DJ262" t="str">
        <f t="shared" si="24"/>
        <v>When temp. suitable, model suggests vectors likely - may need control, education, and policies minimizing exposure.</v>
      </c>
      <c r="DK262" t="str">
        <f t="shared" si="28"/>
        <v xml:space="preserve">Temp. suitable for Zika - surveillance may be needed. </v>
      </c>
      <c r="DL262" t="str">
        <f t="shared" si="25"/>
        <v>When temp. suitable, model suggests Zika likely - may need control, education, and policies minimizing exposure.</v>
      </c>
      <c r="DM262" t="str">
        <f t="shared" si="29"/>
        <v>Temp. suitable for vectors - surveillance may be needed. When temp. suitable, model suggests vectors likely - may need control, education, and policies minimizing exposure.</v>
      </c>
      <c r="DX262" s="59" t="s">
        <v>467</v>
      </c>
      <c r="DY262" s="59" t="s">
        <v>17</v>
      </c>
      <c r="DZ262" s="59" t="s">
        <v>18</v>
      </c>
      <c r="EA262" s="59" t="s">
        <v>8</v>
      </c>
      <c r="EB262" s="59">
        <v>0</v>
      </c>
      <c r="EC262" s="59">
        <v>131</v>
      </c>
      <c r="ED262" s="59">
        <v>0</v>
      </c>
      <c r="EE262" s="59">
        <v>2248</v>
      </c>
      <c r="EF262" s="59">
        <v>2248</v>
      </c>
      <c r="EG262" s="59">
        <v>40.580152671755698</v>
      </c>
      <c r="EH262" s="59">
        <v>219.14162711783999</v>
      </c>
      <c r="EI262" s="59">
        <v>5316</v>
      </c>
      <c r="EJ262" s="59">
        <v>28</v>
      </c>
      <c r="EK262" s="59">
        <v>0</v>
      </c>
      <c r="EL262" s="59">
        <v>3</v>
      </c>
      <c r="EM262" s="59">
        <v>0</v>
      </c>
      <c r="EN262" s="59">
        <v>5316</v>
      </c>
    </row>
    <row r="263" spans="1:144" x14ac:dyDescent="0.25">
      <c r="A263" s="18">
        <v>21.445353999999998</v>
      </c>
      <c r="B263" s="18">
        <v>-157.75107869999999</v>
      </c>
      <c r="C263" s="18">
        <f>IF(Sheet1!G479=1,Master!A263,Master!K263)</f>
        <v>21.445353999999998</v>
      </c>
      <c r="D263" s="18">
        <f>IF(Sheet1!G479=1,Master!B263,Master!L263)</f>
        <v>-157.75107869999999</v>
      </c>
      <c r="E263" s="18">
        <f>IF(Sheet1!G479=0,Master!A263,Master!K263)</f>
        <v>100</v>
      </c>
      <c r="F263" s="18">
        <f>IF(Sheet1!G479=0,Master!B263,Master!L263)</f>
        <v>180</v>
      </c>
      <c r="G263" s="18">
        <f>IF(Sheet1!I479=1,Master!A263,Master!K263)</f>
        <v>21.445353999999998</v>
      </c>
      <c r="H263" s="18">
        <f>IF(Sheet1!I479=1,Master!B263,Master!L263)</f>
        <v>-157.75107869999999</v>
      </c>
      <c r="I263" s="18">
        <f>IF(Sheet1!I479=0,Master!A263,Master!K263)</f>
        <v>100</v>
      </c>
      <c r="J263" s="18">
        <f>IF(Sheet1!I479=0,Master!B263,Master!L263)</f>
        <v>180</v>
      </c>
      <c r="K263" s="18">
        <v>100</v>
      </c>
      <c r="L263" s="18">
        <v>180</v>
      </c>
      <c r="M263">
        <v>384</v>
      </c>
      <c r="N263" t="s">
        <v>496</v>
      </c>
      <c r="O263">
        <v>0.18544933466399999</v>
      </c>
      <c r="P263" t="s">
        <v>17</v>
      </c>
      <c r="Q263" t="s">
        <v>18</v>
      </c>
      <c r="R263" t="s">
        <v>8</v>
      </c>
      <c r="S263">
        <v>1</v>
      </c>
      <c r="T263">
        <v>1</v>
      </c>
      <c r="U263">
        <v>26.259841918945298</v>
      </c>
      <c r="V263">
        <v>26.259841918945298</v>
      </c>
      <c r="W263">
        <v>26.259841918945298</v>
      </c>
      <c r="X263" s="1">
        <v>26.259841918945298</v>
      </c>
      <c r="Z263" s="1">
        <v>1</v>
      </c>
      <c r="AA263" s="1">
        <v>0.89171653985977195</v>
      </c>
      <c r="AB263" s="1">
        <v>0.89171653985977195</v>
      </c>
      <c r="AC263" s="1">
        <v>0.89171653985977195</v>
      </c>
      <c r="AD263" s="1">
        <v>0.89171653985977195</v>
      </c>
      <c r="AF263" s="1">
        <v>1</v>
      </c>
      <c r="AG263">
        <v>0.50195884704589799</v>
      </c>
      <c r="AH263">
        <v>0.50195884704589799</v>
      </c>
      <c r="AI263">
        <v>0.50195884704589799</v>
      </c>
      <c r="AJ263">
        <v>0.50195884704589799</v>
      </c>
      <c r="AL263" s="18">
        <f t="shared" si="26"/>
        <v>0.89171653985977195</v>
      </c>
      <c r="AM263">
        <v>0.89171653985977195</v>
      </c>
      <c r="AN263">
        <v>384</v>
      </c>
      <c r="AO263" t="s">
        <v>496</v>
      </c>
      <c r="AP263" t="s">
        <v>17</v>
      </c>
      <c r="AQ263" t="s">
        <v>18</v>
      </c>
      <c r="AR263" t="s">
        <v>8</v>
      </c>
      <c r="AS263">
        <v>21.445353999999998</v>
      </c>
      <c r="AT263">
        <v>-157.75107869999999</v>
      </c>
      <c r="AW263">
        <v>26.2</v>
      </c>
      <c r="AX263">
        <v>26.2</v>
      </c>
      <c r="BB263">
        <v>26.2</v>
      </c>
      <c r="BC263">
        <v>26.2</v>
      </c>
      <c r="BG263">
        <v>26.3</v>
      </c>
      <c r="BH263">
        <v>26.3</v>
      </c>
      <c r="BL263">
        <v>26.9</v>
      </c>
      <c r="BM263">
        <v>26.9</v>
      </c>
      <c r="BQ263">
        <v>27.9</v>
      </c>
      <c r="BR263">
        <v>27.9</v>
      </c>
      <c r="BW263">
        <v>28.7</v>
      </c>
      <c r="BX263">
        <v>28.7</v>
      </c>
      <c r="CB263">
        <v>29.2</v>
      </c>
      <c r="CC263">
        <v>29.2</v>
      </c>
      <c r="CG263">
        <v>29.7</v>
      </c>
      <c r="CH263">
        <v>29.7</v>
      </c>
      <c r="CL263">
        <v>30</v>
      </c>
      <c r="CM263">
        <v>30</v>
      </c>
      <c r="CQ263">
        <v>29</v>
      </c>
      <c r="CR263">
        <v>29</v>
      </c>
      <c r="CV263">
        <v>27.8</v>
      </c>
      <c r="CW263">
        <v>27.8</v>
      </c>
      <c r="DA263">
        <v>26.6</v>
      </c>
      <c r="DB263">
        <v>26.6</v>
      </c>
      <c r="DD263">
        <v>1</v>
      </c>
      <c r="DE263">
        <v>0</v>
      </c>
      <c r="DF263">
        <v>0</v>
      </c>
      <c r="DG263">
        <v>0</v>
      </c>
      <c r="DH263">
        <v>0</v>
      </c>
      <c r="DI263" t="str">
        <f t="shared" si="27"/>
        <v xml:space="preserve">Temp. suitable for vectors - surveillance may be needed. </v>
      </c>
      <c r="DJ263" t="str">
        <f t="shared" si="24"/>
        <v>When temp. suitable, model suggests vectors likely - may need control, education, and policies minimizing exposure.</v>
      </c>
      <c r="DK263" t="str">
        <f t="shared" si="28"/>
        <v xml:space="preserve">Temp. suitable for Zika - surveillance may be needed. </v>
      </c>
      <c r="DL263" t="str">
        <f t="shared" si="25"/>
        <v>When temp. suitable, model suggests Zika unlikely.</v>
      </c>
      <c r="DM263" t="str">
        <f t="shared" si="29"/>
        <v>Temp. suitable for vectors - surveillance may be needed. When temp. suitable, model suggests vectors likely - may need control, education, and policies minimizing exposure.</v>
      </c>
      <c r="DX263" s="59" t="s">
        <v>496</v>
      </c>
      <c r="DY263" s="59" t="s">
        <v>17</v>
      </c>
      <c r="DZ263" s="59" t="s">
        <v>18</v>
      </c>
      <c r="EA263" s="59" t="s">
        <v>8</v>
      </c>
      <c r="EB263" s="59">
        <v>1776</v>
      </c>
      <c r="EC263" s="59">
        <v>73</v>
      </c>
      <c r="ED263" s="59">
        <v>0</v>
      </c>
      <c r="EE263" s="59">
        <v>3059</v>
      </c>
      <c r="EF263" s="59">
        <v>3059</v>
      </c>
      <c r="EG263" s="59">
        <v>580.82191780821904</v>
      </c>
      <c r="EH263" s="59">
        <v>825.27339334682597</v>
      </c>
      <c r="EI263" s="59">
        <v>42400</v>
      </c>
      <c r="EJ263" s="59">
        <v>58</v>
      </c>
      <c r="EK263" s="59">
        <v>0</v>
      </c>
      <c r="EL263" s="59">
        <v>3</v>
      </c>
      <c r="EM263" s="59">
        <v>177</v>
      </c>
      <c r="EN263" s="59">
        <v>42400</v>
      </c>
    </row>
    <row r="264" spans="1:144" x14ac:dyDescent="0.25">
      <c r="A264" s="18">
        <v>21.4000573</v>
      </c>
      <c r="B264" s="18">
        <v>-157.980662</v>
      </c>
      <c r="C264" s="18">
        <f>IF(Sheet1!G480=1,Master!A264,Master!K264)</f>
        <v>21.4000573</v>
      </c>
      <c r="D264" s="18">
        <f>IF(Sheet1!G480=1,Master!B264,Master!L264)</f>
        <v>-157.980662</v>
      </c>
      <c r="E264" s="18">
        <f>IF(Sheet1!G480=0,Master!A264,Master!K264)</f>
        <v>100</v>
      </c>
      <c r="F264" s="18">
        <f>IF(Sheet1!G480=0,Master!B264,Master!L264)</f>
        <v>180</v>
      </c>
      <c r="G264" s="18">
        <f>IF(Sheet1!I480=1,Master!A264,Master!K264)</f>
        <v>21.4000573</v>
      </c>
      <c r="H264" s="18">
        <f>IF(Sheet1!I480=1,Master!B264,Master!L264)</f>
        <v>-157.980662</v>
      </c>
      <c r="I264" s="18">
        <f>IF(Sheet1!I480=0,Master!A264,Master!K264)</f>
        <v>100</v>
      </c>
      <c r="J264" s="18">
        <f>IF(Sheet1!I480=0,Master!B264,Master!L264)</f>
        <v>180</v>
      </c>
      <c r="K264" s="18">
        <v>100</v>
      </c>
      <c r="L264" s="18">
        <v>180</v>
      </c>
      <c r="M264">
        <v>385</v>
      </c>
      <c r="N264" t="s">
        <v>497</v>
      </c>
      <c r="O264">
        <v>2.1566036272399999E-2</v>
      </c>
      <c r="P264" t="s">
        <v>17</v>
      </c>
      <c r="Q264" t="s">
        <v>18</v>
      </c>
      <c r="R264" t="s">
        <v>8</v>
      </c>
      <c r="S264">
        <v>1</v>
      </c>
      <c r="T264">
        <v>1</v>
      </c>
      <c r="U264">
        <v>25.1574802398681</v>
      </c>
      <c r="V264">
        <v>25.1574802398681</v>
      </c>
      <c r="W264">
        <v>25.1574802398681</v>
      </c>
      <c r="X264" s="1">
        <v>25.1574802398681</v>
      </c>
      <c r="Z264" s="1">
        <v>1</v>
      </c>
      <c r="AA264" s="1">
        <v>0.89667528867721602</v>
      </c>
      <c r="AB264" s="1">
        <v>0.89667528867721602</v>
      </c>
      <c r="AC264" s="1">
        <v>0.89667528867721602</v>
      </c>
      <c r="AD264" s="1">
        <v>0.89667528867721602</v>
      </c>
      <c r="AF264" s="1">
        <v>1</v>
      </c>
      <c r="AG264">
        <v>0.727799892425537</v>
      </c>
      <c r="AH264">
        <v>0.727799892425537</v>
      </c>
      <c r="AI264">
        <v>0.727799892425537</v>
      </c>
      <c r="AJ264">
        <v>0.727799892425537</v>
      </c>
      <c r="AL264" s="18">
        <f t="shared" si="26"/>
        <v>0.89667528867721602</v>
      </c>
      <c r="AM264">
        <v>0.89667528867721602</v>
      </c>
      <c r="AN264">
        <v>385</v>
      </c>
      <c r="AO264" t="s">
        <v>497</v>
      </c>
      <c r="AP264" t="s">
        <v>17</v>
      </c>
      <c r="AQ264" t="s">
        <v>18</v>
      </c>
      <c r="AR264" t="s">
        <v>8</v>
      </c>
      <c r="AS264">
        <v>21.4000573</v>
      </c>
      <c r="AT264">
        <v>-157.980662</v>
      </c>
      <c r="AW264">
        <v>26.3</v>
      </c>
      <c r="AX264">
        <v>26.3</v>
      </c>
      <c r="BB264">
        <v>26.3</v>
      </c>
      <c r="BC264">
        <v>26.3</v>
      </c>
      <c r="BG264">
        <v>26.7</v>
      </c>
      <c r="BH264">
        <v>26.7</v>
      </c>
      <c r="BL264">
        <v>27.2</v>
      </c>
      <c r="BM264">
        <v>27.2</v>
      </c>
      <c r="BQ264">
        <v>28.2</v>
      </c>
      <c r="BR264">
        <v>28.2</v>
      </c>
      <c r="BW264">
        <v>29.2</v>
      </c>
      <c r="BX264">
        <v>29.2</v>
      </c>
      <c r="CB264">
        <v>29.6</v>
      </c>
      <c r="CC264">
        <v>29.6</v>
      </c>
      <c r="CG264">
        <v>29.9</v>
      </c>
      <c r="CH264">
        <v>29.9</v>
      </c>
      <c r="CL264">
        <v>30.1</v>
      </c>
      <c r="CM264">
        <v>30.1</v>
      </c>
      <c r="CQ264">
        <v>29.5</v>
      </c>
      <c r="CR264">
        <v>29.5</v>
      </c>
      <c r="CV264">
        <v>28.2</v>
      </c>
      <c r="CW264">
        <v>28.2</v>
      </c>
      <c r="DA264">
        <v>26.8</v>
      </c>
      <c r="DB264">
        <v>26.8</v>
      </c>
      <c r="DD264">
        <v>1</v>
      </c>
      <c r="DE264">
        <v>0.98784399032592796</v>
      </c>
      <c r="DF264">
        <v>0.98784399032592796</v>
      </c>
      <c r="DG264">
        <v>0.98784399032592796</v>
      </c>
      <c r="DH264">
        <v>0.98784399032592796</v>
      </c>
      <c r="DI264" t="str">
        <f t="shared" si="27"/>
        <v xml:space="preserve">Temp. suitable for vectors - surveillance may be needed. </v>
      </c>
      <c r="DJ264" t="str">
        <f t="shared" si="24"/>
        <v>When temp. suitable, model suggests vectors likely - may need control, education, and policies minimizing exposure.</v>
      </c>
      <c r="DK264" t="str">
        <f t="shared" si="28"/>
        <v xml:space="preserve">Temp. suitable for Zika - surveillance may be needed. </v>
      </c>
      <c r="DL264" t="str">
        <f t="shared" si="25"/>
        <v>When temp. suitable, model suggests Zika likely - may need control, education, and policies minimizing exposure.</v>
      </c>
      <c r="DM264" t="str">
        <f t="shared" si="29"/>
        <v>Temp. suitable for vectors - surveillance may be needed. When temp. suitable, model suggests vectors likely - may need control, education, and policies minimizing exposure.</v>
      </c>
      <c r="DX264" s="59" t="s">
        <v>497</v>
      </c>
      <c r="DY264" s="59" t="s">
        <v>17</v>
      </c>
      <c r="DZ264" s="59" t="s">
        <v>18</v>
      </c>
      <c r="EA264" s="59" t="s">
        <v>8</v>
      </c>
      <c r="EB264" s="59">
        <v>1508</v>
      </c>
      <c r="EC264" s="59">
        <v>10</v>
      </c>
      <c r="ED264" s="59">
        <v>15</v>
      </c>
      <c r="EE264" s="59">
        <v>5011</v>
      </c>
      <c r="EF264" s="59">
        <v>4996</v>
      </c>
      <c r="EG264" s="59">
        <v>1881.9</v>
      </c>
      <c r="EH264" s="59">
        <v>1574.00104510765</v>
      </c>
      <c r="EI264" s="59">
        <v>18819</v>
      </c>
      <c r="EJ264" s="59">
        <v>10</v>
      </c>
      <c r="EK264" s="59">
        <v>15</v>
      </c>
      <c r="EL264" s="59">
        <v>15</v>
      </c>
      <c r="EM264" s="59">
        <v>1172</v>
      </c>
      <c r="EN264" s="59">
        <v>18819</v>
      </c>
    </row>
    <row r="265" spans="1:144" x14ac:dyDescent="0.25">
      <c r="A265" s="18">
        <v>21.441634100000002</v>
      </c>
      <c r="B265" s="18">
        <v>-158.12588349999999</v>
      </c>
      <c r="C265" s="18">
        <f>IF(Sheet1!G481=1,Master!A265,Master!K265)</f>
        <v>21.441634100000002</v>
      </c>
      <c r="D265" s="18">
        <f>IF(Sheet1!G481=1,Master!B265,Master!L265)</f>
        <v>-158.12588349999999</v>
      </c>
      <c r="E265" s="18">
        <f>IF(Sheet1!G481=0,Master!A265,Master!K265)</f>
        <v>100</v>
      </c>
      <c r="F265" s="18">
        <f>IF(Sheet1!G481=0,Master!B265,Master!L265)</f>
        <v>180</v>
      </c>
      <c r="G265" s="18">
        <f>IF(Sheet1!I481=1,Master!A265,Master!K265)</f>
        <v>21.441634100000002</v>
      </c>
      <c r="H265" s="18">
        <f>IF(Sheet1!I481=1,Master!B265,Master!L265)</f>
        <v>-158.12588349999999</v>
      </c>
      <c r="I265" s="18">
        <f>IF(Sheet1!I481=0,Master!A265,Master!K265)</f>
        <v>100</v>
      </c>
      <c r="J265" s="18">
        <f>IF(Sheet1!I481=0,Master!B265,Master!L265)</f>
        <v>180</v>
      </c>
      <c r="K265" s="18">
        <v>100</v>
      </c>
      <c r="L265" s="18">
        <v>180</v>
      </c>
      <c r="M265">
        <v>524</v>
      </c>
      <c r="N265" t="s">
        <v>636</v>
      </c>
      <c r="O265">
        <v>0.30768909951599999</v>
      </c>
      <c r="P265" t="s">
        <v>17</v>
      </c>
      <c r="Q265" t="s">
        <v>18</v>
      </c>
      <c r="R265" t="s">
        <v>8</v>
      </c>
      <c r="S265">
        <v>1</v>
      </c>
      <c r="T265">
        <v>1</v>
      </c>
      <c r="U265">
        <v>26.535432815551701</v>
      </c>
      <c r="V265">
        <v>26.535432815551701</v>
      </c>
      <c r="W265">
        <v>26.535432815551701</v>
      </c>
      <c r="X265" s="1">
        <v>26.535432815551701</v>
      </c>
      <c r="Z265" s="1">
        <v>4</v>
      </c>
      <c r="AA265" s="1">
        <v>0.89920784161321599</v>
      </c>
      <c r="AB265" s="1">
        <v>0.94606064067678997</v>
      </c>
      <c r="AC265" s="1">
        <v>0.92694732075309405</v>
      </c>
      <c r="AD265" s="1">
        <v>3.70778928301237</v>
      </c>
      <c r="AF265" s="1">
        <v>4</v>
      </c>
      <c r="AG265">
        <v>0.89713291594278899</v>
      </c>
      <c r="AH265">
        <v>0.95497675309595198</v>
      </c>
      <c r="AI265">
        <v>0.93512954295525597</v>
      </c>
      <c r="AJ265">
        <v>3.7405181718210199</v>
      </c>
      <c r="AL265" s="18">
        <f t="shared" si="26"/>
        <v>0.95497675309595198</v>
      </c>
      <c r="AM265">
        <v>0.95497675309595198</v>
      </c>
      <c r="AN265">
        <v>524</v>
      </c>
      <c r="AO265" t="s">
        <v>636</v>
      </c>
      <c r="AP265" t="s">
        <v>17</v>
      </c>
      <c r="AQ265" t="s">
        <v>18</v>
      </c>
      <c r="AR265" t="s">
        <v>8</v>
      </c>
      <c r="AS265">
        <v>21.441634100000002</v>
      </c>
      <c r="AT265">
        <v>-158.12588349999999</v>
      </c>
      <c r="AW265">
        <v>24.4</v>
      </c>
      <c r="AX265">
        <v>24.4</v>
      </c>
      <c r="BB265">
        <v>24.5</v>
      </c>
      <c r="BC265">
        <v>24.5</v>
      </c>
      <c r="BG265">
        <v>24.9</v>
      </c>
      <c r="BH265">
        <v>24.9</v>
      </c>
      <c r="BL265">
        <v>25.4</v>
      </c>
      <c r="BM265">
        <v>25.4</v>
      </c>
      <c r="BQ265">
        <v>26.2</v>
      </c>
      <c r="BR265">
        <v>26.2</v>
      </c>
      <c r="BW265">
        <v>27.2</v>
      </c>
      <c r="BX265">
        <v>27.2</v>
      </c>
      <c r="CB265">
        <v>27.6</v>
      </c>
      <c r="CC265">
        <v>27.6</v>
      </c>
      <c r="CG265">
        <v>28.4</v>
      </c>
      <c r="CH265">
        <v>28.4</v>
      </c>
      <c r="CL265">
        <v>28.5</v>
      </c>
      <c r="CM265">
        <v>28.5</v>
      </c>
      <c r="CQ265">
        <v>27.7</v>
      </c>
      <c r="CR265">
        <v>27.7</v>
      </c>
      <c r="CV265">
        <v>26.3</v>
      </c>
      <c r="CW265">
        <v>26.3</v>
      </c>
      <c r="DA265">
        <v>25</v>
      </c>
      <c r="DB265">
        <v>25</v>
      </c>
      <c r="DD265">
        <v>3</v>
      </c>
      <c r="DE265">
        <v>0.90320862204921304</v>
      </c>
      <c r="DF265">
        <v>0.92820953046877797</v>
      </c>
      <c r="DG265">
        <v>0.91792828454970699</v>
      </c>
      <c r="DH265">
        <v>2.7537848536491198</v>
      </c>
      <c r="DI265" t="str">
        <f t="shared" si="27"/>
        <v xml:space="preserve">Temp. suitable for vectors - surveillance may be needed. </v>
      </c>
      <c r="DJ265" t="str">
        <f t="shared" si="24"/>
        <v>When temp. suitable, model suggests vectors likely - may need control, education, and policies minimizing exposure.</v>
      </c>
      <c r="DK265" t="str">
        <f t="shared" si="28"/>
        <v xml:space="preserve">Temp. suitable for Zika - surveillance may be needed. </v>
      </c>
      <c r="DL265" t="str">
        <f t="shared" si="25"/>
        <v>When temp. suitable, model suggests Zika likely - may need control, education, and policies minimizing exposure.</v>
      </c>
      <c r="DM265" t="str">
        <f t="shared" si="29"/>
        <v>Temp. suitable for vectors - surveillance may be needed. When temp. suitable, model suggests vectors likely - may need control, education, and policies minimizing exposure.</v>
      </c>
      <c r="DX265" s="59" t="s">
        <v>636</v>
      </c>
      <c r="DY265" s="59" t="s">
        <v>17</v>
      </c>
      <c r="DZ265" s="59" t="s">
        <v>18</v>
      </c>
      <c r="EA265" s="59" t="s">
        <v>8</v>
      </c>
      <c r="EB265" s="59">
        <v>0</v>
      </c>
      <c r="EC265" s="59">
        <v>241</v>
      </c>
      <c r="ED265" s="59">
        <v>0</v>
      </c>
      <c r="EE265" s="59">
        <v>3537</v>
      </c>
      <c r="EF265" s="59">
        <v>3537</v>
      </c>
      <c r="EG265" s="59">
        <v>176.09958506224001</v>
      </c>
      <c r="EH265" s="59">
        <v>462.12054798634199</v>
      </c>
      <c r="EI265" s="59">
        <v>42440</v>
      </c>
      <c r="EJ265" s="59">
        <v>76</v>
      </c>
      <c r="EK265" s="59">
        <v>0</v>
      </c>
      <c r="EL265" s="59">
        <v>9</v>
      </c>
      <c r="EM265" s="59">
        <v>0</v>
      </c>
      <c r="EN265" s="59">
        <v>42440</v>
      </c>
    </row>
    <row r="266" spans="1:144" x14ac:dyDescent="0.25">
      <c r="A266" s="18">
        <v>21.383315799999998</v>
      </c>
      <c r="B266" s="18">
        <v>-157.99188599999999</v>
      </c>
      <c r="C266" s="18">
        <f>IF(Sheet1!G482=1,Master!A266,Master!K266)</f>
        <v>21.383315799999998</v>
      </c>
      <c r="D266" s="18">
        <f>IF(Sheet1!G482=1,Master!B266,Master!L266)</f>
        <v>-157.99188599999999</v>
      </c>
      <c r="E266" s="18">
        <f>IF(Sheet1!G482=0,Master!A266,Master!K266)</f>
        <v>100</v>
      </c>
      <c r="F266" s="18">
        <f>IF(Sheet1!G482=0,Master!B266,Master!L266)</f>
        <v>180</v>
      </c>
      <c r="G266" s="18">
        <f>IF(Sheet1!I482=1,Master!A266,Master!K266)</f>
        <v>21.383315799999998</v>
      </c>
      <c r="H266" s="18">
        <f>IF(Sheet1!I482=1,Master!B266,Master!L266)</f>
        <v>-157.99188599999999</v>
      </c>
      <c r="I266" s="18">
        <f>IF(Sheet1!I482=0,Master!A266,Master!K266)</f>
        <v>100</v>
      </c>
      <c r="J266" s="18">
        <f>IF(Sheet1!I482=0,Master!B266,Master!L266)</f>
        <v>180</v>
      </c>
      <c r="K266" s="18">
        <v>100</v>
      </c>
      <c r="L266" s="18">
        <v>180</v>
      </c>
      <c r="M266">
        <v>542</v>
      </c>
      <c r="N266" t="s">
        <v>654</v>
      </c>
      <c r="O266">
        <v>0.71284307472300001</v>
      </c>
      <c r="P266" t="s">
        <v>17</v>
      </c>
      <c r="Q266" t="s">
        <v>18</v>
      </c>
      <c r="R266" t="s">
        <v>8</v>
      </c>
      <c r="S266">
        <v>1</v>
      </c>
      <c r="T266">
        <v>1</v>
      </c>
      <c r="U266">
        <v>30.1181106567382</v>
      </c>
      <c r="V266">
        <v>30.1181106567382</v>
      </c>
      <c r="W266">
        <v>30.1181106567382</v>
      </c>
      <c r="X266" s="1">
        <v>30.1181106567382</v>
      </c>
      <c r="Z266" s="1">
        <v>1</v>
      </c>
      <c r="AA266" s="1">
        <v>0.84212595798956102</v>
      </c>
      <c r="AB266" s="1">
        <v>0.84212595798956102</v>
      </c>
      <c r="AC266" s="1">
        <v>0.84212595798956102</v>
      </c>
      <c r="AD266" s="1">
        <v>0.84212595798956102</v>
      </c>
      <c r="AF266" s="1">
        <v>1</v>
      </c>
      <c r="AG266">
        <v>0.79725787817536597</v>
      </c>
      <c r="AH266">
        <v>0.79725787817536597</v>
      </c>
      <c r="AI266">
        <v>0.79725787817536597</v>
      </c>
      <c r="AJ266">
        <v>0.79725787817536597</v>
      </c>
      <c r="AL266" s="18">
        <f t="shared" si="26"/>
        <v>0.84212595798956102</v>
      </c>
      <c r="AM266">
        <v>0.84212595798956102</v>
      </c>
      <c r="AN266">
        <v>542</v>
      </c>
      <c r="AO266" t="s">
        <v>654</v>
      </c>
      <c r="AP266" t="s">
        <v>17</v>
      </c>
      <c r="AQ266" t="s">
        <v>18</v>
      </c>
      <c r="AR266" t="s">
        <v>8</v>
      </c>
      <c r="AS266">
        <v>21.383315799999998</v>
      </c>
      <c r="AT266">
        <v>-157.99188599999999</v>
      </c>
      <c r="AW266">
        <v>26.3</v>
      </c>
      <c r="AX266">
        <v>26.3</v>
      </c>
      <c r="BB266">
        <v>26.3</v>
      </c>
      <c r="BC266">
        <v>26.3</v>
      </c>
      <c r="BG266">
        <v>26.7</v>
      </c>
      <c r="BH266">
        <v>26.7</v>
      </c>
      <c r="BL266">
        <v>27.2</v>
      </c>
      <c r="BM266">
        <v>27.2</v>
      </c>
      <c r="BQ266">
        <v>28.2</v>
      </c>
      <c r="BR266">
        <v>28.2</v>
      </c>
      <c r="BW266">
        <v>29.2</v>
      </c>
      <c r="BX266">
        <v>29.2</v>
      </c>
      <c r="CB266">
        <v>29.6</v>
      </c>
      <c r="CC266">
        <v>29.6</v>
      </c>
      <c r="CG266">
        <v>29.9</v>
      </c>
      <c r="CH266">
        <v>29.9</v>
      </c>
      <c r="CL266">
        <v>30.1</v>
      </c>
      <c r="CM266">
        <v>30.1</v>
      </c>
      <c r="CQ266">
        <v>29.5</v>
      </c>
      <c r="CR266">
        <v>29.5</v>
      </c>
      <c r="CV266">
        <v>28.2</v>
      </c>
      <c r="CW266">
        <v>28.2</v>
      </c>
      <c r="DA266">
        <v>26.8</v>
      </c>
      <c r="DB266">
        <v>26.8</v>
      </c>
      <c r="DD266">
        <v>2</v>
      </c>
      <c r="DE266">
        <v>0.987843984930181</v>
      </c>
      <c r="DF266">
        <v>0.988645544253549</v>
      </c>
      <c r="DG266">
        <v>0.98824476459186505</v>
      </c>
      <c r="DH266">
        <v>1.9764895291837301</v>
      </c>
      <c r="DI266" t="str">
        <f t="shared" si="27"/>
        <v xml:space="preserve">Temp. suitable for vectors - surveillance may be needed. </v>
      </c>
      <c r="DJ266" t="str">
        <f t="shared" si="24"/>
        <v>When temp. suitable, model suggests vectors likely - may need control, education, and policies minimizing exposure.</v>
      </c>
      <c r="DK266" t="str">
        <f t="shared" si="28"/>
        <v xml:space="preserve">Temp. suitable for Zika - surveillance may be needed. </v>
      </c>
      <c r="DL266" t="str">
        <f t="shared" si="25"/>
        <v>When temp. suitable, model suggests Zika likely - may need control, education, and policies minimizing exposure.</v>
      </c>
      <c r="DM266" t="str">
        <f t="shared" si="29"/>
        <v>Temp. suitable for vectors - surveillance may be needed. When temp. suitable, model suggests vectors likely - may need control, education, and policies minimizing exposure.</v>
      </c>
      <c r="DX266" s="59" t="s">
        <v>654</v>
      </c>
      <c r="DY266" s="59" t="s">
        <v>17</v>
      </c>
      <c r="DZ266" s="59" t="s">
        <v>18</v>
      </c>
      <c r="EA266" s="59" t="s">
        <v>8</v>
      </c>
      <c r="EB266" s="59">
        <v>1931</v>
      </c>
      <c r="EC266" s="59">
        <v>44</v>
      </c>
      <c r="ED266" s="59">
        <v>0</v>
      </c>
      <c r="EE266" s="59">
        <v>2068</v>
      </c>
      <c r="EF266" s="59">
        <v>2068</v>
      </c>
      <c r="EG266" s="59">
        <v>161.54545454545399</v>
      </c>
      <c r="EH266" s="59">
        <v>417.809137294305</v>
      </c>
      <c r="EI266" s="59">
        <v>7108</v>
      </c>
      <c r="EJ266" s="59">
        <v>13</v>
      </c>
      <c r="EK266" s="59">
        <v>0</v>
      </c>
      <c r="EL266" s="59">
        <v>2</v>
      </c>
      <c r="EM266" s="59">
        <v>0</v>
      </c>
      <c r="EN266" s="59">
        <v>7108</v>
      </c>
    </row>
    <row r="267" spans="1:144" x14ac:dyDescent="0.25">
      <c r="A267" s="18">
        <v>21.995193100000002</v>
      </c>
      <c r="B267" s="18">
        <v>-159.76160949999999</v>
      </c>
      <c r="C267" s="18">
        <f>IF(Sheet1!G483=1,Master!A267,Master!K267)</f>
        <v>21.995193100000002</v>
      </c>
      <c r="D267" s="18">
        <f>IF(Sheet1!G483=1,Master!B267,Master!L267)</f>
        <v>-159.76160949999999</v>
      </c>
      <c r="E267" s="18">
        <f>IF(Sheet1!G483=0,Master!A267,Master!K267)</f>
        <v>100</v>
      </c>
      <c r="F267" s="18">
        <f>IF(Sheet1!G483=0,Master!B267,Master!L267)</f>
        <v>180</v>
      </c>
      <c r="G267" s="18">
        <f>IF(Sheet1!I483=1,Master!A267,Master!K267)</f>
        <v>21.995193100000002</v>
      </c>
      <c r="H267" s="18">
        <f>IF(Sheet1!I483=1,Master!B267,Master!L267)</f>
        <v>-159.76160949999999</v>
      </c>
      <c r="I267" s="18">
        <f>IF(Sheet1!I483=0,Master!A267,Master!K267)</f>
        <v>100</v>
      </c>
      <c r="J267" s="18">
        <f>IF(Sheet1!I483=0,Master!B267,Master!L267)</f>
        <v>180</v>
      </c>
      <c r="K267" s="18">
        <v>100</v>
      </c>
      <c r="L267" s="18">
        <v>180</v>
      </c>
      <c r="M267">
        <v>605</v>
      </c>
      <c r="N267" t="s">
        <v>719</v>
      </c>
      <c r="O267">
        <v>0.31533480940600001</v>
      </c>
      <c r="P267" t="s">
        <v>17</v>
      </c>
      <c r="Q267" t="s">
        <v>18</v>
      </c>
      <c r="R267" t="s">
        <v>8</v>
      </c>
      <c r="S267">
        <v>1</v>
      </c>
      <c r="T267">
        <v>1</v>
      </c>
      <c r="U267">
        <v>28.740158081054599</v>
      </c>
      <c r="V267">
        <v>28.740158081054599</v>
      </c>
      <c r="W267">
        <v>28.740158081054599</v>
      </c>
      <c r="X267" s="1">
        <v>28.740158081054599</v>
      </c>
      <c r="Z267" s="1">
        <v>1</v>
      </c>
      <c r="AA267" s="1">
        <v>0</v>
      </c>
      <c r="AB267" s="1">
        <v>0</v>
      </c>
      <c r="AC267" s="1">
        <v>0</v>
      </c>
      <c r="AD267" s="1">
        <v>0</v>
      </c>
      <c r="AF267" s="1">
        <v>1</v>
      </c>
      <c r="AG267">
        <v>0</v>
      </c>
      <c r="AH267">
        <v>0</v>
      </c>
      <c r="AI267">
        <v>0</v>
      </c>
      <c r="AJ267">
        <v>0</v>
      </c>
      <c r="AL267" s="18">
        <f t="shared" si="26"/>
        <v>0</v>
      </c>
      <c r="AM267">
        <v>9999</v>
      </c>
      <c r="AN267">
        <v>605</v>
      </c>
      <c r="AO267" t="s">
        <v>719</v>
      </c>
      <c r="AP267" t="s">
        <v>17</v>
      </c>
      <c r="AQ267" t="s">
        <v>18</v>
      </c>
      <c r="AR267" t="s">
        <v>8</v>
      </c>
      <c r="AS267">
        <v>21.995193100000002</v>
      </c>
      <c r="AT267">
        <v>-159.76160949999999</v>
      </c>
      <c r="AW267">
        <v>26.1</v>
      </c>
      <c r="AX267">
        <v>26.1</v>
      </c>
      <c r="BB267">
        <v>26.2</v>
      </c>
      <c r="BC267">
        <v>26.2</v>
      </c>
      <c r="BG267">
        <v>26.8</v>
      </c>
      <c r="BH267">
        <v>26.8</v>
      </c>
      <c r="BL267">
        <v>27.3</v>
      </c>
      <c r="BM267">
        <v>27.3</v>
      </c>
      <c r="BQ267">
        <v>28.2</v>
      </c>
      <c r="BR267">
        <v>28.2</v>
      </c>
      <c r="BW267">
        <v>29.1</v>
      </c>
      <c r="BX267">
        <v>29.1</v>
      </c>
      <c r="CB267">
        <v>29.7</v>
      </c>
      <c r="CC267">
        <v>29.7</v>
      </c>
      <c r="CG267">
        <v>30.1</v>
      </c>
      <c r="CH267">
        <v>30.1</v>
      </c>
      <c r="CL267">
        <v>30.1</v>
      </c>
      <c r="CM267">
        <v>30.1</v>
      </c>
      <c r="CQ267">
        <v>29.5</v>
      </c>
      <c r="CR267">
        <v>29.5</v>
      </c>
      <c r="CV267">
        <v>28</v>
      </c>
      <c r="CW267">
        <v>28</v>
      </c>
      <c r="DA267">
        <v>26.7</v>
      </c>
      <c r="DB267">
        <v>26.7</v>
      </c>
      <c r="DD267">
        <v>1</v>
      </c>
      <c r="DE267">
        <v>0</v>
      </c>
      <c r="DF267">
        <v>0</v>
      </c>
      <c r="DG267">
        <v>0</v>
      </c>
      <c r="DH267">
        <v>0</v>
      </c>
      <c r="DI267" t="str">
        <f t="shared" si="27"/>
        <v xml:space="preserve">Temp. suitable for vectors - surveillance may be needed. </v>
      </c>
      <c r="DJ267" t="str">
        <f t="shared" si="24"/>
        <v>When temp. suitable, model suggests vectors unlikely or low numbers.</v>
      </c>
      <c r="DK267" t="str">
        <f t="shared" si="28"/>
        <v xml:space="preserve">Temp. suitable for Zika - surveillance may be needed. </v>
      </c>
      <c r="DL267" t="str">
        <f t="shared" si="25"/>
        <v>When temp. suitable, model suggests Zika unlikely.</v>
      </c>
      <c r="DM267" t="str">
        <f t="shared" si="29"/>
        <v>Temp. suitable for vectors - surveillance may be needed. When temp. suitable, model suggests vectors unlikely or low numbers.</v>
      </c>
      <c r="DX267" s="59" t="s">
        <v>719</v>
      </c>
      <c r="DY267" s="59" t="s">
        <v>17</v>
      </c>
      <c r="DZ267" s="59" t="s">
        <v>18</v>
      </c>
      <c r="EA267" s="59" t="s">
        <v>8</v>
      </c>
      <c r="EB267" s="59">
        <v>27</v>
      </c>
      <c r="EC267" s="59">
        <v>217</v>
      </c>
      <c r="ED267" s="59">
        <v>0</v>
      </c>
      <c r="EE267" s="59">
        <v>808</v>
      </c>
      <c r="EF267" s="59">
        <v>808</v>
      </c>
      <c r="EG267" s="59">
        <v>13.3456221198156</v>
      </c>
      <c r="EH267" s="59">
        <v>85.7895581483304</v>
      </c>
      <c r="EI267" s="59">
        <v>2896</v>
      </c>
      <c r="EJ267" s="59">
        <v>15</v>
      </c>
      <c r="EK267" s="59">
        <v>0</v>
      </c>
      <c r="EL267" s="59">
        <v>4</v>
      </c>
      <c r="EM267" s="59">
        <v>0</v>
      </c>
      <c r="EN267" s="59">
        <v>2896</v>
      </c>
    </row>
    <row r="268" spans="1:144" x14ac:dyDescent="0.25">
      <c r="A268" s="18">
        <v>21.447409799999999</v>
      </c>
      <c r="B268" s="18">
        <v>-158.1919963</v>
      </c>
      <c r="C268" s="18">
        <f>IF(Sheet1!G484=1,Master!A268,Master!K268)</f>
        <v>21.447409799999999</v>
      </c>
      <c r="D268" s="18">
        <f>IF(Sheet1!G484=1,Master!B268,Master!L268)</f>
        <v>-158.1919963</v>
      </c>
      <c r="E268" s="18">
        <f>IF(Sheet1!G484=0,Master!A268,Master!K268)</f>
        <v>100</v>
      </c>
      <c r="F268" s="18">
        <f>IF(Sheet1!G484=0,Master!B268,Master!L268)</f>
        <v>180</v>
      </c>
      <c r="G268" s="18">
        <f>IF(Sheet1!I484=1,Master!A268,Master!K268)</f>
        <v>21.447409799999999</v>
      </c>
      <c r="H268" s="18">
        <f>IF(Sheet1!I484=1,Master!B268,Master!L268)</f>
        <v>-158.1919963</v>
      </c>
      <c r="I268" s="18">
        <f>IF(Sheet1!I484=0,Master!A268,Master!K268)</f>
        <v>100</v>
      </c>
      <c r="J268" s="18">
        <f>IF(Sheet1!I484=0,Master!B268,Master!L268)</f>
        <v>180</v>
      </c>
      <c r="K268" s="18">
        <v>100</v>
      </c>
      <c r="L268" s="18">
        <v>180</v>
      </c>
      <c r="M268">
        <v>612</v>
      </c>
      <c r="N268" t="s">
        <v>726</v>
      </c>
      <c r="O268">
        <v>1.34996658339E-2</v>
      </c>
      <c r="P268" t="s">
        <v>17</v>
      </c>
      <c r="Q268" t="s">
        <v>18</v>
      </c>
      <c r="R268" t="s">
        <v>8</v>
      </c>
      <c r="S268">
        <v>1</v>
      </c>
      <c r="T268">
        <v>1</v>
      </c>
      <c r="U268">
        <v>26.535432815551701</v>
      </c>
      <c r="V268">
        <v>26.535432815551701</v>
      </c>
      <c r="W268">
        <v>26.535432815551701</v>
      </c>
      <c r="X268" s="1">
        <v>26.535432815551701</v>
      </c>
      <c r="Z268" s="1">
        <v>1</v>
      </c>
      <c r="AA268" s="1">
        <v>0.82197022438049305</v>
      </c>
      <c r="AB268" s="1">
        <v>0.82197022438049305</v>
      </c>
      <c r="AC268" s="1">
        <v>0.82197022438049305</v>
      </c>
      <c r="AD268" s="1">
        <v>0.82197022438049305</v>
      </c>
      <c r="AF268" s="1">
        <v>1</v>
      </c>
      <c r="AG268">
        <v>0.49484863877296398</v>
      </c>
      <c r="AH268">
        <v>0.49484863877296398</v>
      </c>
      <c r="AI268">
        <v>0.49484863877296398</v>
      </c>
      <c r="AJ268">
        <v>0.49484863877296398</v>
      </c>
      <c r="AL268" s="18">
        <f t="shared" si="26"/>
        <v>0.82197022438049305</v>
      </c>
      <c r="AM268">
        <v>0.82197022438049305</v>
      </c>
      <c r="AN268">
        <v>612</v>
      </c>
      <c r="AO268" t="s">
        <v>726</v>
      </c>
      <c r="AP268" t="s">
        <v>17</v>
      </c>
      <c r="AQ268" t="s">
        <v>18</v>
      </c>
      <c r="AR268" t="s">
        <v>8</v>
      </c>
      <c r="AS268">
        <v>21.447409799999999</v>
      </c>
      <c r="AT268">
        <v>-158.1919963</v>
      </c>
      <c r="AW268">
        <v>25.2</v>
      </c>
      <c r="AX268">
        <v>25.2</v>
      </c>
      <c r="BB268">
        <v>25.2</v>
      </c>
      <c r="BC268">
        <v>25.2</v>
      </c>
      <c r="BG268">
        <v>25.7</v>
      </c>
      <c r="BH268">
        <v>25.7</v>
      </c>
      <c r="BL268">
        <v>26.2</v>
      </c>
      <c r="BM268">
        <v>26.2</v>
      </c>
      <c r="BQ268">
        <v>27</v>
      </c>
      <c r="BR268">
        <v>27</v>
      </c>
      <c r="BW268">
        <v>28</v>
      </c>
      <c r="BX268">
        <v>28</v>
      </c>
      <c r="CB268">
        <v>28.5</v>
      </c>
      <c r="CC268">
        <v>28.5</v>
      </c>
      <c r="CG268">
        <v>29.3</v>
      </c>
      <c r="CH268">
        <v>29.3</v>
      </c>
      <c r="CL268">
        <v>29.3</v>
      </c>
      <c r="CM268">
        <v>29.3</v>
      </c>
      <c r="CQ268">
        <v>28.5</v>
      </c>
      <c r="CR268">
        <v>28.5</v>
      </c>
      <c r="CV268">
        <v>27.1</v>
      </c>
      <c r="CW268">
        <v>27.1</v>
      </c>
      <c r="DA268">
        <v>25.8</v>
      </c>
      <c r="DB268">
        <v>25.8</v>
      </c>
      <c r="DD268">
        <v>1</v>
      </c>
      <c r="DE268">
        <v>0.915283143520355</v>
      </c>
      <c r="DF268">
        <v>0.915283143520355</v>
      </c>
      <c r="DG268">
        <v>0.915283143520355</v>
      </c>
      <c r="DH268">
        <v>0.915283143520355</v>
      </c>
      <c r="DI268" t="str">
        <f t="shared" si="27"/>
        <v xml:space="preserve">Temp. suitable for vectors - surveillance may be needed. </v>
      </c>
      <c r="DJ268" t="str">
        <f t="shared" si="24"/>
        <v>When temp. suitable, model suggests vectors likely - may need control, education, and policies minimizing exposure.</v>
      </c>
      <c r="DK268" t="str">
        <f t="shared" si="28"/>
        <v xml:space="preserve">Temp. suitable for Zika - surveillance may be needed. </v>
      </c>
      <c r="DL268" t="str">
        <f t="shared" si="25"/>
        <v>When temp. suitable, model suggests Zika likely - may need control, education, and policies minimizing exposure.</v>
      </c>
      <c r="DM268" t="str">
        <f t="shared" si="29"/>
        <v>Temp. suitable for vectors - surveillance may be needed. When temp. suitable, model suggests vectors likely - may need control, education, and policies minimizing exposure.</v>
      </c>
      <c r="DX268" s="59" t="s">
        <v>726</v>
      </c>
      <c r="DY268" s="59" t="s">
        <v>17</v>
      </c>
      <c r="DZ268" s="59" t="s">
        <v>18</v>
      </c>
      <c r="EA268" s="59" t="s">
        <v>8</v>
      </c>
      <c r="EB268" s="59">
        <v>2109</v>
      </c>
      <c r="EC268" s="59">
        <v>3</v>
      </c>
      <c r="ED268" s="59">
        <v>1</v>
      </c>
      <c r="EE268" s="59">
        <v>1069</v>
      </c>
      <c r="EF268" s="59">
        <v>1068</v>
      </c>
      <c r="EG268" s="59">
        <v>617.66666666666595</v>
      </c>
      <c r="EH268" s="59">
        <v>451.41062853632002</v>
      </c>
      <c r="EI268" s="59">
        <v>1853</v>
      </c>
      <c r="EJ268" s="59">
        <v>3</v>
      </c>
      <c r="EK268" s="59">
        <v>1</v>
      </c>
      <c r="EL268" s="59">
        <v>1</v>
      </c>
      <c r="EM268" s="59">
        <v>783</v>
      </c>
      <c r="EN268" s="59">
        <v>1853</v>
      </c>
    </row>
    <row r="269" spans="1:144" x14ac:dyDescent="0.25">
      <c r="A269" s="18">
        <v>19.688313900000001</v>
      </c>
      <c r="B269" s="18">
        <v>-155.613539</v>
      </c>
      <c r="C269" s="18">
        <f>IF(Sheet1!G485=1,Master!A269,Master!K269)</f>
        <v>19.688313900000001</v>
      </c>
      <c r="D269" s="18">
        <f>IF(Sheet1!G485=1,Master!B269,Master!L269)</f>
        <v>-155.613539</v>
      </c>
      <c r="E269" s="18">
        <f>IF(Sheet1!G485=0,Master!A269,Master!K269)</f>
        <v>100</v>
      </c>
      <c r="F269" s="18">
        <f>IF(Sheet1!G485=0,Master!B269,Master!L269)</f>
        <v>180</v>
      </c>
      <c r="G269" s="18">
        <f>IF(Sheet1!I485=1,Master!A269,Master!K269)</f>
        <v>19.688313900000001</v>
      </c>
      <c r="H269" s="18">
        <f>IF(Sheet1!I485=1,Master!B269,Master!L269)</f>
        <v>-155.613539</v>
      </c>
      <c r="I269" s="18">
        <f>IF(Sheet1!I485=0,Master!A269,Master!K269)</f>
        <v>100</v>
      </c>
      <c r="J269" s="18">
        <f>IF(Sheet1!I485=0,Master!B269,Master!L269)</f>
        <v>180</v>
      </c>
      <c r="K269" s="18">
        <v>100</v>
      </c>
      <c r="L269" s="18">
        <v>180</v>
      </c>
      <c r="M269">
        <v>619</v>
      </c>
      <c r="N269" t="s">
        <v>733</v>
      </c>
      <c r="O269">
        <v>0.87053900488900005</v>
      </c>
      <c r="P269" t="s">
        <v>17</v>
      </c>
      <c r="Q269" t="s">
        <v>18</v>
      </c>
      <c r="R269" t="s">
        <v>8</v>
      </c>
      <c r="S269">
        <v>1</v>
      </c>
      <c r="T269">
        <v>4</v>
      </c>
      <c r="U269">
        <v>30.393701553344702</v>
      </c>
      <c r="V269">
        <v>33.425197601318303</v>
      </c>
      <c r="W269">
        <v>31.220472812652499</v>
      </c>
      <c r="X269" s="1">
        <v>124.88189125061</v>
      </c>
      <c r="Z269" s="1">
        <v>20</v>
      </c>
      <c r="AA269" s="1">
        <v>3.106709725328E-3</v>
      </c>
      <c r="AB269" s="1">
        <v>2.0413215850212999E-2</v>
      </c>
      <c r="AC269" s="1">
        <v>9.9868881305610006E-3</v>
      </c>
      <c r="AD269" s="1">
        <v>0.199737762611227</v>
      </c>
      <c r="AF269" s="1">
        <v>20</v>
      </c>
      <c r="AG269">
        <v>2.7397193763650002E-3</v>
      </c>
      <c r="AH269">
        <v>3.6628188623085998E-2</v>
      </c>
      <c r="AI269">
        <v>1.5512425112594E-2</v>
      </c>
      <c r="AJ269">
        <v>0.31024850225188599</v>
      </c>
      <c r="AL269" s="18">
        <f t="shared" si="26"/>
        <v>3.6628188623085998E-2</v>
      </c>
      <c r="AM269">
        <v>3.6628188623085998E-2</v>
      </c>
      <c r="AN269">
        <v>619</v>
      </c>
      <c r="AO269" t="s">
        <v>733</v>
      </c>
      <c r="AP269" t="s">
        <v>17</v>
      </c>
      <c r="AQ269" t="s">
        <v>18</v>
      </c>
      <c r="AR269" t="s">
        <v>8</v>
      </c>
      <c r="AS269">
        <v>19.688313900000001</v>
      </c>
      <c r="AT269">
        <v>-155.613539</v>
      </c>
      <c r="AW269">
        <v>17.8</v>
      </c>
      <c r="AX269">
        <v>15.7</v>
      </c>
      <c r="BB269">
        <v>17.600000000000001</v>
      </c>
      <c r="BC269">
        <v>15.5</v>
      </c>
      <c r="BG269">
        <v>17.600000000000001</v>
      </c>
      <c r="BH269">
        <v>15.5</v>
      </c>
      <c r="BL269">
        <v>18.100000000000001</v>
      </c>
      <c r="BM269">
        <v>16</v>
      </c>
      <c r="BQ269">
        <v>18.7</v>
      </c>
      <c r="BR269">
        <v>16.600000000000001</v>
      </c>
      <c r="BW269">
        <v>19.7</v>
      </c>
      <c r="BX269">
        <v>17.8</v>
      </c>
      <c r="CB269">
        <v>20</v>
      </c>
      <c r="CC269">
        <v>18</v>
      </c>
      <c r="CG269">
        <v>21</v>
      </c>
      <c r="CH269">
        <v>18.600000000000001</v>
      </c>
      <c r="CL269">
        <v>20.9</v>
      </c>
      <c r="CM269">
        <v>18.5</v>
      </c>
      <c r="CQ269">
        <v>20.100000000000001</v>
      </c>
      <c r="CR269">
        <v>18</v>
      </c>
      <c r="CV269">
        <v>19</v>
      </c>
      <c r="CW269">
        <v>17</v>
      </c>
      <c r="DA269">
        <v>18.100000000000001</v>
      </c>
      <c r="DB269">
        <v>16</v>
      </c>
      <c r="DD269">
        <v>23</v>
      </c>
      <c r="DE269">
        <v>0</v>
      </c>
      <c r="DF269">
        <v>0</v>
      </c>
      <c r="DG269">
        <v>0</v>
      </c>
      <c r="DH269">
        <v>0</v>
      </c>
      <c r="DI269" t="str">
        <f t="shared" si="27"/>
        <v xml:space="preserve">Temp. suitable for vectors - surveillance may be needed. </v>
      </c>
      <c r="DJ269" t="str">
        <f t="shared" si="24"/>
        <v>When temp. suitable, model suggests vectors unlikely or low numbers.</v>
      </c>
      <c r="DK269" t="str">
        <f t="shared" si="28"/>
        <v xml:space="preserve">Temp. suitable for Zika - surveillance may be needed. </v>
      </c>
      <c r="DL269" t="str">
        <f t="shared" si="25"/>
        <v>When temp. suitable, model suggests Zika unlikely.</v>
      </c>
      <c r="DM269" t="str">
        <f t="shared" si="29"/>
        <v>Temp. suitable for vectors - surveillance may be needed. When temp. suitable, model suggests vectors unlikely or low numbers.</v>
      </c>
      <c r="DX269" s="59" t="s">
        <v>733</v>
      </c>
      <c r="DY269" s="59" t="s">
        <v>17</v>
      </c>
      <c r="DZ269" s="59" t="s">
        <v>18</v>
      </c>
      <c r="EA269" s="59" t="s">
        <v>8</v>
      </c>
      <c r="EB269" s="59">
        <v>0</v>
      </c>
      <c r="EC269" s="59">
        <v>1192</v>
      </c>
      <c r="ED269" s="59">
        <v>0</v>
      </c>
      <c r="EE269" s="59">
        <v>1</v>
      </c>
      <c r="EF269" s="59">
        <v>1</v>
      </c>
      <c r="EG269" s="59">
        <v>4.1946308724830003E-3</v>
      </c>
      <c r="EH269" s="59">
        <v>6.4629992606582004E-2</v>
      </c>
      <c r="EI269" s="59">
        <v>5</v>
      </c>
      <c r="EJ269" s="59">
        <v>2</v>
      </c>
      <c r="EK269" s="59">
        <v>0</v>
      </c>
      <c r="EL269" s="59">
        <v>1</v>
      </c>
      <c r="EM269" s="59">
        <v>0</v>
      </c>
      <c r="EN269" s="59">
        <v>5</v>
      </c>
    </row>
    <row r="270" spans="1:144" x14ac:dyDescent="0.25">
      <c r="A270" s="18">
        <v>19.9692759</v>
      </c>
      <c r="B270" s="18">
        <v>-155.71984839999999</v>
      </c>
      <c r="C270" s="18">
        <f>IF(Sheet1!G486=1,Master!A270,Master!K270)</f>
        <v>19.9692759</v>
      </c>
      <c r="D270" s="18">
        <f>IF(Sheet1!G486=1,Master!B270,Master!L270)</f>
        <v>-155.71984839999999</v>
      </c>
      <c r="E270" s="18">
        <f>IF(Sheet1!G486=0,Master!A270,Master!K270)</f>
        <v>100</v>
      </c>
      <c r="F270" s="18">
        <f>IF(Sheet1!G486=0,Master!B270,Master!L270)</f>
        <v>180</v>
      </c>
      <c r="G270" s="18">
        <f>IF(Sheet1!I486=1,Master!A270,Master!K270)</f>
        <v>19.9692759</v>
      </c>
      <c r="H270" s="18">
        <f>IF(Sheet1!I486=1,Master!B270,Master!L270)</f>
        <v>-155.71984839999999</v>
      </c>
      <c r="I270" s="18">
        <f>IF(Sheet1!I486=0,Master!A270,Master!K270)</f>
        <v>100</v>
      </c>
      <c r="J270" s="18">
        <f>IF(Sheet1!I486=0,Master!B270,Master!L270)</f>
        <v>180</v>
      </c>
      <c r="K270" s="18">
        <v>100</v>
      </c>
      <c r="L270" s="18">
        <v>180</v>
      </c>
      <c r="M270">
        <v>628</v>
      </c>
      <c r="N270" t="s">
        <v>742</v>
      </c>
      <c r="O270">
        <v>0.28774436090299998</v>
      </c>
      <c r="P270" t="s">
        <v>17</v>
      </c>
      <c r="Q270" t="s">
        <v>18</v>
      </c>
      <c r="R270" t="s">
        <v>8</v>
      </c>
      <c r="S270">
        <v>1</v>
      </c>
      <c r="T270">
        <v>1</v>
      </c>
      <c r="U270">
        <v>30.6692905426025</v>
      </c>
      <c r="V270">
        <v>30.6692905426025</v>
      </c>
      <c r="W270">
        <v>30.6692905426025</v>
      </c>
      <c r="X270" s="1">
        <v>30.6692905426025</v>
      </c>
      <c r="Z270" s="1">
        <v>2</v>
      </c>
      <c r="AA270" s="1">
        <v>0.44146454331229401</v>
      </c>
      <c r="AB270" s="1">
        <v>0.51641574640555099</v>
      </c>
      <c r="AC270" s="1">
        <v>0.478940144858922</v>
      </c>
      <c r="AD270" s="1">
        <v>0.957880289717845</v>
      </c>
      <c r="AF270" s="1">
        <v>2</v>
      </c>
      <c r="AG270">
        <v>0.74303357248568502</v>
      </c>
      <c r="AH270">
        <v>0.82911261392093805</v>
      </c>
      <c r="AI270">
        <v>0.78607309320331198</v>
      </c>
      <c r="AJ270">
        <v>1.57214618640662</v>
      </c>
      <c r="AL270" s="18">
        <f t="shared" si="26"/>
        <v>0.82911261392093805</v>
      </c>
      <c r="AM270">
        <v>0.82911261392093805</v>
      </c>
      <c r="AN270">
        <v>628</v>
      </c>
      <c r="AO270" t="s">
        <v>742</v>
      </c>
      <c r="AP270" t="s">
        <v>17</v>
      </c>
      <c r="AQ270" t="s">
        <v>18</v>
      </c>
      <c r="AR270" t="s">
        <v>8</v>
      </c>
      <c r="AS270">
        <v>19.9692759</v>
      </c>
      <c r="AT270">
        <v>-155.71984839999999</v>
      </c>
      <c r="AW270">
        <v>22.4</v>
      </c>
      <c r="AX270">
        <v>22.4</v>
      </c>
      <c r="BB270">
        <v>22.3</v>
      </c>
      <c r="BC270">
        <v>22.3</v>
      </c>
      <c r="BG270">
        <v>22.3</v>
      </c>
      <c r="BH270">
        <v>22.3</v>
      </c>
      <c r="BL270">
        <v>22.7</v>
      </c>
      <c r="BM270">
        <v>22.7</v>
      </c>
      <c r="BQ270">
        <v>23.2</v>
      </c>
      <c r="BR270">
        <v>23.2</v>
      </c>
      <c r="BW270">
        <v>24</v>
      </c>
      <c r="BX270">
        <v>24</v>
      </c>
      <c r="CB270">
        <v>24.5</v>
      </c>
      <c r="CC270">
        <v>24.5</v>
      </c>
      <c r="CG270">
        <v>25.4</v>
      </c>
      <c r="CH270">
        <v>25.4</v>
      </c>
      <c r="CL270">
        <v>25.4</v>
      </c>
      <c r="CM270">
        <v>25.4</v>
      </c>
      <c r="CQ270">
        <v>24.7</v>
      </c>
      <c r="CR270">
        <v>24.7</v>
      </c>
      <c r="CV270">
        <v>23.6</v>
      </c>
      <c r="CW270">
        <v>23.6</v>
      </c>
      <c r="DA270">
        <v>22.7</v>
      </c>
      <c r="DB270">
        <v>22.7</v>
      </c>
      <c r="DD270">
        <v>2</v>
      </c>
      <c r="DE270">
        <v>0</v>
      </c>
      <c r="DF270">
        <v>0</v>
      </c>
      <c r="DG270">
        <v>0</v>
      </c>
      <c r="DH270">
        <v>0</v>
      </c>
      <c r="DI270" t="str">
        <f t="shared" si="27"/>
        <v xml:space="preserve">Temp. suitable for vectors - surveillance may be needed. </v>
      </c>
      <c r="DJ270" t="str">
        <f t="shared" si="24"/>
        <v>When temp. suitable, model suggests vectors likely - may need control, education, and policies minimizing exposure.</v>
      </c>
      <c r="DK270" t="str">
        <f t="shared" si="28"/>
        <v xml:space="preserve">Temp. suitable for Zika - surveillance may be needed. </v>
      </c>
      <c r="DL270" t="str">
        <f t="shared" si="25"/>
        <v>When temp. suitable, model suggests Zika unlikely.</v>
      </c>
      <c r="DM270" t="str">
        <f t="shared" si="29"/>
        <v>Temp. suitable for vectors - surveillance may be needed. When temp. suitable, model suggests vectors likely - may need control, education, and policies minimizing exposure.</v>
      </c>
      <c r="DX270" s="59" t="s">
        <v>742</v>
      </c>
      <c r="DY270" s="59" t="s">
        <v>17</v>
      </c>
      <c r="DZ270" s="59" t="s">
        <v>18</v>
      </c>
      <c r="EA270" s="59" t="s">
        <v>8</v>
      </c>
      <c r="EB270" s="59">
        <v>0</v>
      </c>
      <c r="EC270" s="59">
        <v>355</v>
      </c>
      <c r="ED270" s="59">
        <v>0</v>
      </c>
      <c r="EE270" s="59">
        <v>1302</v>
      </c>
      <c r="EF270" s="59">
        <v>1302</v>
      </c>
      <c r="EG270" s="59">
        <v>32.383098591549199</v>
      </c>
      <c r="EH270" s="59">
        <v>133.87652392411499</v>
      </c>
      <c r="EI270" s="59">
        <v>11496</v>
      </c>
      <c r="EJ270" s="59">
        <v>62</v>
      </c>
      <c r="EK270" s="59">
        <v>0</v>
      </c>
      <c r="EL270" s="59">
        <v>6</v>
      </c>
      <c r="EM270" s="59">
        <v>0</v>
      </c>
      <c r="EN270" s="59">
        <v>11496</v>
      </c>
    </row>
    <row r="271" spans="1:144" x14ac:dyDescent="0.25">
      <c r="A271" s="18">
        <v>21.317796699999999</v>
      </c>
      <c r="B271" s="18">
        <v>-157.98795250000001</v>
      </c>
      <c r="C271" s="18">
        <f>IF(Sheet1!G487=1,Master!A271,Master!K271)</f>
        <v>21.317796699999999</v>
      </c>
      <c r="D271" s="18">
        <f>IF(Sheet1!G487=1,Master!B271,Master!L271)</f>
        <v>-157.98795250000001</v>
      </c>
      <c r="E271" s="18">
        <f>IF(Sheet1!G487=0,Master!A271,Master!K271)</f>
        <v>100</v>
      </c>
      <c r="F271" s="18">
        <f>IF(Sheet1!G487=0,Master!B271,Master!L271)</f>
        <v>180</v>
      </c>
      <c r="G271" s="18">
        <f>IF(Sheet1!I487=1,Master!A271,Master!K271)</f>
        <v>21.317796699999999</v>
      </c>
      <c r="H271" s="18">
        <f>IF(Sheet1!I487=1,Master!B271,Master!L271)</f>
        <v>-157.98795250000001</v>
      </c>
      <c r="I271" s="18">
        <f>IF(Sheet1!I487=0,Master!A271,Master!K271)</f>
        <v>100</v>
      </c>
      <c r="J271" s="18">
        <f>IF(Sheet1!I487=0,Master!B271,Master!L271)</f>
        <v>180</v>
      </c>
      <c r="K271" s="18">
        <v>100</v>
      </c>
      <c r="L271" s="18">
        <v>180</v>
      </c>
      <c r="M271">
        <v>629</v>
      </c>
      <c r="N271" t="s">
        <v>743</v>
      </c>
      <c r="O271">
        <v>3.4959497930700002E-2</v>
      </c>
      <c r="P271" t="s">
        <v>17</v>
      </c>
      <c r="Q271" t="s">
        <v>18</v>
      </c>
      <c r="R271" t="s">
        <v>8</v>
      </c>
      <c r="S271">
        <v>1</v>
      </c>
      <c r="T271">
        <v>1</v>
      </c>
      <c r="U271">
        <v>30.1181106567382</v>
      </c>
      <c r="V271">
        <v>30.1181106567382</v>
      </c>
      <c r="W271">
        <v>30.1181106567382</v>
      </c>
      <c r="X271" s="1">
        <v>30.1181106567382</v>
      </c>
      <c r="Z271" s="1">
        <v>1</v>
      </c>
      <c r="AA271" s="1">
        <v>0</v>
      </c>
      <c r="AB271" s="1">
        <v>0</v>
      </c>
      <c r="AC271" s="1">
        <v>0</v>
      </c>
      <c r="AD271" s="1">
        <v>0</v>
      </c>
      <c r="AF271" s="1">
        <v>1</v>
      </c>
      <c r="AG271">
        <v>0</v>
      </c>
      <c r="AH271">
        <v>0</v>
      </c>
      <c r="AI271">
        <v>0</v>
      </c>
      <c r="AJ271">
        <v>0</v>
      </c>
      <c r="AL271" s="18">
        <f t="shared" si="26"/>
        <v>0</v>
      </c>
      <c r="AM271">
        <v>9999</v>
      </c>
      <c r="AN271">
        <v>629</v>
      </c>
      <c r="AO271" t="s">
        <v>743</v>
      </c>
      <c r="AP271" t="s">
        <v>17</v>
      </c>
      <c r="AQ271" t="s">
        <v>18</v>
      </c>
      <c r="AR271" t="s">
        <v>8</v>
      </c>
      <c r="AS271">
        <v>21.317796699999999</v>
      </c>
      <c r="AT271">
        <v>-157.98795250000001</v>
      </c>
      <c r="AW271">
        <v>26.6</v>
      </c>
      <c r="AX271">
        <v>26.6</v>
      </c>
      <c r="BB271">
        <v>26.7</v>
      </c>
      <c r="BC271">
        <v>26.7</v>
      </c>
      <c r="BG271">
        <v>27.1</v>
      </c>
      <c r="BH271">
        <v>27.1</v>
      </c>
      <c r="BL271">
        <v>27.5</v>
      </c>
      <c r="BM271">
        <v>27.5</v>
      </c>
      <c r="BQ271">
        <v>28.7</v>
      </c>
      <c r="BR271">
        <v>28.7</v>
      </c>
      <c r="BW271">
        <v>29.6</v>
      </c>
      <c r="BX271">
        <v>29.6</v>
      </c>
      <c r="CB271">
        <v>30.1</v>
      </c>
      <c r="CC271">
        <v>30.1</v>
      </c>
      <c r="CG271">
        <v>30.1</v>
      </c>
      <c r="CH271">
        <v>30.1</v>
      </c>
      <c r="CL271">
        <v>30.4</v>
      </c>
      <c r="CM271">
        <v>30.4</v>
      </c>
      <c r="CQ271">
        <v>30</v>
      </c>
      <c r="CR271">
        <v>30</v>
      </c>
      <c r="CV271">
        <v>28.6</v>
      </c>
      <c r="CW271">
        <v>28.6</v>
      </c>
      <c r="DA271">
        <v>27.1</v>
      </c>
      <c r="DB271">
        <v>27.1</v>
      </c>
      <c r="DD271">
        <v>1</v>
      </c>
      <c r="DE271">
        <v>0</v>
      </c>
      <c r="DF271">
        <v>0</v>
      </c>
      <c r="DG271">
        <v>0</v>
      </c>
      <c r="DH271">
        <v>0</v>
      </c>
      <c r="DI271" t="str">
        <f t="shared" si="27"/>
        <v xml:space="preserve">Temp. suitable for vectors - surveillance may be needed. </v>
      </c>
      <c r="DJ271" t="str">
        <f t="shared" si="24"/>
        <v>When temp. suitable, model suggests vectors unlikely or low numbers.</v>
      </c>
      <c r="DK271" t="str">
        <f t="shared" si="28"/>
        <v xml:space="preserve">Temp. suitable for Zika - surveillance may be needed. </v>
      </c>
      <c r="DL271" t="str">
        <f t="shared" si="25"/>
        <v>When temp. suitable, model suggests Zika unlikely.</v>
      </c>
      <c r="DM271" t="str">
        <f t="shared" si="29"/>
        <v>Temp. suitable for vectors - surveillance may be needed. When temp. suitable, model suggests vectors unlikely or low numbers.</v>
      </c>
      <c r="DX271" s="59" t="s">
        <v>743</v>
      </c>
      <c r="DY271" s="59" t="s">
        <v>17</v>
      </c>
      <c r="DZ271" s="59" t="s">
        <v>18</v>
      </c>
      <c r="EA271" s="59" t="s">
        <v>8</v>
      </c>
      <c r="EB271" s="59">
        <v>822</v>
      </c>
      <c r="EN271" s="59">
        <v>822</v>
      </c>
    </row>
    <row r="272" spans="1:144" x14ac:dyDescent="0.25">
      <c r="A272" s="18">
        <v>21.367604199999999</v>
      </c>
      <c r="B272" s="18">
        <v>-157.91018529999999</v>
      </c>
      <c r="C272" s="18">
        <f>IF(Sheet1!G488=1,Master!A272,Master!K272)</f>
        <v>21.367604199999999</v>
      </c>
      <c r="D272" s="18">
        <f>IF(Sheet1!G488=1,Master!B272,Master!L272)</f>
        <v>-157.91018529999999</v>
      </c>
      <c r="E272" s="18">
        <f>IF(Sheet1!G488=0,Master!A272,Master!K272)</f>
        <v>100</v>
      </c>
      <c r="F272" s="18">
        <f>IF(Sheet1!G488=0,Master!B272,Master!L272)</f>
        <v>180</v>
      </c>
      <c r="G272" s="18">
        <f>IF(Sheet1!I488=1,Master!A272,Master!K272)</f>
        <v>21.367604199999999</v>
      </c>
      <c r="H272" s="18">
        <f>IF(Sheet1!I488=1,Master!B272,Master!L272)</f>
        <v>-157.91018529999999</v>
      </c>
      <c r="I272" s="18">
        <f>IF(Sheet1!I488=0,Master!A272,Master!K272)</f>
        <v>100</v>
      </c>
      <c r="J272" s="18">
        <f>IF(Sheet1!I488=0,Master!B272,Master!L272)</f>
        <v>180</v>
      </c>
      <c r="K272" s="18">
        <v>100</v>
      </c>
      <c r="L272" s="18">
        <v>180</v>
      </c>
      <c r="M272">
        <v>634</v>
      </c>
      <c r="N272" t="s">
        <v>748</v>
      </c>
      <c r="O272">
        <v>3.9073885269100002E-2</v>
      </c>
      <c r="P272" t="s">
        <v>17</v>
      </c>
      <c r="Q272" t="s">
        <v>18</v>
      </c>
      <c r="R272" t="s">
        <v>8</v>
      </c>
      <c r="S272">
        <v>1</v>
      </c>
      <c r="T272">
        <v>1</v>
      </c>
      <c r="U272">
        <v>30.1181106567382</v>
      </c>
      <c r="V272">
        <v>30.1181106567382</v>
      </c>
      <c r="W272">
        <v>30.1181106567382</v>
      </c>
      <c r="X272" s="1">
        <v>30.1181106567382</v>
      </c>
      <c r="Z272" s="1">
        <v>1</v>
      </c>
      <c r="AA272" s="1">
        <v>0.89776659011840798</v>
      </c>
      <c r="AB272" s="1">
        <v>0.89776659011840798</v>
      </c>
      <c r="AC272" s="1">
        <v>0.89776659011840798</v>
      </c>
      <c r="AD272" s="1">
        <v>0.89776659011840798</v>
      </c>
      <c r="AF272" s="1">
        <v>1</v>
      </c>
      <c r="AG272">
        <v>0.70533382892608598</v>
      </c>
      <c r="AH272">
        <v>0.70533382892608598</v>
      </c>
      <c r="AI272">
        <v>0.70533382892608598</v>
      </c>
      <c r="AJ272">
        <v>0.70533382892608598</v>
      </c>
      <c r="AL272" s="18">
        <f t="shared" si="26"/>
        <v>0.89776659011840798</v>
      </c>
      <c r="AM272">
        <v>0.89776659011840798</v>
      </c>
      <c r="AN272">
        <v>634</v>
      </c>
      <c r="AO272" t="s">
        <v>748</v>
      </c>
      <c r="AP272" t="s">
        <v>17</v>
      </c>
      <c r="AQ272" t="s">
        <v>18</v>
      </c>
      <c r="AR272" t="s">
        <v>8</v>
      </c>
      <c r="AS272">
        <v>21.367604199999999</v>
      </c>
      <c r="AT272">
        <v>-157.91018529999999</v>
      </c>
      <c r="AW272">
        <v>25.1</v>
      </c>
      <c r="AX272">
        <v>25.1</v>
      </c>
      <c r="BB272">
        <v>25.2</v>
      </c>
      <c r="BC272">
        <v>25.2</v>
      </c>
      <c r="BG272">
        <v>25.4</v>
      </c>
      <c r="BH272">
        <v>25.4</v>
      </c>
      <c r="BL272">
        <v>25.9</v>
      </c>
      <c r="BM272">
        <v>25.9</v>
      </c>
      <c r="BQ272">
        <v>26.9</v>
      </c>
      <c r="BR272">
        <v>26.9</v>
      </c>
      <c r="BW272">
        <v>27.8</v>
      </c>
      <c r="BX272">
        <v>27.8</v>
      </c>
      <c r="CB272">
        <v>28.2</v>
      </c>
      <c r="CC272">
        <v>28.2</v>
      </c>
      <c r="CG272">
        <v>28.7</v>
      </c>
      <c r="CH272">
        <v>28.7</v>
      </c>
      <c r="CL272">
        <v>28.9</v>
      </c>
      <c r="CM272">
        <v>28.9</v>
      </c>
      <c r="CQ272">
        <v>28.2</v>
      </c>
      <c r="CR272">
        <v>28.2</v>
      </c>
      <c r="CV272">
        <v>26.8</v>
      </c>
      <c r="CW272">
        <v>26.8</v>
      </c>
      <c r="DA272">
        <v>25.6</v>
      </c>
      <c r="DB272">
        <v>25.6</v>
      </c>
      <c r="DD272">
        <v>1</v>
      </c>
      <c r="DE272">
        <v>0.25066611170768699</v>
      </c>
      <c r="DF272">
        <v>0.25066611170768699</v>
      </c>
      <c r="DG272">
        <v>0.25066611170768699</v>
      </c>
      <c r="DH272">
        <v>0.25066611170768699</v>
      </c>
      <c r="DI272" t="str">
        <f t="shared" si="27"/>
        <v xml:space="preserve">Temp. suitable for vectors - surveillance may be needed. </v>
      </c>
      <c r="DJ272" t="str">
        <f t="shared" si="24"/>
        <v>When temp. suitable, model suggests vectors likely - may need control, education, and policies minimizing exposure.</v>
      </c>
      <c r="DK272" t="str">
        <f t="shared" si="28"/>
        <v xml:space="preserve">Temp. suitable for Zika - surveillance may be needed. </v>
      </c>
      <c r="DL272" t="str">
        <f t="shared" si="25"/>
        <v>When temp. suitable, model suggests Zika unlikely.</v>
      </c>
      <c r="DM272" t="str">
        <f t="shared" si="29"/>
        <v>Temp. suitable for vectors - surveillance may be needed. When temp. suitable, model suggests vectors likely - may need control, education, and policies minimizing exposure.</v>
      </c>
      <c r="DX272" s="59" t="s">
        <v>748</v>
      </c>
      <c r="DY272" s="59" t="s">
        <v>17</v>
      </c>
      <c r="DZ272" s="59" t="s">
        <v>18</v>
      </c>
      <c r="EA272" s="59" t="s">
        <v>8</v>
      </c>
      <c r="EB272" s="59">
        <v>1177</v>
      </c>
      <c r="EN272" s="59">
        <v>1177</v>
      </c>
    </row>
    <row r="273" spans="1:144" x14ac:dyDescent="0.25">
      <c r="A273" s="18">
        <v>21.499373299999998</v>
      </c>
      <c r="B273" s="18">
        <v>-158.08249330000001</v>
      </c>
      <c r="C273" s="18">
        <f>IF(Sheet1!G489=1,Master!A273,Master!K273)</f>
        <v>21.499373299999998</v>
      </c>
      <c r="D273" s="18">
        <f>IF(Sheet1!G489=1,Master!B273,Master!L273)</f>
        <v>-158.08249330000001</v>
      </c>
      <c r="E273" s="18">
        <f>IF(Sheet1!G489=0,Master!A273,Master!K273)</f>
        <v>100</v>
      </c>
      <c r="F273" s="18">
        <f>IF(Sheet1!G489=0,Master!B273,Master!L273)</f>
        <v>180</v>
      </c>
      <c r="G273" s="18">
        <f>IF(Sheet1!I489=1,Master!A273,Master!K273)</f>
        <v>21.499373299999998</v>
      </c>
      <c r="H273" s="18">
        <f>IF(Sheet1!I489=1,Master!B273,Master!L273)</f>
        <v>-158.08249330000001</v>
      </c>
      <c r="I273" s="18">
        <f>IF(Sheet1!I489=0,Master!A273,Master!K273)</f>
        <v>100</v>
      </c>
      <c r="J273" s="18">
        <f>IF(Sheet1!I489=0,Master!B273,Master!L273)</f>
        <v>180</v>
      </c>
      <c r="K273" s="18">
        <v>100</v>
      </c>
      <c r="L273" s="18">
        <v>180</v>
      </c>
      <c r="M273">
        <v>647</v>
      </c>
      <c r="N273" t="s">
        <v>761</v>
      </c>
      <c r="O273">
        <v>0.225922396641</v>
      </c>
      <c r="P273" t="s">
        <v>17</v>
      </c>
      <c r="Q273" t="s">
        <v>18</v>
      </c>
      <c r="R273" t="s">
        <v>8</v>
      </c>
      <c r="S273">
        <v>1</v>
      </c>
      <c r="T273">
        <v>1</v>
      </c>
      <c r="U273">
        <v>25.1574802398681</v>
      </c>
      <c r="V273">
        <v>25.1574802398681</v>
      </c>
      <c r="W273">
        <v>25.1574802398681</v>
      </c>
      <c r="X273" s="1">
        <v>25.1574802398681</v>
      </c>
      <c r="Z273" s="1">
        <v>2</v>
      </c>
      <c r="AA273" s="1">
        <v>0.88371974243558304</v>
      </c>
      <c r="AB273" s="1">
        <v>0.942485394020663</v>
      </c>
      <c r="AC273" s="1">
        <v>0.91310256822812297</v>
      </c>
      <c r="AD273" s="1">
        <v>1.8262051364562399</v>
      </c>
      <c r="AF273" s="1">
        <v>2</v>
      </c>
      <c r="AG273">
        <v>0.941223271573423</v>
      </c>
      <c r="AH273">
        <v>0.98283128604534897</v>
      </c>
      <c r="AI273">
        <v>0.96202727880938599</v>
      </c>
      <c r="AJ273">
        <v>1.92405455761877</v>
      </c>
      <c r="AL273" s="18">
        <f t="shared" si="26"/>
        <v>0.98283128604534897</v>
      </c>
      <c r="AM273">
        <v>0.98283128604534897</v>
      </c>
      <c r="AN273">
        <v>647</v>
      </c>
      <c r="AO273" t="s">
        <v>761</v>
      </c>
      <c r="AP273" t="s">
        <v>17</v>
      </c>
      <c r="AQ273" t="s">
        <v>18</v>
      </c>
      <c r="AR273" t="s">
        <v>8</v>
      </c>
      <c r="AS273">
        <v>21.499373299999998</v>
      </c>
      <c r="AT273">
        <v>-158.08249330000001</v>
      </c>
      <c r="AW273">
        <v>24.9</v>
      </c>
      <c r="AX273">
        <v>24.9</v>
      </c>
      <c r="BB273">
        <v>25</v>
      </c>
      <c r="BC273">
        <v>25</v>
      </c>
      <c r="BG273">
        <v>25.3</v>
      </c>
      <c r="BH273">
        <v>25.3</v>
      </c>
      <c r="BL273">
        <v>25.7</v>
      </c>
      <c r="BM273">
        <v>25.7</v>
      </c>
      <c r="BQ273">
        <v>26.6</v>
      </c>
      <c r="BR273">
        <v>26.6</v>
      </c>
      <c r="BW273">
        <v>27.6</v>
      </c>
      <c r="BX273">
        <v>27.6</v>
      </c>
      <c r="CB273">
        <v>28</v>
      </c>
      <c r="CC273">
        <v>28</v>
      </c>
      <c r="CG273">
        <v>28.8</v>
      </c>
      <c r="CH273">
        <v>28.8</v>
      </c>
      <c r="CL273">
        <v>28.8</v>
      </c>
      <c r="CM273">
        <v>28.8</v>
      </c>
      <c r="CQ273">
        <v>28</v>
      </c>
      <c r="CR273">
        <v>28</v>
      </c>
      <c r="CV273">
        <v>26.7</v>
      </c>
      <c r="CW273">
        <v>26.7</v>
      </c>
      <c r="DA273">
        <v>25.5</v>
      </c>
      <c r="DB273">
        <v>25.5</v>
      </c>
      <c r="DD273">
        <v>1</v>
      </c>
      <c r="DE273">
        <v>0.89736249195900197</v>
      </c>
      <c r="DF273">
        <v>0.89736249195900197</v>
      </c>
      <c r="DG273">
        <v>0.89736249195900197</v>
      </c>
      <c r="DH273">
        <v>0.89736249195900197</v>
      </c>
      <c r="DI273" t="str">
        <f t="shared" si="27"/>
        <v xml:space="preserve">Temp. suitable for vectors - surveillance may be needed. </v>
      </c>
      <c r="DJ273" t="str">
        <f t="shared" si="24"/>
        <v>When temp. suitable, model suggests vectors likely - may need control, education, and policies minimizing exposure.</v>
      </c>
      <c r="DK273" t="str">
        <f t="shared" si="28"/>
        <v xml:space="preserve">Temp. suitable for Zika - surveillance may be needed. </v>
      </c>
      <c r="DL273" t="str">
        <f t="shared" si="25"/>
        <v>When temp. suitable, model suggests Zika likely - may need control, education, and policies minimizing exposure.</v>
      </c>
      <c r="DM273" t="str">
        <f t="shared" si="29"/>
        <v>Temp. suitable for vectors - surveillance may be needed. When temp. suitable, model suggests vectors likely - may need control, education, and policies minimizing exposure.</v>
      </c>
      <c r="DX273" s="59" t="s">
        <v>761</v>
      </c>
      <c r="DY273" s="59" t="s">
        <v>17</v>
      </c>
      <c r="DZ273" s="59" t="s">
        <v>18</v>
      </c>
      <c r="EA273" s="59" t="s">
        <v>8</v>
      </c>
      <c r="EB273" s="59">
        <v>610</v>
      </c>
      <c r="EC273" s="59">
        <v>40</v>
      </c>
      <c r="ED273" s="59">
        <v>0</v>
      </c>
      <c r="EE273" s="59">
        <v>1700</v>
      </c>
      <c r="EF273" s="59">
        <v>1700</v>
      </c>
      <c r="EG273" s="59">
        <v>43.125</v>
      </c>
      <c r="EH273" s="59">
        <v>265.32189765452802</v>
      </c>
      <c r="EI273" s="59">
        <v>1725</v>
      </c>
      <c r="EJ273" s="59">
        <v>6</v>
      </c>
      <c r="EK273" s="59">
        <v>0</v>
      </c>
      <c r="EL273" s="59">
        <v>3</v>
      </c>
      <c r="EM273" s="59">
        <v>0</v>
      </c>
      <c r="EN273" s="59">
        <v>1725</v>
      </c>
    </row>
    <row r="274" spans="1:144" x14ac:dyDescent="0.25">
      <c r="A274" s="18">
        <v>21.362008599999999</v>
      </c>
      <c r="B274" s="18">
        <v>-157.88964920000001</v>
      </c>
      <c r="C274" s="18">
        <f>IF(Sheet1!G490=1,Master!A274,Master!K274)</f>
        <v>21.362008599999999</v>
      </c>
      <c r="D274" s="18">
        <f>IF(Sheet1!G490=1,Master!B274,Master!L274)</f>
        <v>-157.88964920000001</v>
      </c>
      <c r="E274" s="18">
        <f>IF(Sheet1!G490=0,Master!A274,Master!K274)</f>
        <v>100</v>
      </c>
      <c r="F274" s="18">
        <f>IF(Sheet1!G490=0,Master!B274,Master!L274)</f>
        <v>180</v>
      </c>
      <c r="G274" s="18">
        <f>IF(Sheet1!I490=1,Master!A274,Master!K274)</f>
        <v>21.362008599999999</v>
      </c>
      <c r="H274" s="18">
        <f>IF(Sheet1!I490=1,Master!B274,Master!L274)</f>
        <v>-157.88964920000001</v>
      </c>
      <c r="I274" s="18">
        <f>IF(Sheet1!I490=0,Master!A274,Master!K274)</f>
        <v>100</v>
      </c>
      <c r="J274" s="18">
        <f>IF(Sheet1!I490=0,Master!B274,Master!L274)</f>
        <v>180</v>
      </c>
      <c r="K274" s="18">
        <v>100</v>
      </c>
      <c r="L274" s="18">
        <v>180</v>
      </c>
      <c r="M274">
        <v>690</v>
      </c>
      <c r="N274" t="s">
        <v>804</v>
      </c>
      <c r="O274">
        <v>4.7178619371999998E-2</v>
      </c>
      <c r="P274" t="s">
        <v>17</v>
      </c>
      <c r="Q274" t="s">
        <v>18</v>
      </c>
      <c r="R274" t="s">
        <v>8</v>
      </c>
      <c r="S274">
        <v>1</v>
      </c>
      <c r="T274">
        <v>1</v>
      </c>
      <c r="U274">
        <v>27.913385391235298</v>
      </c>
      <c r="V274">
        <v>27.913385391235298</v>
      </c>
      <c r="W274">
        <v>27.913385391235298</v>
      </c>
      <c r="X274" s="1">
        <v>27.913385391235298</v>
      </c>
      <c r="Z274" s="1">
        <v>1</v>
      </c>
      <c r="AA274" s="1">
        <v>0.89776659011840798</v>
      </c>
      <c r="AB274" s="1">
        <v>0.89776659011840798</v>
      </c>
      <c r="AC274" s="1">
        <v>0.89776659011840798</v>
      </c>
      <c r="AD274" s="1">
        <v>0.89776659011840798</v>
      </c>
      <c r="AF274" s="1">
        <v>1</v>
      </c>
      <c r="AG274">
        <v>0.70533382892608598</v>
      </c>
      <c r="AH274">
        <v>0.70533382892608598</v>
      </c>
      <c r="AI274">
        <v>0.70533382892608598</v>
      </c>
      <c r="AJ274">
        <v>0.70533382892608598</v>
      </c>
      <c r="AL274" s="18">
        <f t="shared" si="26"/>
        <v>0.89776659011840798</v>
      </c>
      <c r="AM274">
        <v>0.89776659011840798</v>
      </c>
      <c r="AN274">
        <v>690</v>
      </c>
      <c r="AO274" t="s">
        <v>804</v>
      </c>
      <c r="AP274" t="s">
        <v>17</v>
      </c>
      <c r="AQ274" t="s">
        <v>18</v>
      </c>
      <c r="AR274" t="s">
        <v>8</v>
      </c>
      <c r="AS274">
        <v>21.362008599999999</v>
      </c>
      <c r="AT274">
        <v>-157.88964920000001</v>
      </c>
      <c r="AW274">
        <v>25.1</v>
      </c>
      <c r="AX274">
        <v>25.1</v>
      </c>
      <c r="BB274">
        <v>25.2</v>
      </c>
      <c r="BC274">
        <v>25.2</v>
      </c>
      <c r="BG274">
        <v>25.4</v>
      </c>
      <c r="BH274">
        <v>25.4</v>
      </c>
      <c r="BL274">
        <v>25.9</v>
      </c>
      <c r="BM274">
        <v>25.9</v>
      </c>
      <c r="BQ274">
        <v>26.9</v>
      </c>
      <c r="BR274">
        <v>26.9</v>
      </c>
      <c r="BW274">
        <v>27.8</v>
      </c>
      <c r="BX274">
        <v>27.8</v>
      </c>
      <c r="CB274">
        <v>28.2</v>
      </c>
      <c r="CC274">
        <v>28.2</v>
      </c>
      <c r="CG274">
        <v>28.7</v>
      </c>
      <c r="CH274">
        <v>28.7</v>
      </c>
      <c r="CL274">
        <v>28.9</v>
      </c>
      <c r="CM274">
        <v>28.9</v>
      </c>
      <c r="CQ274">
        <v>28.2</v>
      </c>
      <c r="CR274">
        <v>28.2</v>
      </c>
      <c r="CV274">
        <v>26.8</v>
      </c>
      <c r="CW274">
        <v>26.8</v>
      </c>
      <c r="DA274">
        <v>25.6</v>
      </c>
      <c r="DB274">
        <v>25.6</v>
      </c>
      <c r="DD274">
        <v>1</v>
      </c>
      <c r="DE274">
        <v>0.25066611170768699</v>
      </c>
      <c r="DF274">
        <v>0.25066611170768699</v>
      </c>
      <c r="DG274">
        <v>0.25066611170768699</v>
      </c>
      <c r="DH274">
        <v>0.25066611170768699</v>
      </c>
      <c r="DI274" t="str">
        <f t="shared" si="27"/>
        <v xml:space="preserve">Temp. suitable for vectors - surveillance may be needed. </v>
      </c>
      <c r="DJ274" t="str">
        <f t="shared" si="24"/>
        <v>When temp. suitable, model suggests vectors likely - may need control, education, and policies minimizing exposure.</v>
      </c>
      <c r="DK274" t="str">
        <f t="shared" si="28"/>
        <v xml:space="preserve">Temp. suitable for Zika - surveillance may be needed. </v>
      </c>
      <c r="DL274" t="str">
        <f t="shared" si="25"/>
        <v>When temp. suitable, model suggests Zika unlikely.</v>
      </c>
      <c r="DM274" t="str">
        <f t="shared" si="29"/>
        <v>Temp. suitable for vectors - surveillance may be needed. When temp. suitable, model suggests vectors likely - may need control, education, and policies minimizing exposure.</v>
      </c>
      <c r="DX274" s="59" t="s">
        <v>804</v>
      </c>
      <c r="DY274" s="59" t="s">
        <v>17</v>
      </c>
      <c r="DZ274" s="59" t="s">
        <v>18</v>
      </c>
      <c r="EA274" s="59" t="s">
        <v>8</v>
      </c>
      <c r="EB274" s="59">
        <v>434</v>
      </c>
      <c r="EN274" s="59">
        <v>434</v>
      </c>
    </row>
    <row r="275" spans="1:144" x14ac:dyDescent="0.25">
      <c r="A275" s="18">
        <v>21.474972900000001</v>
      </c>
      <c r="B275" s="18">
        <v>-158.05335349999999</v>
      </c>
      <c r="C275" s="18">
        <f>IF(Sheet1!G491=1,Master!A275,Master!K275)</f>
        <v>21.474972900000001</v>
      </c>
      <c r="D275" s="18">
        <f>IF(Sheet1!G491=1,Master!B275,Master!L275)</f>
        <v>-158.05335349999999</v>
      </c>
      <c r="E275" s="18">
        <f>IF(Sheet1!G491=0,Master!A275,Master!K275)</f>
        <v>100</v>
      </c>
      <c r="F275" s="18">
        <f>IF(Sheet1!G491=0,Master!B275,Master!L275)</f>
        <v>180</v>
      </c>
      <c r="G275" s="18">
        <f>IF(Sheet1!I491=1,Master!A275,Master!K275)</f>
        <v>21.474972900000001</v>
      </c>
      <c r="H275" s="18">
        <f>IF(Sheet1!I491=1,Master!B275,Master!L275)</f>
        <v>-158.05335349999999</v>
      </c>
      <c r="I275" s="18">
        <f>IF(Sheet1!I491=0,Master!A275,Master!K275)</f>
        <v>100</v>
      </c>
      <c r="J275" s="18">
        <f>IF(Sheet1!I491=0,Master!B275,Master!L275)</f>
        <v>180</v>
      </c>
      <c r="K275" s="18">
        <v>100</v>
      </c>
      <c r="L275" s="18">
        <v>180</v>
      </c>
      <c r="M275">
        <v>698</v>
      </c>
      <c r="N275" t="s">
        <v>812</v>
      </c>
      <c r="O275">
        <v>2.40290640103E-2</v>
      </c>
      <c r="P275" t="s">
        <v>17</v>
      </c>
      <c r="Q275" t="s">
        <v>18</v>
      </c>
      <c r="R275" t="s">
        <v>8</v>
      </c>
      <c r="S275">
        <v>1</v>
      </c>
      <c r="T275">
        <v>1</v>
      </c>
      <c r="U275">
        <v>25.1574802398681</v>
      </c>
      <c r="V275">
        <v>25.1574802398681</v>
      </c>
      <c r="W275">
        <v>25.1574802398681</v>
      </c>
      <c r="X275" s="1">
        <v>25.1574802398681</v>
      </c>
      <c r="Z275" s="1">
        <v>1</v>
      </c>
      <c r="AA275" s="1">
        <v>0.88273543119430498</v>
      </c>
      <c r="AB275" s="1">
        <v>0.88273543119430498</v>
      </c>
      <c r="AC275" s="1">
        <v>0.88273543119430498</v>
      </c>
      <c r="AD275" s="1">
        <v>0.88273543119430498</v>
      </c>
      <c r="AF275" s="1">
        <v>1</v>
      </c>
      <c r="AG275">
        <v>0.87268728017806996</v>
      </c>
      <c r="AH275">
        <v>0.87268728017806996</v>
      </c>
      <c r="AI275">
        <v>0.87268728017806996</v>
      </c>
      <c r="AJ275">
        <v>0.87268728017806996</v>
      </c>
      <c r="AL275" s="18">
        <f t="shared" si="26"/>
        <v>0.88273543119430498</v>
      </c>
      <c r="AM275">
        <v>0.88273543119430498</v>
      </c>
      <c r="AN275">
        <v>698</v>
      </c>
      <c r="AO275" t="s">
        <v>812</v>
      </c>
      <c r="AP275" t="s">
        <v>17</v>
      </c>
      <c r="AQ275" t="s">
        <v>18</v>
      </c>
      <c r="AR275" t="s">
        <v>8</v>
      </c>
      <c r="AS275">
        <v>21.474972900000001</v>
      </c>
      <c r="AT275">
        <v>-158.05335349999999</v>
      </c>
      <c r="AW275">
        <v>24.9</v>
      </c>
      <c r="AX275">
        <v>24.9</v>
      </c>
      <c r="BB275">
        <v>25</v>
      </c>
      <c r="BC275">
        <v>25</v>
      </c>
      <c r="BG275">
        <v>25.3</v>
      </c>
      <c r="BH275">
        <v>25.3</v>
      </c>
      <c r="BL275">
        <v>25.7</v>
      </c>
      <c r="BM275">
        <v>25.7</v>
      </c>
      <c r="BQ275">
        <v>26.6</v>
      </c>
      <c r="BR275">
        <v>26.6</v>
      </c>
      <c r="BW275">
        <v>27.6</v>
      </c>
      <c r="BX275">
        <v>27.6</v>
      </c>
      <c r="CB275">
        <v>28</v>
      </c>
      <c r="CC275">
        <v>28</v>
      </c>
      <c r="CG275">
        <v>28.8</v>
      </c>
      <c r="CH275">
        <v>28.8</v>
      </c>
      <c r="CL275">
        <v>28.8</v>
      </c>
      <c r="CM275">
        <v>28.8</v>
      </c>
      <c r="CQ275">
        <v>28</v>
      </c>
      <c r="CR275">
        <v>28</v>
      </c>
      <c r="CV275">
        <v>26.7</v>
      </c>
      <c r="CW275">
        <v>26.7</v>
      </c>
      <c r="DA275">
        <v>25.5</v>
      </c>
      <c r="DB275">
        <v>25.5</v>
      </c>
      <c r="DD275">
        <v>1</v>
      </c>
      <c r="DE275">
        <v>0.90164780616760298</v>
      </c>
      <c r="DF275">
        <v>0.90164780616760298</v>
      </c>
      <c r="DG275">
        <v>0.90164780616760298</v>
      </c>
      <c r="DH275">
        <v>0.90164780616760298</v>
      </c>
      <c r="DI275" t="str">
        <f t="shared" si="27"/>
        <v xml:space="preserve">Temp. suitable for vectors - surveillance may be needed. </v>
      </c>
      <c r="DJ275" t="str">
        <f t="shared" si="24"/>
        <v>When temp. suitable, model suggests vectors likely - may need control, education, and policies minimizing exposure.</v>
      </c>
      <c r="DK275" t="str">
        <f t="shared" si="28"/>
        <v xml:space="preserve">Temp. suitable for Zika - surveillance may be needed. </v>
      </c>
      <c r="DL275" t="str">
        <f t="shared" si="25"/>
        <v>When temp. suitable, model suggests Zika likely - may need control, education, and policies minimizing exposure.</v>
      </c>
      <c r="DM275" t="str">
        <f t="shared" si="29"/>
        <v>Temp. suitable for vectors - surveillance may be needed. When temp. suitable, model suggests vectors likely - may need control, education, and policies minimizing exposure.</v>
      </c>
      <c r="DX275" s="59" t="s">
        <v>812</v>
      </c>
      <c r="DY275" s="59" t="s">
        <v>17</v>
      </c>
      <c r="DZ275" s="59" t="s">
        <v>18</v>
      </c>
      <c r="EA275" s="59" t="s">
        <v>8</v>
      </c>
      <c r="EB275" s="59">
        <v>0</v>
      </c>
      <c r="EN275" s="59">
        <v>0</v>
      </c>
    </row>
    <row r="276" spans="1:144" x14ac:dyDescent="0.25">
      <c r="A276" s="18">
        <v>21.449753600000001</v>
      </c>
      <c r="B276" s="18">
        <v>-157.99833599999999</v>
      </c>
      <c r="C276" s="18">
        <f>IF(Sheet1!G492=1,Master!A276,Master!K276)</f>
        <v>21.449753600000001</v>
      </c>
      <c r="D276" s="18">
        <f>IF(Sheet1!G492=1,Master!B276,Master!L276)</f>
        <v>-157.99833599999999</v>
      </c>
      <c r="E276" s="18">
        <f>IF(Sheet1!G492=0,Master!A276,Master!K276)</f>
        <v>100</v>
      </c>
      <c r="F276" s="18">
        <f>IF(Sheet1!G492=0,Master!B276,Master!L276)</f>
        <v>180</v>
      </c>
      <c r="G276" s="18">
        <f>IF(Sheet1!I492=1,Master!A276,Master!K276)</f>
        <v>21.449753600000001</v>
      </c>
      <c r="H276" s="18">
        <f>IF(Sheet1!I492=1,Master!B276,Master!L276)</f>
        <v>-157.99833599999999</v>
      </c>
      <c r="I276" s="18">
        <f>IF(Sheet1!I492=0,Master!A276,Master!K276)</f>
        <v>100</v>
      </c>
      <c r="J276" s="18">
        <f>IF(Sheet1!I492=0,Master!B276,Master!L276)</f>
        <v>180</v>
      </c>
      <c r="K276" s="18">
        <v>100</v>
      </c>
      <c r="L276" s="18">
        <v>180</v>
      </c>
      <c r="M276">
        <v>702</v>
      </c>
      <c r="N276" t="s">
        <v>816</v>
      </c>
      <c r="O276">
        <v>4.7191149316900001E-2</v>
      </c>
      <c r="P276" t="s">
        <v>17</v>
      </c>
      <c r="Q276" t="s">
        <v>18</v>
      </c>
      <c r="R276" t="s">
        <v>8</v>
      </c>
      <c r="S276">
        <v>1</v>
      </c>
      <c r="T276">
        <v>1</v>
      </c>
      <c r="U276">
        <v>25.1574802398681</v>
      </c>
      <c r="V276">
        <v>25.1574802398681</v>
      </c>
      <c r="W276">
        <v>25.1574802398681</v>
      </c>
      <c r="X276" s="1">
        <v>25.1574802398681</v>
      </c>
      <c r="Z276" s="1">
        <v>1</v>
      </c>
      <c r="AA276" s="1">
        <v>0.91145950555801403</v>
      </c>
      <c r="AB276" s="1">
        <v>0.91145950555801403</v>
      </c>
      <c r="AC276" s="1">
        <v>0.91145950555801403</v>
      </c>
      <c r="AD276" s="1">
        <v>0.91145950555801403</v>
      </c>
      <c r="AF276" s="1">
        <v>1</v>
      </c>
      <c r="AG276">
        <v>0.87418681383132901</v>
      </c>
      <c r="AH276">
        <v>0.87418681383132901</v>
      </c>
      <c r="AI276">
        <v>0.87418681383132901</v>
      </c>
      <c r="AJ276">
        <v>0.87418681383132901</v>
      </c>
      <c r="AL276" s="18">
        <f t="shared" si="26"/>
        <v>0.91145950555801403</v>
      </c>
      <c r="AM276">
        <v>0.91145950555801403</v>
      </c>
      <c r="AN276">
        <v>702</v>
      </c>
      <c r="AO276" t="s">
        <v>816</v>
      </c>
      <c r="AP276" t="s">
        <v>17</v>
      </c>
      <c r="AQ276" t="s">
        <v>18</v>
      </c>
      <c r="AR276" t="s">
        <v>8</v>
      </c>
      <c r="AS276">
        <v>21.449753600000001</v>
      </c>
      <c r="AT276">
        <v>-157.99833599999999</v>
      </c>
      <c r="AW276">
        <v>24.7</v>
      </c>
      <c r="AX276">
        <v>24.7</v>
      </c>
      <c r="BB276">
        <v>24.8</v>
      </c>
      <c r="BC276">
        <v>24.8</v>
      </c>
      <c r="BG276">
        <v>25</v>
      </c>
      <c r="BH276">
        <v>25</v>
      </c>
      <c r="BL276">
        <v>25.5</v>
      </c>
      <c r="BM276">
        <v>25.5</v>
      </c>
      <c r="BQ276">
        <v>26.4</v>
      </c>
      <c r="BR276">
        <v>26.4</v>
      </c>
      <c r="BW276">
        <v>27.4</v>
      </c>
      <c r="BX276">
        <v>27.4</v>
      </c>
      <c r="CB276">
        <v>27.7</v>
      </c>
      <c r="CC276">
        <v>27.7</v>
      </c>
      <c r="CG276">
        <v>28.5</v>
      </c>
      <c r="CH276">
        <v>28.5</v>
      </c>
      <c r="CL276">
        <v>28.6</v>
      </c>
      <c r="CM276">
        <v>28.6</v>
      </c>
      <c r="CQ276">
        <v>27.8</v>
      </c>
      <c r="CR276">
        <v>27.8</v>
      </c>
      <c r="CV276">
        <v>26.4</v>
      </c>
      <c r="CW276">
        <v>26.4</v>
      </c>
      <c r="DA276">
        <v>25.3</v>
      </c>
      <c r="DB276">
        <v>25.3</v>
      </c>
      <c r="DD276">
        <v>1</v>
      </c>
      <c r="DE276">
        <v>0.56155598163604703</v>
      </c>
      <c r="DF276">
        <v>0.56155598163604703</v>
      </c>
      <c r="DG276">
        <v>0.56155598163604703</v>
      </c>
      <c r="DH276">
        <v>0.56155598163604703</v>
      </c>
      <c r="DI276" t="str">
        <f t="shared" si="27"/>
        <v xml:space="preserve">Temp. suitable for vectors - surveillance may be needed. </v>
      </c>
      <c r="DJ276" t="str">
        <f t="shared" si="24"/>
        <v>When temp. suitable, model suggests vectors likely - may need control, education, and policies minimizing exposure.</v>
      </c>
      <c r="DK276" t="str">
        <f t="shared" si="28"/>
        <v xml:space="preserve">Temp. suitable for Zika - surveillance may be needed. </v>
      </c>
      <c r="DL276" t="str">
        <f t="shared" si="25"/>
        <v>When temp. suitable, model suggests Zika likely - may need control, education, and policies minimizing exposure.</v>
      </c>
      <c r="DM276" t="str">
        <f t="shared" si="29"/>
        <v>Temp. suitable for vectors - surveillance may be needed. When temp. suitable, model suggests vectors likely - may need control, education, and policies minimizing exposure.</v>
      </c>
      <c r="DX276" s="59" t="s">
        <v>816</v>
      </c>
      <c r="DY276" s="59" t="s">
        <v>17</v>
      </c>
      <c r="DZ276" s="59" t="s">
        <v>18</v>
      </c>
      <c r="EA276" s="59" t="s">
        <v>8</v>
      </c>
      <c r="EB276" s="59">
        <v>0</v>
      </c>
      <c r="EC276" s="59">
        <v>10</v>
      </c>
      <c r="ED276" s="59">
        <v>0</v>
      </c>
      <c r="EE276" s="59">
        <v>0</v>
      </c>
      <c r="EF276" s="59">
        <v>0</v>
      </c>
      <c r="EG276" s="59">
        <v>0</v>
      </c>
      <c r="EH276" s="59">
        <v>0</v>
      </c>
      <c r="EI276" s="59">
        <v>0</v>
      </c>
      <c r="EJ276" s="59">
        <v>1</v>
      </c>
      <c r="EK276" s="59">
        <v>0</v>
      </c>
      <c r="EL276" s="59">
        <v>0</v>
      </c>
      <c r="EM276" s="59">
        <v>0</v>
      </c>
      <c r="EN276" s="59">
        <v>0</v>
      </c>
    </row>
    <row r="277" spans="1:144" x14ac:dyDescent="0.25">
      <c r="A277" s="18">
        <v>21.503638800000001</v>
      </c>
      <c r="B277" s="18">
        <v>-157.87079349999999</v>
      </c>
      <c r="C277" s="18">
        <f>IF(Sheet1!G493=1,Master!A277,Master!K277)</f>
        <v>21.503638800000001</v>
      </c>
      <c r="D277" s="18">
        <f>IF(Sheet1!G493=1,Master!B277,Master!L277)</f>
        <v>-157.87079349999999</v>
      </c>
      <c r="E277" s="18">
        <f>IF(Sheet1!G493=0,Master!A277,Master!K277)</f>
        <v>100</v>
      </c>
      <c r="F277" s="18">
        <f>IF(Sheet1!G493=0,Master!B277,Master!L277)</f>
        <v>180</v>
      </c>
      <c r="G277" s="18">
        <f>IF(Sheet1!I493=1,Master!A277,Master!K277)</f>
        <v>21.503638800000001</v>
      </c>
      <c r="H277" s="18">
        <f>IF(Sheet1!I493=1,Master!B277,Master!L277)</f>
        <v>-157.87079349999999</v>
      </c>
      <c r="I277" s="18">
        <f>IF(Sheet1!I493=0,Master!A277,Master!K277)</f>
        <v>100</v>
      </c>
      <c r="J277" s="18">
        <f>IF(Sheet1!I493=0,Master!B277,Master!L277)</f>
        <v>180</v>
      </c>
      <c r="K277" s="18">
        <v>100</v>
      </c>
      <c r="L277" s="18">
        <v>180</v>
      </c>
      <c r="M277">
        <v>712</v>
      </c>
      <c r="N277" t="s">
        <v>826</v>
      </c>
      <c r="O277">
        <v>3.2001286416699998E-2</v>
      </c>
      <c r="P277" t="s">
        <v>17</v>
      </c>
      <c r="Q277" t="s">
        <v>18</v>
      </c>
      <c r="R277" t="s">
        <v>8</v>
      </c>
      <c r="S277">
        <v>1</v>
      </c>
      <c r="T277">
        <v>1</v>
      </c>
      <c r="U277">
        <v>21.850393295288001</v>
      </c>
      <c r="V277">
        <v>21.850393295288001</v>
      </c>
      <c r="W277">
        <v>21.850393295288001</v>
      </c>
      <c r="X277" s="1">
        <v>21.850393295288001</v>
      </c>
      <c r="Z277" s="1">
        <v>1</v>
      </c>
      <c r="AA277" s="1">
        <v>0.518818259239197</v>
      </c>
      <c r="AB277" s="1">
        <v>0.518818259239197</v>
      </c>
      <c r="AC277" s="1">
        <v>0.518818259239197</v>
      </c>
      <c r="AD277" s="1">
        <v>0.518818259239197</v>
      </c>
      <c r="AF277" s="1">
        <v>1</v>
      </c>
      <c r="AG277">
        <v>0.499103903770447</v>
      </c>
      <c r="AH277">
        <v>0.499103903770447</v>
      </c>
      <c r="AI277">
        <v>0.499103903770447</v>
      </c>
      <c r="AJ277">
        <v>0.499103903770447</v>
      </c>
      <c r="AL277" s="18">
        <f t="shared" si="26"/>
        <v>0.518818259239197</v>
      </c>
      <c r="AM277">
        <v>0.518818259239197</v>
      </c>
      <c r="AN277">
        <v>712</v>
      </c>
      <c r="AO277" t="s">
        <v>826</v>
      </c>
      <c r="AP277" t="s">
        <v>17</v>
      </c>
      <c r="AQ277" t="s">
        <v>18</v>
      </c>
      <c r="AR277" t="s">
        <v>8</v>
      </c>
      <c r="AS277">
        <v>21.503638800000001</v>
      </c>
      <c r="AT277">
        <v>-157.87079349999999</v>
      </c>
      <c r="AW277">
        <v>25.1</v>
      </c>
      <c r="AX277">
        <v>25.1</v>
      </c>
      <c r="BB277">
        <v>25.2</v>
      </c>
      <c r="BC277">
        <v>25.2</v>
      </c>
      <c r="BG277">
        <v>25.4</v>
      </c>
      <c r="BH277">
        <v>25.4</v>
      </c>
      <c r="BL277">
        <v>25.9</v>
      </c>
      <c r="BM277">
        <v>25.9</v>
      </c>
      <c r="BQ277">
        <v>26.8</v>
      </c>
      <c r="BR277">
        <v>26.8</v>
      </c>
      <c r="BW277">
        <v>27.8</v>
      </c>
      <c r="BX277">
        <v>27.8</v>
      </c>
      <c r="CB277">
        <v>28.1</v>
      </c>
      <c r="CC277">
        <v>28.1</v>
      </c>
      <c r="CG277">
        <v>28.9</v>
      </c>
      <c r="CH277">
        <v>28.9</v>
      </c>
      <c r="CL277">
        <v>29.1</v>
      </c>
      <c r="CM277">
        <v>29.1</v>
      </c>
      <c r="CQ277">
        <v>28.2</v>
      </c>
      <c r="CR277">
        <v>28.2</v>
      </c>
      <c r="CV277">
        <v>26.8</v>
      </c>
      <c r="CW277">
        <v>26.8</v>
      </c>
      <c r="DA277">
        <v>25.7</v>
      </c>
      <c r="DB277">
        <v>25.7</v>
      </c>
      <c r="DD277">
        <v>1</v>
      </c>
      <c r="DE277">
        <v>0</v>
      </c>
      <c r="DF277">
        <v>0</v>
      </c>
      <c r="DG277">
        <v>0</v>
      </c>
      <c r="DH277">
        <v>0</v>
      </c>
      <c r="DI277" t="str">
        <f t="shared" si="27"/>
        <v xml:space="preserve">Temp. suitable for vectors - surveillance may be needed. </v>
      </c>
      <c r="DJ277" t="str">
        <f t="shared" si="24"/>
        <v>When temp. suitable, model suggests vectors likely - may need control, education, and policies minimizing exposure.</v>
      </c>
      <c r="DK277" t="str">
        <f t="shared" si="28"/>
        <v xml:space="preserve">Temp. suitable for Zika - surveillance may be needed. </v>
      </c>
      <c r="DL277" t="str">
        <f t="shared" si="25"/>
        <v>When temp. suitable, model suggests Zika unlikely.</v>
      </c>
      <c r="DM277" t="str">
        <f t="shared" si="29"/>
        <v>Temp. suitable for vectors - surveillance may be needed. When temp. suitable, model suggests vectors likely - may need control, education, and policies minimizing exposure.</v>
      </c>
      <c r="DX277" s="59" t="s">
        <v>826</v>
      </c>
      <c r="DY277" s="59" t="s">
        <v>17</v>
      </c>
      <c r="DZ277" s="59" t="s">
        <v>18</v>
      </c>
      <c r="EA277" s="59" t="s">
        <v>8</v>
      </c>
      <c r="EB277" s="59">
        <v>0</v>
      </c>
      <c r="EC277" s="59">
        <v>99</v>
      </c>
      <c r="ED277" s="59">
        <v>0</v>
      </c>
      <c r="EE277" s="59">
        <v>728</v>
      </c>
      <c r="EF277" s="59">
        <v>728</v>
      </c>
      <c r="EG277" s="59">
        <v>28.707070707070699</v>
      </c>
      <c r="EH277" s="59">
        <v>95.260965595393301</v>
      </c>
      <c r="EI277" s="59">
        <v>2842</v>
      </c>
      <c r="EJ277" s="59">
        <v>27</v>
      </c>
      <c r="EK277" s="59">
        <v>0</v>
      </c>
      <c r="EL277" s="59">
        <v>3</v>
      </c>
      <c r="EM277" s="59">
        <v>0</v>
      </c>
      <c r="EN277" s="59">
        <v>2842</v>
      </c>
    </row>
    <row r="278" spans="1:144" x14ac:dyDescent="0.25">
      <c r="A278" s="18">
        <v>21.410679600000002</v>
      </c>
      <c r="B278" s="18">
        <v>-158.01951550000001</v>
      </c>
      <c r="C278" s="18">
        <f>IF(Sheet1!G494=1,Master!A278,Master!K278)</f>
        <v>21.410679600000002</v>
      </c>
      <c r="D278" s="18">
        <f>IF(Sheet1!G494=1,Master!B278,Master!L278)</f>
        <v>-158.01951550000001</v>
      </c>
      <c r="E278" s="18">
        <f>IF(Sheet1!G494=0,Master!A278,Master!K278)</f>
        <v>100</v>
      </c>
      <c r="F278" s="18">
        <f>IF(Sheet1!G494=0,Master!B278,Master!L278)</f>
        <v>180</v>
      </c>
      <c r="G278" s="18">
        <f>IF(Sheet1!I494=1,Master!A278,Master!K278)</f>
        <v>21.410679600000002</v>
      </c>
      <c r="H278" s="18">
        <f>IF(Sheet1!I494=1,Master!B278,Master!L278)</f>
        <v>-158.01951550000001</v>
      </c>
      <c r="I278" s="18">
        <f>IF(Sheet1!I494=0,Master!A278,Master!K278)</f>
        <v>100</v>
      </c>
      <c r="J278" s="18">
        <f>IF(Sheet1!I494=0,Master!B278,Master!L278)</f>
        <v>180</v>
      </c>
      <c r="K278" s="18">
        <v>100</v>
      </c>
      <c r="L278" s="18">
        <v>180</v>
      </c>
      <c r="M278">
        <v>713</v>
      </c>
      <c r="N278" t="s">
        <v>827</v>
      </c>
      <c r="O278">
        <v>0.103438393148</v>
      </c>
      <c r="P278" t="s">
        <v>17</v>
      </c>
      <c r="Q278" t="s">
        <v>18</v>
      </c>
      <c r="R278" t="s">
        <v>8</v>
      </c>
      <c r="S278">
        <v>1</v>
      </c>
      <c r="T278">
        <v>1</v>
      </c>
      <c r="U278">
        <v>25.1574802398681</v>
      </c>
      <c r="V278">
        <v>25.1574802398681</v>
      </c>
      <c r="W278">
        <v>25.1574802398681</v>
      </c>
      <c r="X278" s="1">
        <v>25.1574802398681</v>
      </c>
      <c r="Z278" s="1">
        <v>1</v>
      </c>
      <c r="AA278" s="1">
        <v>0.92128264904022195</v>
      </c>
      <c r="AB278" s="1">
        <v>0.92128264904022195</v>
      </c>
      <c r="AC278" s="1">
        <v>0.92128264904022195</v>
      </c>
      <c r="AD278" s="1">
        <v>0.92128264904022195</v>
      </c>
      <c r="AF278" s="1">
        <v>1</v>
      </c>
      <c r="AG278">
        <v>0.77768844366073597</v>
      </c>
      <c r="AH278">
        <v>0.77768844366073597</v>
      </c>
      <c r="AI278">
        <v>0.77768844366073597</v>
      </c>
      <c r="AJ278">
        <v>0.77768844366073597</v>
      </c>
      <c r="AL278" s="18">
        <f t="shared" si="26"/>
        <v>0.92128264904022195</v>
      </c>
      <c r="AM278">
        <v>0.92128264904022195</v>
      </c>
      <c r="AN278">
        <v>713</v>
      </c>
      <c r="AO278" t="s">
        <v>827</v>
      </c>
      <c r="AP278" t="s">
        <v>17</v>
      </c>
      <c r="AQ278" t="s">
        <v>18</v>
      </c>
      <c r="AR278" t="s">
        <v>8</v>
      </c>
      <c r="AS278">
        <v>21.410679600000002</v>
      </c>
      <c r="AT278">
        <v>-158.01951550000001</v>
      </c>
      <c r="AW278">
        <v>25.9</v>
      </c>
      <c r="AX278">
        <v>25.9</v>
      </c>
      <c r="BB278">
        <v>26</v>
      </c>
      <c r="BC278">
        <v>26</v>
      </c>
      <c r="BG278">
        <v>26.4</v>
      </c>
      <c r="BH278">
        <v>26.4</v>
      </c>
      <c r="BL278">
        <v>26.9</v>
      </c>
      <c r="BM278">
        <v>26.9</v>
      </c>
      <c r="BQ278">
        <v>27.7</v>
      </c>
      <c r="BR278">
        <v>27.7</v>
      </c>
      <c r="BW278">
        <v>28.8</v>
      </c>
      <c r="BX278">
        <v>28.8</v>
      </c>
      <c r="CB278">
        <v>29.2</v>
      </c>
      <c r="CC278">
        <v>29.2</v>
      </c>
      <c r="CG278">
        <v>29.7</v>
      </c>
      <c r="CH278">
        <v>29.7</v>
      </c>
      <c r="CL278">
        <v>29.8</v>
      </c>
      <c r="CM278">
        <v>29.8</v>
      </c>
      <c r="CQ278">
        <v>29.2</v>
      </c>
      <c r="CR278">
        <v>29.2</v>
      </c>
      <c r="CV278">
        <v>27.8</v>
      </c>
      <c r="CW278">
        <v>27.8</v>
      </c>
      <c r="DA278">
        <v>26.5</v>
      </c>
      <c r="DB278">
        <v>26.5</v>
      </c>
      <c r="DD278">
        <v>1</v>
      </c>
      <c r="DE278">
        <v>0.92169916629791304</v>
      </c>
      <c r="DF278">
        <v>0.92169916629791304</v>
      </c>
      <c r="DG278">
        <v>0.92169916629791304</v>
      </c>
      <c r="DH278">
        <v>0.92169916629791304</v>
      </c>
      <c r="DI278" t="str">
        <f t="shared" si="27"/>
        <v xml:space="preserve">Temp. suitable for vectors - surveillance may be needed. </v>
      </c>
      <c r="DJ278" t="str">
        <f t="shared" si="24"/>
        <v>When temp. suitable, model suggests vectors likely - may need control, education, and policies minimizing exposure.</v>
      </c>
      <c r="DK278" t="str">
        <f t="shared" si="28"/>
        <v xml:space="preserve">Temp. suitable for Zika - surveillance may be needed. </v>
      </c>
      <c r="DL278" t="str">
        <f t="shared" si="25"/>
        <v>When temp. suitable, model suggests Zika likely - may need control, education, and policies minimizing exposure.</v>
      </c>
      <c r="DM278" t="str">
        <f t="shared" si="29"/>
        <v>Temp. suitable for vectors - surveillance may be needed. When temp. suitable, model suggests vectors likely - may need control, education, and policies minimizing exposure.</v>
      </c>
      <c r="DX278" s="59" t="s">
        <v>827</v>
      </c>
      <c r="DY278" s="59" t="s">
        <v>17</v>
      </c>
      <c r="DZ278" s="59" t="s">
        <v>18</v>
      </c>
      <c r="EA278" s="59" t="s">
        <v>8</v>
      </c>
      <c r="EB278" s="59">
        <v>1359</v>
      </c>
      <c r="EN278" s="59">
        <v>1359</v>
      </c>
    </row>
    <row r="279" spans="1:144" x14ac:dyDescent="0.25">
      <c r="A279" s="18">
        <v>21.473147000000001</v>
      </c>
      <c r="B279" s="18">
        <v>-158.03460039999999</v>
      </c>
      <c r="C279" s="18">
        <f>IF(Sheet1!G495=1,Master!A279,Master!K279)</f>
        <v>21.473147000000001</v>
      </c>
      <c r="D279" s="18">
        <f>IF(Sheet1!G495=1,Master!B279,Master!L279)</f>
        <v>-158.03460039999999</v>
      </c>
      <c r="E279" s="18">
        <f>IF(Sheet1!G495=0,Master!A279,Master!K279)</f>
        <v>100</v>
      </c>
      <c r="F279" s="18">
        <f>IF(Sheet1!G495=0,Master!B279,Master!L279)</f>
        <v>180</v>
      </c>
      <c r="G279" s="18">
        <f>IF(Sheet1!I495=1,Master!A279,Master!K279)</f>
        <v>21.473147000000001</v>
      </c>
      <c r="H279" s="18">
        <f>IF(Sheet1!I495=1,Master!B279,Master!L279)</f>
        <v>-158.03460039999999</v>
      </c>
      <c r="I279" s="18">
        <f>IF(Sheet1!I495=0,Master!A279,Master!K279)</f>
        <v>100</v>
      </c>
      <c r="J279" s="18">
        <f>IF(Sheet1!I495=0,Master!B279,Master!L279)</f>
        <v>180</v>
      </c>
      <c r="K279" s="18">
        <v>100</v>
      </c>
      <c r="L279" s="18">
        <v>180</v>
      </c>
      <c r="M279">
        <v>723</v>
      </c>
      <c r="N279" t="s">
        <v>837</v>
      </c>
      <c r="O279">
        <v>0.122900617011</v>
      </c>
      <c r="P279" t="s">
        <v>17</v>
      </c>
      <c r="Q279" t="s">
        <v>18</v>
      </c>
      <c r="R279" t="s">
        <v>8</v>
      </c>
      <c r="S279">
        <v>1</v>
      </c>
      <c r="T279">
        <v>1</v>
      </c>
      <c r="U279">
        <v>25.1574802398681</v>
      </c>
      <c r="V279">
        <v>25.1574802398681</v>
      </c>
      <c r="W279">
        <v>25.1574802398681</v>
      </c>
      <c r="X279" s="1">
        <v>25.1574802398681</v>
      </c>
      <c r="Z279" s="1">
        <v>1</v>
      </c>
      <c r="AA279" s="1">
        <v>0.88831609487533603</v>
      </c>
      <c r="AB279" s="1">
        <v>0.88831609487533603</v>
      </c>
      <c r="AC279" s="1">
        <v>0.88831609487533603</v>
      </c>
      <c r="AD279" s="1">
        <v>0.88831609487533603</v>
      </c>
      <c r="AF279" s="1">
        <v>1</v>
      </c>
      <c r="AG279">
        <v>0.85691648721694902</v>
      </c>
      <c r="AH279">
        <v>0.85691648721694902</v>
      </c>
      <c r="AI279">
        <v>0.85691648721694902</v>
      </c>
      <c r="AJ279">
        <v>0.85691648721694902</v>
      </c>
      <c r="AL279" s="18">
        <f t="shared" si="26"/>
        <v>0.88831609487533603</v>
      </c>
      <c r="AM279">
        <v>0.88831609487533603</v>
      </c>
      <c r="AN279">
        <v>723</v>
      </c>
      <c r="AO279" t="s">
        <v>837</v>
      </c>
      <c r="AP279" t="s">
        <v>17</v>
      </c>
      <c r="AQ279" t="s">
        <v>18</v>
      </c>
      <c r="AR279" t="s">
        <v>8</v>
      </c>
      <c r="AS279">
        <v>21.473147000000001</v>
      </c>
      <c r="AT279">
        <v>-158.03460039999999</v>
      </c>
      <c r="AW279">
        <v>24.9</v>
      </c>
      <c r="AX279">
        <v>24.9</v>
      </c>
      <c r="BB279">
        <v>25</v>
      </c>
      <c r="BC279">
        <v>25</v>
      </c>
      <c r="BG279">
        <v>25.3</v>
      </c>
      <c r="BH279">
        <v>25.3</v>
      </c>
      <c r="BL279">
        <v>25.7</v>
      </c>
      <c r="BM279">
        <v>25.7</v>
      </c>
      <c r="BQ279">
        <v>26.6</v>
      </c>
      <c r="BR279">
        <v>26.6</v>
      </c>
      <c r="BW279">
        <v>27.6</v>
      </c>
      <c r="BX279">
        <v>27.6</v>
      </c>
      <c r="CB279">
        <v>28</v>
      </c>
      <c r="CC279">
        <v>28</v>
      </c>
      <c r="CG279">
        <v>28.8</v>
      </c>
      <c r="CH279">
        <v>28.8</v>
      </c>
      <c r="CL279">
        <v>28.8</v>
      </c>
      <c r="CM279">
        <v>28.8</v>
      </c>
      <c r="CQ279">
        <v>28</v>
      </c>
      <c r="CR279">
        <v>28</v>
      </c>
      <c r="CV279">
        <v>26.7</v>
      </c>
      <c r="CW279">
        <v>26.7</v>
      </c>
      <c r="DA279">
        <v>25.5</v>
      </c>
      <c r="DB279">
        <v>25.5</v>
      </c>
      <c r="DD279">
        <v>1</v>
      </c>
      <c r="DE279">
        <v>0.91340941190719604</v>
      </c>
      <c r="DF279">
        <v>0.91340941190719604</v>
      </c>
      <c r="DG279">
        <v>0.91340941190719604</v>
      </c>
      <c r="DH279">
        <v>0.91340941190719604</v>
      </c>
      <c r="DI279" t="str">
        <f t="shared" si="27"/>
        <v xml:space="preserve">Temp. suitable for vectors - surveillance may be needed. </v>
      </c>
      <c r="DJ279" t="str">
        <f t="shared" si="24"/>
        <v>When temp. suitable, model suggests vectors likely - may need control, education, and policies minimizing exposure.</v>
      </c>
      <c r="DK279" t="str">
        <f t="shared" si="28"/>
        <v xml:space="preserve">Temp. suitable for Zika - surveillance may be needed. </v>
      </c>
      <c r="DL279" t="str">
        <f t="shared" si="25"/>
        <v>When temp. suitable, model suggests Zika likely - may need control, education, and policies minimizing exposure.</v>
      </c>
      <c r="DM279" t="str">
        <f t="shared" si="29"/>
        <v>Temp. suitable for vectors - surveillance may be needed. When temp. suitable, model suggests vectors likely - may need control, education, and policies minimizing exposure.</v>
      </c>
      <c r="DX279" s="59" t="s">
        <v>837</v>
      </c>
      <c r="DY279" s="59" t="s">
        <v>17</v>
      </c>
      <c r="DZ279" s="59" t="s">
        <v>18</v>
      </c>
      <c r="EA279" s="59" t="s">
        <v>8</v>
      </c>
      <c r="EB279" s="59">
        <v>2</v>
      </c>
      <c r="EN279" s="59">
        <v>2</v>
      </c>
    </row>
    <row r="280" spans="1:144" x14ac:dyDescent="0.25">
      <c r="A280" s="18">
        <v>41.810885599999999</v>
      </c>
      <c r="B280" s="18">
        <v>-93.781245999999996</v>
      </c>
      <c r="C280" s="18">
        <f>IF(Sheet1!G503=1,Master!A280,Master!K280)</f>
        <v>41.810885599999999</v>
      </c>
      <c r="D280" s="18">
        <f>IF(Sheet1!G503=1,Master!B280,Master!L280)</f>
        <v>-93.781245999999996</v>
      </c>
      <c r="E280" s="18">
        <f>IF(Sheet1!G503=0,Master!A280,Master!K280)</f>
        <v>100</v>
      </c>
      <c r="F280" s="18">
        <f>IF(Sheet1!G503=0,Master!B280,Master!L280)</f>
        <v>180</v>
      </c>
      <c r="G280" s="18">
        <f>IF(Sheet1!I503=1,Master!A280,Master!K280)</f>
        <v>41.810885599999999</v>
      </c>
      <c r="H280" s="18">
        <f>IF(Sheet1!I503=1,Master!B280,Master!L280)</f>
        <v>-93.781245999999996</v>
      </c>
      <c r="I280" s="18">
        <f>IF(Sheet1!I503=0,Master!A280,Master!K280)</f>
        <v>100</v>
      </c>
      <c r="J280" s="18">
        <f>IF(Sheet1!I503=0,Master!B280,Master!L280)</f>
        <v>180</v>
      </c>
      <c r="K280" s="18">
        <v>100</v>
      </c>
      <c r="L280" s="18">
        <v>180</v>
      </c>
      <c r="M280">
        <v>154</v>
      </c>
      <c r="N280" t="s">
        <v>246</v>
      </c>
      <c r="O280">
        <v>3.61449882362</v>
      </c>
      <c r="P280" s="18" t="s">
        <v>247</v>
      </c>
      <c r="Q280" t="s">
        <v>248</v>
      </c>
      <c r="R280" t="s">
        <v>8</v>
      </c>
      <c r="S280">
        <v>1</v>
      </c>
      <c r="T280">
        <v>1</v>
      </c>
      <c r="U280">
        <v>-6.8110237121581996</v>
      </c>
      <c r="V280">
        <v>-6.8110237121581996</v>
      </c>
      <c r="W280">
        <v>-6.8110237121581996</v>
      </c>
      <c r="X280" s="1">
        <v>-6.8110237121581996</v>
      </c>
      <c r="Z280" s="1">
        <v>11</v>
      </c>
      <c r="AA280" s="1">
        <v>9.4523041278241002E-2</v>
      </c>
      <c r="AB280" s="1">
        <v>0.19970819383685601</v>
      </c>
      <c r="AC280" s="1">
        <v>0.14286151313030701</v>
      </c>
      <c r="AD280" s="1">
        <v>1.5714766444333701</v>
      </c>
      <c r="AF280" s="1">
        <v>11</v>
      </c>
      <c r="AG280">
        <v>0.49832764007880498</v>
      </c>
      <c r="AH280">
        <v>0.90413056644754597</v>
      </c>
      <c r="AI280">
        <v>0.78091391919893005</v>
      </c>
      <c r="AJ280">
        <v>8.5900531111882206</v>
      </c>
      <c r="AL280" s="18">
        <f t="shared" si="26"/>
        <v>0.90413056644754597</v>
      </c>
      <c r="AM280">
        <v>0.90413056644754597</v>
      </c>
      <c r="AN280">
        <v>154</v>
      </c>
      <c r="AO280" t="s">
        <v>246</v>
      </c>
      <c r="AP280" t="s">
        <v>247</v>
      </c>
      <c r="AQ280" t="s">
        <v>248</v>
      </c>
      <c r="AR280" t="s">
        <v>8</v>
      </c>
      <c r="AS280">
        <v>41.810885599999999</v>
      </c>
      <c r="AT280">
        <v>-93.781245999999996</v>
      </c>
      <c r="AW280">
        <v>-2</v>
      </c>
      <c r="AX280">
        <v>-2.2000000000000002</v>
      </c>
      <c r="BB280">
        <v>0.9</v>
      </c>
      <c r="BC280">
        <v>0.8</v>
      </c>
      <c r="BG280">
        <v>7.8</v>
      </c>
      <c r="BH280">
        <v>7.7</v>
      </c>
      <c r="BL280">
        <v>16.2</v>
      </c>
      <c r="BM280">
        <v>16.200000000000003</v>
      </c>
      <c r="BQ280">
        <v>22.6</v>
      </c>
      <c r="BR280">
        <v>22.6</v>
      </c>
      <c r="BW280">
        <v>27.5</v>
      </c>
      <c r="BX280">
        <v>27.5</v>
      </c>
      <c r="CB280">
        <v>29.9</v>
      </c>
      <c r="CC280">
        <v>29.900000000000002</v>
      </c>
      <c r="CG280">
        <v>28.5</v>
      </c>
      <c r="CH280">
        <v>28.5</v>
      </c>
      <c r="CL280">
        <v>24.2</v>
      </c>
      <c r="CM280">
        <v>24.200000000000003</v>
      </c>
      <c r="CQ280">
        <v>17.899999999999999</v>
      </c>
      <c r="CR280">
        <v>17.900000000000002</v>
      </c>
      <c r="CV280">
        <v>8.6</v>
      </c>
      <c r="CW280">
        <v>8.6</v>
      </c>
      <c r="DA280">
        <v>0.2</v>
      </c>
      <c r="DB280">
        <v>0.1</v>
      </c>
      <c r="DD280">
        <v>11</v>
      </c>
      <c r="DE280">
        <v>0</v>
      </c>
      <c r="DF280">
        <v>0</v>
      </c>
      <c r="DG280">
        <v>0</v>
      </c>
      <c r="DH280">
        <v>0</v>
      </c>
      <c r="DI280" t="str">
        <f t="shared" si="27"/>
        <v xml:space="preserve">Temp. suitable for vectors - surveillance may be needed. </v>
      </c>
      <c r="DJ280" t="str">
        <f t="shared" si="24"/>
        <v>When temp. suitable, model suggests vectors likely - may need control, education, and policies minimizing exposure.</v>
      </c>
      <c r="DK280" t="str">
        <f t="shared" si="28"/>
        <v xml:space="preserve">Temp. suitable for Zika - surveillance may be needed. </v>
      </c>
      <c r="DL280" t="str">
        <f t="shared" si="25"/>
        <v>When temp. suitable, model suggests Zika unlikely.</v>
      </c>
      <c r="DM280" t="str">
        <f t="shared" si="29"/>
        <v>Temp. suitable for vectors - surveillance may be needed. When temp. suitable, model suggests vectors likely - may need control, education, and policies minimizing exposure.</v>
      </c>
      <c r="DX280" s="59" t="s">
        <v>246</v>
      </c>
      <c r="DY280" s="59" t="s">
        <v>247</v>
      </c>
      <c r="DZ280" s="59" t="s">
        <v>248</v>
      </c>
      <c r="EA280" s="59" t="s">
        <v>8</v>
      </c>
      <c r="EB280" s="59">
        <v>204</v>
      </c>
      <c r="EC280" s="59">
        <v>1639</v>
      </c>
      <c r="ED280" s="59">
        <v>0</v>
      </c>
      <c r="EE280" s="59">
        <v>12820</v>
      </c>
      <c r="EF280" s="59">
        <v>12820</v>
      </c>
      <c r="EG280" s="59">
        <v>149.30262355094499</v>
      </c>
      <c r="EH280" s="59">
        <v>536.95164596352595</v>
      </c>
      <c r="EI280" s="59">
        <v>244707</v>
      </c>
      <c r="EJ280" s="59">
        <v>376</v>
      </c>
      <c r="EK280" s="59">
        <v>0</v>
      </c>
      <c r="EL280" s="59">
        <v>46</v>
      </c>
      <c r="EM280" s="59">
        <v>3</v>
      </c>
      <c r="EN280" s="59">
        <v>244707</v>
      </c>
    </row>
    <row r="281" spans="1:144" x14ac:dyDescent="0.25">
      <c r="A281" s="18">
        <v>40.7924784</v>
      </c>
      <c r="B281" s="18">
        <v>-91.243008500000002</v>
      </c>
      <c r="C281" s="18">
        <f>IF(Sheet1!G504=1,Master!A281,Master!K281)</f>
        <v>40.7924784</v>
      </c>
      <c r="D281" s="18">
        <f>IF(Sheet1!G504=1,Master!B281,Master!L281)</f>
        <v>-91.243008500000002</v>
      </c>
      <c r="E281" s="18">
        <f>IF(Sheet1!G504=0,Master!A281,Master!K281)</f>
        <v>100</v>
      </c>
      <c r="F281" s="18">
        <f>IF(Sheet1!G504=0,Master!B281,Master!L281)</f>
        <v>180</v>
      </c>
      <c r="G281" s="18">
        <f>IF(Sheet1!I504=1,Master!A281,Master!K281)</f>
        <v>40.7924784</v>
      </c>
      <c r="H281" s="18">
        <f>IF(Sheet1!I504=1,Master!B281,Master!L281)</f>
        <v>-91.243008500000002</v>
      </c>
      <c r="I281" s="18">
        <f>IF(Sheet1!I504=0,Master!A281,Master!K281)</f>
        <v>100</v>
      </c>
      <c r="J281" s="18">
        <f>IF(Sheet1!I504=0,Master!B281,Master!L281)</f>
        <v>180</v>
      </c>
      <c r="K281" s="18">
        <v>100</v>
      </c>
      <c r="L281" s="18">
        <v>180</v>
      </c>
      <c r="M281">
        <v>320</v>
      </c>
      <c r="N281" t="s">
        <v>432</v>
      </c>
      <c r="O281">
        <v>0.40985343929899998</v>
      </c>
      <c r="P281" s="18" t="s">
        <v>247</v>
      </c>
      <c r="Q281" t="s">
        <v>248</v>
      </c>
      <c r="R281" t="s">
        <v>8</v>
      </c>
      <c r="S281">
        <v>1</v>
      </c>
      <c r="T281">
        <v>1</v>
      </c>
      <c r="U281">
        <v>-4.8818898200988698</v>
      </c>
      <c r="V281">
        <v>-4.8818898200988698</v>
      </c>
      <c r="W281">
        <v>-4.8818898200988698</v>
      </c>
      <c r="X281" s="1">
        <v>-4.8818898200988698</v>
      </c>
      <c r="Z281" s="1">
        <v>3</v>
      </c>
      <c r="AA281" s="1">
        <v>0.140889799229902</v>
      </c>
      <c r="AB281" s="1">
        <v>0.16987374261411101</v>
      </c>
      <c r="AC281" s="1">
        <v>0.15271624120393801</v>
      </c>
      <c r="AD281" s="1">
        <v>0.45814872361181402</v>
      </c>
      <c r="AF281" s="1">
        <v>3</v>
      </c>
      <c r="AG281">
        <v>0.90534930534371905</v>
      </c>
      <c r="AH281">
        <v>0.93453598540134097</v>
      </c>
      <c r="AI281">
        <v>0.91568088025694305</v>
      </c>
      <c r="AJ281">
        <v>2.7470426407708302</v>
      </c>
      <c r="AL281" s="18">
        <f t="shared" si="26"/>
        <v>0.93453598540134097</v>
      </c>
      <c r="AM281">
        <v>0.93453598540134097</v>
      </c>
      <c r="AN281">
        <v>320</v>
      </c>
      <c r="AO281" t="s">
        <v>432</v>
      </c>
      <c r="AP281" t="s">
        <v>247</v>
      </c>
      <c r="AQ281" t="s">
        <v>248</v>
      </c>
      <c r="AR281" t="s">
        <v>8</v>
      </c>
      <c r="AS281">
        <v>40.7924784</v>
      </c>
      <c r="AT281">
        <v>-91.243008500000002</v>
      </c>
      <c r="AW281">
        <v>-0.6</v>
      </c>
      <c r="AX281">
        <v>-0.6</v>
      </c>
      <c r="BB281">
        <v>2.2000000000000002</v>
      </c>
      <c r="BC281">
        <v>2.2000000000000002</v>
      </c>
      <c r="BG281">
        <v>8.8000000000000007</v>
      </c>
      <c r="BH281">
        <v>8.8000000000000007</v>
      </c>
      <c r="BL281">
        <v>16.8</v>
      </c>
      <c r="BM281">
        <v>16.8</v>
      </c>
      <c r="BQ281">
        <v>22.8</v>
      </c>
      <c r="BR281">
        <v>22.8</v>
      </c>
      <c r="BW281">
        <v>27.8</v>
      </c>
      <c r="BX281">
        <v>27.8</v>
      </c>
      <c r="CB281">
        <v>30.1</v>
      </c>
      <c r="CC281">
        <v>30.1</v>
      </c>
      <c r="CG281">
        <v>28.8</v>
      </c>
      <c r="CH281">
        <v>28.8</v>
      </c>
      <c r="CL281">
        <v>24.8</v>
      </c>
      <c r="CM281">
        <v>24.8</v>
      </c>
      <c r="CQ281">
        <v>18.7</v>
      </c>
      <c r="CR281">
        <v>18.7</v>
      </c>
      <c r="CV281">
        <v>9.8000000000000007</v>
      </c>
      <c r="CW281">
        <v>9.8000000000000007</v>
      </c>
      <c r="DA281">
        <v>1.9</v>
      </c>
      <c r="DB281">
        <v>1.9</v>
      </c>
      <c r="DD281">
        <v>5</v>
      </c>
      <c r="DE281">
        <v>0</v>
      </c>
      <c r="DF281">
        <v>0</v>
      </c>
      <c r="DG281">
        <v>0</v>
      </c>
      <c r="DH281">
        <v>0</v>
      </c>
      <c r="DI281" t="str">
        <f t="shared" si="27"/>
        <v xml:space="preserve">Temp. suitable for vectors - surveillance may be needed. </v>
      </c>
      <c r="DJ281" t="str">
        <f t="shared" si="24"/>
        <v>When temp. suitable, model suggests vectors likely - may need control, education, and policies minimizing exposure.</v>
      </c>
      <c r="DK281" t="str">
        <f t="shared" si="28"/>
        <v xml:space="preserve">Temp. suitable for Zika - surveillance may be needed. </v>
      </c>
      <c r="DL281" t="str">
        <f t="shared" si="25"/>
        <v>When temp. suitable, model suggests Zika unlikely.</v>
      </c>
      <c r="DM281" t="str">
        <f t="shared" si="29"/>
        <v>Temp. suitable for vectors - surveillance may be needed. When temp. suitable, model suggests vectors likely - may need control, education, and policies minimizing exposure.</v>
      </c>
      <c r="DX281" s="59" t="s">
        <v>432</v>
      </c>
      <c r="DY281" s="59" t="s">
        <v>247</v>
      </c>
      <c r="DZ281" s="59" t="s">
        <v>248</v>
      </c>
      <c r="EA281" s="59" t="s">
        <v>8</v>
      </c>
      <c r="EB281" s="59">
        <v>24</v>
      </c>
      <c r="EC281" s="59">
        <v>501</v>
      </c>
      <c r="ED281" s="59">
        <v>0</v>
      </c>
      <c r="EE281" s="59">
        <v>2447</v>
      </c>
      <c r="EF281" s="59">
        <v>2447</v>
      </c>
      <c r="EG281" s="59">
        <v>43.632734530938102</v>
      </c>
      <c r="EH281" s="59">
        <v>157.00415356872401</v>
      </c>
      <c r="EI281" s="59">
        <v>21860</v>
      </c>
      <c r="EJ281" s="59">
        <v>111</v>
      </c>
      <c r="EK281" s="59">
        <v>0</v>
      </c>
      <c r="EL281" s="59">
        <v>24</v>
      </c>
      <c r="EM281" s="59">
        <v>3</v>
      </c>
      <c r="EN281" s="59">
        <v>21860</v>
      </c>
    </row>
    <row r="282" spans="1:144" x14ac:dyDescent="0.25">
      <c r="A282" s="18">
        <v>47.977324099999997</v>
      </c>
      <c r="B282" s="18">
        <v>-116.5615792</v>
      </c>
      <c r="C282" s="18">
        <f>IF(Sheet1!G527=1,Master!A282,Master!K282)</f>
        <v>47.977324099999997</v>
      </c>
      <c r="D282" s="18">
        <f>IF(Sheet1!G527=1,Master!B282,Master!L282)</f>
        <v>-116.5615792</v>
      </c>
      <c r="E282" s="18">
        <f>IF(Sheet1!G527=0,Master!A282,Master!K282)</f>
        <v>100</v>
      </c>
      <c r="F282" s="18">
        <f>IF(Sheet1!G527=0,Master!B282,Master!L282)</f>
        <v>180</v>
      </c>
      <c r="G282" s="18">
        <f>IF(Sheet1!I527=1,Master!A282,Master!K282)</f>
        <v>47.977324099999997</v>
      </c>
      <c r="H282" s="18">
        <f>IF(Sheet1!I527=1,Master!B282,Master!L282)</f>
        <v>-116.5615792</v>
      </c>
      <c r="I282" s="18">
        <f>IF(Sheet1!I527=0,Master!A282,Master!K282)</f>
        <v>100</v>
      </c>
      <c r="J282" s="18">
        <f>IF(Sheet1!I527=0,Master!B282,Master!L282)</f>
        <v>180</v>
      </c>
      <c r="K282" s="18">
        <v>100</v>
      </c>
      <c r="L282" s="18">
        <v>180</v>
      </c>
      <c r="M282">
        <v>27</v>
      </c>
      <c r="N282" t="s">
        <v>66</v>
      </c>
      <c r="O282">
        <v>2.38687434739E-2</v>
      </c>
      <c r="P282" t="s">
        <v>67</v>
      </c>
      <c r="Q282" t="s">
        <v>68</v>
      </c>
      <c r="R282" t="s">
        <v>8</v>
      </c>
      <c r="S282">
        <v>0</v>
      </c>
      <c r="T282">
        <v>1</v>
      </c>
      <c r="U282">
        <v>-1.5748031139373699</v>
      </c>
      <c r="V282">
        <v>-1.5748031139373699</v>
      </c>
      <c r="W282">
        <v>-1.5748031139373699</v>
      </c>
      <c r="X282" s="1">
        <v>-1.5748031139373699</v>
      </c>
      <c r="Z282" s="1">
        <v>1</v>
      </c>
      <c r="AA282" s="1">
        <v>2.1701188758016E-2</v>
      </c>
      <c r="AB282" s="1">
        <v>2.1701188758016E-2</v>
      </c>
      <c r="AC282" s="1">
        <v>2.1701188758016E-2</v>
      </c>
      <c r="AD282" s="1">
        <v>2.1701188758016E-2</v>
      </c>
      <c r="AF282" s="1">
        <v>1</v>
      </c>
      <c r="AG282">
        <v>3.8428306579590003E-2</v>
      </c>
      <c r="AH282">
        <v>3.8428306579590003E-2</v>
      </c>
      <c r="AI282">
        <v>3.8428306579590003E-2</v>
      </c>
      <c r="AJ282">
        <v>3.8428306579590003E-2</v>
      </c>
      <c r="AL282" s="18">
        <f t="shared" si="26"/>
        <v>3.8428306579590003E-2</v>
      </c>
      <c r="AM282">
        <v>3.8428306579590003E-2</v>
      </c>
      <c r="AN282">
        <v>27</v>
      </c>
      <c r="AO282" t="s">
        <v>66</v>
      </c>
      <c r="AP282" t="s">
        <v>67</v>
      </c>
      <c r="AQ282" t="s">
        <v>68</v>
      </c>
      <c r="AR282" t="s">
        <v>8</v>
      </c>
      <c r="AS282">
        <v>47.977324099999997</v>
      </c>
      <c r="AT282">
        <v>-116.5615792</v>
      </c>
      <c r="AW282">
        <v>0</v>
      </c>
      <c r="AX282">
        <v>0</v>
      </c>
      <c r="BB282">
        <v>3</v>
      </c>
      <c r="BC282">
        <v>3</v>
      </c>
      <c r="BG282">
        <v>6.8</v>
      </c>
      <c r="BH282">
        <v>6.8</v>
      </c>
      <c r="BL282">
        <v>12</v>
      </c>
      <c r="BM282">
        <v>12</v>
      </c>
      <c r="BQ282">
        <v>17.2</v>
      </c>
      <c r="BR282">
        <v>17.2</v>
      </c>
      <c r="BW282">
        <v>21.4</v>
      </c>
      <c r="BX282">
        <v>21.4</v>
      </c>
      <c r="CB282">
        <v>26.2</v>
      </c>
      <c r="CC282">
        <v>26.2</v>
      </c>
      <c r="CG282">
        <v>25.9</v>
      </c>
      <c r="CH282">
        <v>25.9</v>
      </c>
      <c r="CL282">
        <v>20.3</v>
      </c>
      <c r="CM282">
        <v>20.3</v>
      </c>
      <c r="CQ282">
        <v>12.8</v>
      </c>
      <c r="CR282">
        <v>12.8</v>
      </c>
      <c r="CV282">
        <v>4.5999999999999996</v>
      </c>
      <c r="CW282">
        <v>4.5999999999999996</v>
      </c>
      <c r="DA282">
        <v>0.7</v>
      </c>
      <c r="DB282">
        <v>0.7</v>
      </c>
      <c r="DD282">
        <v>1</v>
      </c>
      <c r="DE282">
        <v>0</v>
      </c>
      <c r="DF282">
        <v>0</v>
      </c>
      <c r="DG282">
        <v>0</v>
      </c>
      <c r="DH282">
        <v>0</v>
      </c>
      <c r="DI282" t="str">
        <f t="shared" si="27"/>
        <v xml:space="preserve">Temp. suitable for vectors - surveillance may be needed. </v>
      </c>
      <c r="DJ282" t="str">
        <f t="shared" si="24"/>
        <v>When temp. suitable, model suggests vectors unlikely or low numbers.</v>
      </c>
      <c r="DK282" t="str">
        <f t="shared" si="28"/>
        <v xml:space="preserve">Temp. suitable for Zika - surveillance may be needed. </v>
      </c>
      <c r="DL282" t="str">
        <f t="shared" si="25"/>
        <v>When temp. suitable, model suggests Zika unlikely.</v>
      </c>
      <c r="DM282" t="str">
        <f t="shared" si="29"/>
        <v>Temp. suitable for vectors - surveillance may be needed. When temp. suitable, model suggests vectors unlikely or low numbers.</v>
      </c>
      <c r="DX282" s="59" t="s">
        <v>66</v>
      </c>
      <c r="DY282" s="59" t="s">
        <v>67</v>
      </c>
      <c r="DZ282" s="59" t="s">
        <v>68</v>
      </c>
      <c r="EA282" s="59" t="s">
        <v>8</v>
      </c>
      <c r="EB282" s="59">
        <v>155</v>
      </c>
      <c r="EC282" s="59">
        <v>152</v>
      </c>
      <c r="ED282" s="59">
        <v>0</v>
      </c>
      <c r="EE282" s="59">
        <v>155</v>
      </c>
      <c r="EF282" s="59">
        <v>155</v>
      </c>
      <c r="EG282" s="59">
        <v>6.1842105263157796</v>
      </c>
      <c r="EH282" s="59">
        <v>17.7928212359542</v>
      </c>
      <c r="EI282" s="59">
        <v>940</v>
      </c>
      <c r="EJ282" s="59">
        <v>29</v>
      </c>
      <c r="EK282" s="59">
        <v>0</v>
      </c>
      <c r="EL282" s="59">
        <v>4</v>
      </c>
      <c r="EM282" s="59">
        <v>0</v>
      </c>
      <c r="EN282" s="59">
        <v>940</v>
      </c>
    </row>
    <row r="283" spans="1:144" x14ac:dyDescent="0.25">
      <c r="A283" s="18">
        <v>43.557164499999999</v>
      </c>
      <c r="B283" s="18">
        <v>-116.22151150000001</v>
      </c>
      <c r="C283" s="18">
        <f>IF(Sheet1!G528=1,Master!A283,Master!K283)</f>
        <v>43.557164499999999</v>
      </c>
      <c r="D283" s="18">
        <f>IF(Sheet1!G528=1,Master!B283,Master!L283)</f>
        <v>-116.22151150000001</v>
      </c>
      <c r="E283" s="18">
        <f>IF(Sheet1!G528=0,Master!A283,Master!K283)</f>
        <v>100</v>
      </c>
      <c r="F283" s="18">
        <f>IF(Sheet1!G528=0,Master!B283,Master!L283)</f>
        <v>180</v>
      </c>
      <c r="G283" s="18">
        <f>IF(Sheet1!I528=1,Master!A283,Master!K283)</f>
        <v>43.557164499999999</v>
      </c>
      <c r="H283" s="18">
        <f>IF(Sheet1!I528=1,Master!B283,Master!L283)</f>
        <v>-116.22151150000001</v>
      </c>
      <c r="I283" s="18">
        <f>IF(Sheet1!I528=0,Master!A283,Master!K283)</f>
        <v>100</v>
      </c>
      <c r="J283" s="18">
        <f>IF(Sheet1!I528=0,Master!B283,Master!L283)</f>
        <v>180</v>
      </c>
      <c r="K283" s="18">
        <v>100</v>
      </c>
      <c r="L283" s="18">
        <v>180</v>
      </c>
      <c r="M283">
        <v>35</v>
      </c>
      <c r="N283" t="s">
        <v>82</v>
      </c>
      <c r="O283">
        <v>0.115250495184</v>
      </c>
      <c r="P283" t="s">
        <v>67</v>
      </c>
      <c r="Q283" t="s">
        <v>68</v>
      </c>
      <c r="R283" t="s">
        <v>8</v>
      </c>
      <c r="S283">
        <v>0</v>
      </c>
      <c r="T283">
        <v>1</v>
      </c>
      <c r="U283">
        <v>10</v>
      </c>
      <c r="V283">
        <v>10</v>
      </c>
      <c r="W283">
        <v>10</v>
      </c>
      <c r="X283" s="1">
        <v>10</v>
      </c>
      <c r="Z283" s="1">
        <v>1</v>
      </c>
      <c r="AA283" s="1">
        <v>1.5076002106071001E-2</v>
      </c>
      <c r="AB283" s="1">
        <v>1.5076002106071001E-2</v>
      </c>
      <c r="AC283" s="1">
        <v>1.5076002106071001E-2</v>
      </c>
      <c r="AD283" s="1">
        <v>1.5076002106071001E-2</v>
      </c>
      <c r="AF283" s="1">
        <v>1</v>
      </c>
      <c r="AG283">
        <v>1.4153160154818999E-2</v>
      </c>
      <c r="AH283">
        <v>1.4153160154818999E-2</v>
      </c>
      <c r="AI283">
        <v>1.4153160154818999E-2</v>
      </c>
      <c r="AJ283">
        <v>1.4153160154818999E-2</v>
      </c>
      <c r="AL283" s="18">
        <f t="shared" si="26"/>
        <v>1.5076002106071001E-2</v>
      </c>
      <c r="AM283">
        <v>1.5076002106071001E-2</v>
      </c>
      <c r="AN283">
        <v>35</v>
      </c>
      <c r="AO283" t="s">
        <v>82</v>
      </c>
      <c r="AP283" t="s">
        <v>67</v>
      </c>
      <c r="AQ283" t="s">
        <v>68</v>
      </c>
      <c r="AR283" t="s">
        <v>8</v>
      </c>
      <c r="AS283">
        <v>43.557164499999999</v>
      </c>
      <c r="AT283">
        <v>-116.22151150000001</v>
      </c>
      <c r="AW283">
        <v>2.8</v>
      </c>
      <c r="AX283">
        <v>2.8</v>
      </c>
      <c r="BB283">
        <v>7</v>
      </c>
      <c r="BC283">
        <v>7</v>
      </c>
      <c r="BG283">
        <v>11.7</v>
      </c>
      <c r="BH283">
        <v>11.7</v>
      </c>
      <c r="BL283">
        <v>16.7</v>
      </c>
      <c r="BM283">
        <v>16.7</v>
      </c>
      <c r="BQ283">
        <v>21.9</v>
      </c>
      <c r="BR283">
        <v>21.9</v>
      </c>
      <c r="BW283">
        <v>27</v>
      </c>
      <c r="BX283">
        <v>27</v>
      </c>
      <c r="CB283">
        <v>32.299999999999997</v>
      </c>
      <c r="CC283">
        <v>32.299999999999997</v>
      </c>
      <c r="CG283">
        <v>31.3</v>
      </c>
      <c r="CH283">
        <v>31.3</v>
      </c>
      <c r="CL283">
        <v>25.4</v>
      </c>
      <c r="CM283">
        <v>25.4</v>
      </c>
      <c r="CQ283">
        <v>18.5</v>
      </c>
      <c r="CR283">
        <v>18.5</v>
      </c>
      <c r="CV283">
        <v>9.3000000000000007</v>
      </c>
      <c r="CW283">
        <v>9.3000000000000007</v>
      </c>
      <c r="DA283">
        <v>3.4</v>
      </c>
      <c r="DB283">
        <v>3.4</v>
      </c>
      <c r="DD283">
        <v>1</v>
      </c>
      <c r="DE283">
        <v>0</v>
      </c>
      <c r="DF283">
        <v>0</v>
      </c>
      <c r="DG283">
        <v>0</v>
      </c>
      <c r="DH283">
        <v>0</v>
      </c>
      <c r="DI283" t="str">
        <f t="shared" si="27"/>
        <v xml:space="preserve">Temp. suitable for vectors - surveillance may be needed. </v>
      </c>
      <c r="DJ283" t="str">
        <f t="shared" si="24"/>
        <v>When temp. suitable, model suggests vectors unlikely or low numbers.</v>
      </c>
      <c r="DK283" t="str">
        <f t="shared" si="28"/>
        <v xml:space="preserve">Temp. suitable for Zika - surveillance may be needed. </v>
      </c>
      <c r="DL283" t="str">
        <f t="shared" si="25"/>
        <v>When temp. suitable, model suggests Zika unlikely.</v>
      </c>
      <c r="DM283" t="str">
        <f t="shared" si="29"/>
        <v>Temp. suitable for vectors - surveillance may be needed. When temp. suitable, model suggests vectors unlikely or low numbers.</v>
      </c>
      <c r="DX283" s="59" t="s">
        <v>82</v>
      </c>
      <c r="DY283" s="59" t="s">
        <v>67</v>
      </c>
      <c r="DZ283" s="59" t="s">
        <v>68</v>
      </c>
      <c r="EA283" s="59" t="s">
        <v>8</v>
      </c>
      <c r="EB283" s="59">
        <v>111</v>
      </c>
      <c r="EC283" s="59">
        <v>196</v>
      </c>
      <c r="ED283" s="59">
        <v>0</v>
      </c>
      <c r="EE283" s="59">
        <v>8092</v>
      </c>
      <c r="EF283" s="59">
        <v>8092</v>
      </c>
      <c r="EG283" s="59">
        <v>374.48469387755102</v>
      </c>
      <c r="EH283" s="59">
        <v>713.65672646946302</v>
      </c>
      <c r="EI283" s="59">
        <v>73399</v>
      </c>
      <c r="EJ283" s="59">
        <v>125</v>
      </c>
      <c r="EK283" s="59">
        <v>0</v>
      </c>
      <c r="EL283" s="59">
        <v>4</v>
      </c>
      <c r="EM283" s="59">
        <v>77</v>
      </c>
      <c r="EN283" s="59">
        <v>73399</v>
      </c>
    </row>
    <row r="284" spans="1:144" x14ac:dyDescent="0.25">
      <c r="A284" s="18">
        <v>42.306254099999997</v>
      </c>
      <c r="B284" s="18">
        <v>-115.3289642</v>
      </c>
      <c r="C284" s="18">
        <f>IF(Sheet1!G529=1,Master!A284,Master!K284)</f>
        <v>42.306254099999997</v>
      </c>
      <c r="D284" s="18">
        <f>IF(Sheet1!G529=1,Master!B284,Master!L284)</f>
        <v>-115.3289642</v>
      </c>
      <c r="E284" s="18">
        <f>IF(Sheet1!G529=0,Master!A284,Master!K284)</f>
        <v>100</v>
      </c>
      <c r="F284" s="18">
        <f>IF(Sheet1!G529=0,Master!B284,Master!L284)</f>
        <v>180</v>
      </c>
      <c r="G284" s="18">
        <f>IF(Sheet1!I529=1,Master!A284,Master!K284)</f>
        <v>42.306254099999997</v>
      </c>
      <c r="H284" s="18">
        <f>IF(Sheet1!I529=1,Master!B284,Master!L284)</f>
        <v>-115.3289642</v>
      </c>
      <c r="I284" s="18">
        <f>IF(Sheet1!I529=0,Master!A284,Master!K284)</f>
        <v>100</v>
      </c>
      <c r="J284" s="18">
        <f>IF(Sheet1!I529=0,Master!B284,Master!L284)</f>
        <v>180</v>
      </c>
      <c r="K284" s="18">
        <v>100</v>
      </c>
      <c r="L284" s="18">
        <v>180</v>
      </c>
      <c r="M284">
        <v>323</v>
      </c>
      <c r="N284" t="s">
        <v>435</v>
      </c>
      <c r="O284">
        <v>0.29167697324500003</v>
      </c>
      <c r="P284" t="s">
        <v>67</v>
      </c>
      <c r="Q284" t="s">
        <v>68</v>
      </c>
      <c r="R284" t="s">
        <v>8</v>
      </c>
      <c r="S284">
        <v>0</v>
      </c>
      <c r="T284">
        <v>1</v>
      </c>
      <c r="U284">
        <v>5.8661417961120597</v>
      </c>
      <c r="V284">
        <v>5.8661417961120597</v>
      </c>
      <c r="W284">
        <v>5.8661417961120597</v>
      </c>
      <c r="X284" s="1">
        <v>5.8661417961120597</v>
      </c>
      <c r="Z284" s="1">
        <v>4</v>
      </c>
      <c r="AA284" s="1">
        <v>2.4379317285309998E-3</v>
      </c>
      <c r="AB284" s="1">
        <v>2.852369766898E-3</v>
      </c>
      <c r="AC284" s="1">
        <v>2.617779882112E-3</v>
      </c>
      <c r="AD284" s="1">
        <v>1.0471119528447001E-2</v>
      </c>
      <c r="AF284" s="1">
        <v>4</v>
      </c>
      <c r="AG284">
        <v>7.4638189675199998E-4</v>
      </c>
      <c r="AH284">
        <v>8.9089990432100004E-4</v>
      </c>
      <c r="AI284">
        <v>8.2243985852700004E-4</v>
      </c>
      <c r="AJ284">
        <v>3.2897594341089998E-3</v>
      </c>
      <c r="AL284" s="18">
        <f t="shared" si="26"/>
        <v>2.852369766898E-3</v>
      </c>
      <c r="AM284">
        <v>2.852369766898E-3</v>
      </c>
      <c r="AN284">
        <v>323</v>
      </c>
      <c r="AO284" t="s">
        <v>435</v>
      </c>
      <c r="AP284" t="s">
        <v>67</v>
      </c>
      <c r="AQ284" t="s">
        <v>68</v>
      </c>
      <c r="AR284" t="s">
        <v>8</v>
      </c>
      <c r="AS284">
        <v>42.306254099999997</v>
      </c>
      <c r="AT284">
        <v>-115.3289642</v>
      </c>
      <c r="AW284">
        <v>2.2999999999999998</v>
      </c>
      <c r="AX284">
        <v>2.2999999999999998</v>
      </c>
      <c r="BB284">
        <v>5</v>
      </c>
      <c r="BC284">
        <v>5</v>
      </c>
      <c r="BG284">
        <v>8.4</v>
      </c>
      <c r="BH284">
        <v>8.4</v>
      </c>
      <c r="BL284">
        <v>13.6</v>
      </c>
      <c r="BM284">
        <v>13.6</v>
      </c>
      <c r="BQ284">
        <v>18.899999999999999</v>
      </c>
      <c r="BR284">
        <v>18.899999999999999</v>
      </c>
      <c r="BW284">
        <v>24.4</v>
      </c>
      <c r="BX284">
        <v>24.4</v>
      </c>
      <c r="CB284">
        <v>30.1</v>
      </c>
      <c r="CC284">
        <v>30.1</v>
      </c>
      <c r="CG284">
        <v>28.9</v>
      </c>
      <c r="CH284">
        <v>28.9</v>
      </c>
      <c r="CL284">
        <v>23.6</v>
      </c>
      <c r="CM284">
        <v>23.6</v>
      </c>
      <c r="CQ284">
        <v>17.3</v>
      </c>
      <c r="CR284">
        <v>17.3</v>
      </c>
      <c r="CV284">
        <v>8.3000000000000007</v>
      </c>
      <c r="CW284">
        <v>8.3000000000000007</v>
      </c>
      <c r="DA284">
        <v>3</v>
      </c>
      <c r="DB284">
        <v>3</v>
      </c>
      <c r="DD284">
        <v>2</v>
      </c>
      <c r="DE284">
        <v>0</v>
      </c>
      <c r="DF284">
        <v>0</v>
      </c>
      <c r="DG284">
        <v>0</v>
      </c>
      <c r="DH284">
        <v>0</v>
      </c>
      <c r="DI284" t="str">
        <f t="shared" si="27"/>
        <v xml:space="preserve">Temp. suitable for vectors - surveillance may be needed. </v>
      </c>
      <c r="DJ284" t="str">
        <f t="shared" si="24"/>
        <v>When temp. suitable, model suggests vectors unlikely or low numbers.</v>
      </c>
      <c r="DK284" t="str">
        <f t="shared" si="28"/>
        <v xml:space="preserve">Temp. suitable for Zika - surveillance may be needed. </v>
      </c>
      <c r="DL284" t="str">
        <f t="shared" si="25"/>
        <v>When temp. suitable, model suggests Zika unlikely.</v>
      </c>
      <c r="DM284" t="str">
        <f t="shared" si="29"/>
        <v>Temp. suitable for vectors - surveillance may be needed. When temp. suitable, model suggests vectors unlikely or low numbers.</v>
      </c>
      <c r="DX284" s="59" t="s">
        <v>435</v>
      </c>
      <c r="DY284" s="59" t="s">
        <v>67</v>
      </c>
      <c r="DZ284" s="59" t="s">
        <v>68</v>
      </c>
      <c r="EA284" s="59" t="s">
        <v>8</v>
      </c>
      <c r="EB284" s="59">
        <v>0</v>
      </c>
      <c r="EC284" s="59">
        <v>422</v>
      </c>
      <c r="ED284" s="59">
        <v>0</v>
      </c>
      <c r="EE284" s="59">
        <v>0</v>
      </c>
      <c r="EF284" s="59">
        <v>0</v>
      </c>
      <c r="EG284" s="59">
        <v>0</v>
      </c>
      <c r="EH284" s="59">
        <v>0</v>
      </c>
      <c r="EI284" s="59">
        <v>0</v>
      </c>
      <c r="EJ284" s="59">
        <v>1</v>
      </c>
      <c r="EK284" s="59">
        <v>0</v>
      </c>
      <c r="EL284" s="59">
        <v>0</v>
      </c>
      <c r="EM284" s="59">
        <v>0</v>
      </c>
      <c r="EN284" s="59">
        <v>0</v>
      </c>
    </row>
    <row r="285" spans="1:144" x14ac:dyDescent="0.25">
      <c r="A285" s="18">
        <v>43.048942799999999</v>
      </c>
      <c r="B285" s="18">
        <v>-115.8659031</v>
      </c>
      <c r="C285" s="18">
        <f>IF(Sheet1!G530=1,Master!A285,Master!K285)</f>
        <v>43.048942799999999</v>
      </c>
      <c r="D285" s="18">
        <f>IF(Sheet1!G530=1,Master!B285,Master!L285)</f>
        <v>-115.8659031</v>
      </c>
      <c r="E285" s="18">
        <f>IF(Sheet1!G530=0,Master!A285,Master!K285)</f>
        <v>100</v>
      </c>
      <c r="F285" s="18">
        <f>IF(Sheet1!G530=0,Master!B285,Master!L285)</f>
        <v>180</v>
      </c>
      <c r="G285" s="18">
        <f>IF(Sheet1!I530=1,Master!A285,Master!K285)</f>
        <v>43.048942799999999</v>
      </c>
      <c r="H285" s="18">
        <f>IF(Sheet1!I530=1,Master!B285,Master!L285)</f>
        <v>-115.8659031</v>
      </c>
      <c r="I285" s="18">
        <f>IF(Sheet1!I530=0,Master!A285,Master!K285)</f>
        <v>100</v>
      </c>
      <c r="J285" s="18">
        <f>IF(Sheet1!I530=0,Master!B285,Master!L285)</f>
        <v>180</v>
      </c>
      <c r="K285" s="18">
        <v>100</v>
      </c>
      <c r="L285" s="18">
        <v>180</v>
      </c>
      <c r="M285">
        <v>415</v>
      </c>
      <c r="N285" t="s">
        <v>527</v>
      </c>
      <c r="O285">
        <v>0.221590906275</v>
      </c>
      <c r="P285" t="s">
        <v>67</v>
      </c>
      <c r="Q285" t="s">
        <v>68</v>
      </c>
      <c r="R285" t="s">
        <v>8</v>
      </c>
      <c r="S285">
        <v>0</v>
      </c>
      <c r="T285">
        <v>1</v>
      </c>
      <c r="U285">
        <v>11.102362632751399</v>
      </c>
      <c r="V285">
        <v>11.102362632751399</v>
      </c>
      <c r="W285">
        <v>11.102362632751399</v>
      </c>
      <c r="X285" s="1">
        <v>11.102362632751399</v>
      </c>
      <c r="Z285" s="1">
        <v>1</v>
      </c>
      <c r="AA285" s="1">
        <v>0.32865281896322301</v>
      </c>
      <c r="AB285" s="1">
        <v>0.32865281896322301</v>
      </c>
      <c r="AC285" s="1">
        <v>0.32865281896322301</v>
      </c>
      <c r="AD285" s="1">
        <v>0.32865281896322301</v>
      </c>
      <c r="AF285" s="1">
        <v>1</v>
      </c>
      <c r="AG285">
        <v>1.1511519349985001E-2</v>
      </c>
      <c r="AH285">
        <v>1.1511519349985001E-2</v>
      </c>
      <c r="AI285">
        <v>1.1511519349985001E-2</v>
      </c>
      <c r="AJ285">
        <v>1.1511519349985001E-2</v>
      </c>
      <c r="AL285" s="18">
        <f t="shared" si="26"/>
        <v>0.32865281896322301</v>
      </c>
      <c r="AM285">
        <v>0.32865281896322301</v>
      </c>
      <c r="AN285">
        <v>415</v>
      </c>
      <c r="AO285" t="s">
        <v>527</v>
      </c>
      <c r="AP285" t="s">
        <v>67</v>
      </c>
      <c r="AQ285" t="s">
        <v>68</v>
      </c>
      <c r="AR285" t="s">
        <v>8</v>
      </c>
      <c r="AS285">
        <v>43.048942799999999</v>
      </c>
      <c r="AT285">
        <v>-115.8659031</v>
      </c>
      <c r="AW285">
        <v>3.5</v>
      </c>
      <c r="AX285">
        <v>3.5</v>
      </c>
      <c r="BB285">
        <v>7.4</v>
      </c>
      <c r="BC285">
        <v>7.4</v>
      </c>
      <c r="BG285">
        <v>11.9</v>
      </c>
      <c r="BH285">
        <v>11.9</v>
      </c>
      <c r="BL285">
        <v>17</v>
      </c>
      <c r="BM285">
        <v>17</v>
      </c>
      <c r="BQ285">
        <v>22.4</v>
      </c>
      <c r="BR285">
        <v>22.4</v>
      </c>
      <c r="BW285">
        <v>27.4</v>
      </c>
      <c r="BX285">
        <v>27.4</v>
      </c>
      <c r="CB285">
        <v>33.5</v>
      </c>
      <c r="CC285">
        <v>33.5</v>
      </c>
      <c r="CG285">
        <v>32</v>
      </c>
      <c r="CH285">
        <v>32</v>
      </c>
      <c r="CL285">
        <v>26.3</v>
      </c>
      <c r="CM285">
        <v>26.3</v>
      </c>
      <c r="CQ285">
        <v>19.2</v>
      </c>
      <c r="CR285">
        <v>19.2</v>
      </c>
      <c r="CV285">
        <v>9.9</v>
      </c>
      <c r="CW285">
        <v>9.9</v>
      </c>
      <c r="DA285">
        <v>3.9</v>
      </c>
      <c r="DB285">
        <v>3.9</v>
      </c>
      <c r="DD285">
        <v>1</v>
      </c>
      <c r="DE285">
        <v>0</v>
      </c>
      <c r="DF285">
        <v>0</v>
      </c>
      <c r="DG285">
        <v>0</v>
      </c>
      <c r="DH285">
        <v>0</v>
      </c>
      <c r="DI285" t="str">
        <f t="shared" si="27"/>
        <v xml:space="preserve">Temp. suitable for vectors - surveillance may be needed. </v>
      </c>
      <c r="DJ285" t="str">
        <f t="shared" si="24"/>
        <v>When temp. suitable, model suggests vectors unlikely or low numbers.</v>
      </c>
      <c r="DK285" t="str">
        <f t="shared" si="28"/>
        <v xml:space="preserve">Temp. suitable for Zika - surveillance may be needed. </v>
      </c>
      <c r="DL285" t="str">
        <f t="shared" si="25"/>
        <v>When temp. suitable, model suggests Zika unlikely.</v>
      </c>
      <c r="DM285" t="str">
        <f t="shared" si="29"/>
        <v>Temp. suitable for vectors - surveillance may be needed. When temp. suitable, model suggests vectors unlikely or low numbers.</v>
      </c>
      <c r="DX285" s="59" t="s">
        <v>527</v>
      </c>
      <c r="DY285" s="59" t="s">
        <v>67</v>
      </c>
      <c r="DZ285" s="59" t="s">
        <v>68</v>
      </c>
      <c r="EA285" s="59" t="s">
        <v>8</v>
      </c>
      <c r="EB285" s="59">
        <v>199</v>
      </c>
      <c r="EC285" s="59">
        <v>326</v>
      </c>
      <c r="ED285" s="59">
        <v>0</v>
      </c>
      <c r="EE285" s="59">
        <v>835</v>
      </c>
      <c r="EF285" s="59">
        <v>835</v>
      </c>
      <c r="EG285" s="59">
        <v>16.776073619631902</v>
      </c>
      <c r="EH285" s="59">
        <v>85.997514826666205</v>
      </c>
      <c r="EI285" s="59">
        <v>5469</v>
      </c>
      <c r="EJ285" s="59">
        <v>38</v>
      </c>
      <c r="EK285" s="59">
        <v>0</v>
      </c>
      <c r="EL285" s="59">
        <v>6</v>
      </c>
      <c r="EM285" s="59">
        <v>0</v>
      </c>
      <c r="EN285" s="59">
        <v>5469</v>
      </c>
    </row>
    <row r="286" spans="1:144" x14ac:dyDescent="0.25">
      <c r="A286" s="18">
        <v>42.740400700000002</v>
      </c>
      <c r="B286" s="18">
        <v>-115.5637227</v>
      </c>
      <c r="C286" s="18">
        <f>IF(Sheet1!G531=1,Master!A286,Master!K286)</f>
        <v>42.740400700000002</v>
      </c>
      <c r="D286" s="18">
        <f>IF(Sheet1!G531=1,Master!B286,Master!L286)</f>
        <v>-115.5637227</v>
      </c>
      <c r="E286" s="18">
        <f>IF(Sheet1!G531=0,Master!A286,Master!K286)</f>
        <v>100</v>
      </c>
      <c r="F286" s="18">
        <f>IF(Sheet1!G531=0,Master!B286,Master!L286)</f>
        <v>180</v>
      </c>
      <c r="G286" s="18">
        <f>IF(Sheet1!I531=1,Master!A286,Master!K286)</f>
        <v>42.740400700000002</v>
      </c>
      <c r="H286" s="18">
        <f>IF(Sheet1!I531=1,Master!B286,Master!L286)</f>
        <v>-115.5637227</v>
      </c>
      <c r="I286" s="18">
        <f>IF(Sheet1!I531=0,Master!A286,Master!K286)</f>
        <v>100</v>
      </c>
      <c r="J286" s="18">
        <f>IF(Sheet1!I531=0,Master!B286,Master!L286)</f>
        <v>180</v>
      </c>
      <c r="K286" s="18">
        <v>100</v>
      </c>
      <c r="L286" s="18">
        <v>180</v>
      </c>
      <c r="M286">
        <v>646</v>
      </c>
      <c r="N286" t="s">
        <v>760</v>
      </c>
      <c r="O286">
        <v>0.96789463631100003</v>
      </c>
      <c r="P286" t="s">
        <v>67</v>
      </c>
      <c r="Q286" t="s">
        <v>68</v>
      </c>
      <c r="R286" t="s">
        <v>8</v>
      </c>
      <c r="S286">
        <v>0</v>
      </c>
      <c r="T286">
        <v>4</v>
      </c>
      <c r="U286">
        <v>6.1417322158813397</v>
      </c>
      <c r="V286">
        <v>8.8976373672485298</v>
      </c>
      <c r="W286">
        <v>7.4507873058319003</v>
      </c>
      <c r="X286" s="1">
        <v>29.803149223327601</v>
      </c>
      <c r="Z286" s="1">
        <v>26</v>
      </c>
      <c r="AA286" s="1">
        <v>2.9697704631399999E-3</v>
      </c>
      <c r="AB286" s="1">
        <v>1.1072811322616999E-2</v>
      </c>
      <c r="AC286" s="1">
        <v>5.2721274917979996E-3</v>
      </c>
      <c r="AD286" s="1">
        <v>0.13707531478673901</v>
      </c>
      <c r="AF286" s="1">
        <v>26</v>
      </c>
      <c r="AG286">
        <v>4.7379720812600003E-4</v>
      </c>
      <c r="AH286">
        <v>2.6401502065570002E-3</v>
      </c>
      <c r="AI286">
        <v>8.91932527319E-4</v>
      </c>
      <c r="AJ286">
        <v>2.3190245710304001E-2</v>
      </c>
      <c r="AL286" s="18">
        <f t="shared" si="26"/>
        <v>1.1072811322616999E-2</v>
      </c>
      <c r="AM286">
        <v>1.1072811322616999E-2</v>
      </c>
      <c r="AN286">
        <v>646</v>
      </c>
      <c r="AO286" t="s">
        <v>760</v>
      </c>
      <c r="AP286" t="s">
        <v>67</v>
      </c>
      <c r="AQ286" t="s">
        <v>68</v>
      </c>
      <c r="AR286" t="s">
        <v>8</v>
      </c>
      <c r="AS286">
        <v>42.740400700000002</v>
      </c>
      <c r="AT286">
        <v>-115.5637227</v>
      </c>
      <c r="AW286">
        <v>3.5</v>
      </c>
      <c r="AX286">
        <v>3.2</v>
      </c>
      <c r="BB286">
        <v>7.7</v>
      </c>
      <c r="BC286">
        <v>7</v>
      </c>
      <c r="BG286">
        <v>12.2</v>
      </c>
      <c r="BH286">
        <v>11.299999999999999</v>
      </c>
      <c r="BL286">
        <v>17.600000000000001</v>
      </c>
      <c r="BM286">
        <v>16.600000000000001</v>
      </c>
      <c r="BQ286">
        <v>23</v>
      </c>
      <c r="BR286">
        <v>22</v>
      </c>
      <c r="BW286">
        <v>28.3</v>
      </c>
      <c r="BX286">
        <v>27.3</v>
      </c>
      <c r="CB286">
        <v>33.9</v>
      </c>
      <c r="CC286">
        <v>32.9</v>
      </c>
      <c r="CG286">
        <v>32.5</v>
      </c>
      <c r="CH286">
        <v>31.700000000000003</v>
      </c>
      <c r="CL286">
        <v>26.6</v>
      </c>
      <c r="CM286">
        <v>25.900000000000002</v>
      </c>
      <c r="CQ286">
        <v>19.7</v>
      </c>
      <c r="CR286">
        <v>19.100000000000001</v>
      </c>
      <c r="CV286">
        <v>10.199999999999999</v>
      </c>
      <c r="CW286">
        <v>9.7999999999999989</v>
      </c>
      <c r="DA286">
        <v>4.3</v>
      </c>
      <c r="DB286">
        <v>3.9</v>
      </c>
      <c r="DD286">
        <v>26</v>
      </c>
      <c r="DE286">
        <v>0</v>
      </c>
      <c r="DF286">
        <v>0</v>
      </c>
      <c r="DG286">
        <v>0</v>
      </c>
      <c r="DH286">
        <v>0</v>
      </c>
      <c r="DI286" t="str">
        <f t="shared" si="27"/>
        <v xml:space="preserve">Temp. suitable for vectors - surveillance may be needed. </v>
      </c>
      <c r="DJ286" t="str">
        <f t="shared" si="24"/>
        <v>When temp. suitable, model suggests vectors unlikely or low numbers.</v>
      </c>
      <c r="DK286" t="str">
        <f t="shared" si="28"/>
        <v xml:space="preserve">Temp. suitable for Zika - surveillance may be needed. </v>
      </c>
      <c r="DL286" t="str">
        <f t="shared" si="25"/>
        <v>When temp. suitable, model suggests Zika unlikely.</v>
      </c>
      <c r="DM286" t="str">
        <f t="shared" si="29"/>
        <v>Temp. suitable for vectors - surveillance may be needed. When temp. suitable, model suggests vectors unlikely or low numbers.</v>
      </c>
      <c r="DX286" s="59" t="s">
        <v>760</v>
      </c>
      <c r="DY286" s="59" t="s">
        <v>67</v>
      </c>
      <c r="DZ286" s="59" t="s">
        <v>68</v>
      </c>
      <c r="EA286" s="59" t="s">
        <v>8</v>
      </c>
      <c r="EB286" s="59">
        <v>0</v>
      </c>
      <c r="EC286" s="59">
        <v>1542</v>
      </c>
      <c r="ED286" s="59">
        <v>0</v>
      </c>
      <c r="EE286" s="59">
        <v>15</v>
      </c>
      <c r="EF286" s="59">
        <v>15</v>
      </c>
      <c r="EG286" s="59">
        <v>3.3073929961089002E-2</v>
      </c>
      <c r="EH286" s="59">
        <v>0.55285676520710902</v>
      </c>
      <c r="EI286" s="59">
        <v>51</v>
      </c>
      <c r="EJ286" s="59">
        <v>8</v>
      </c>
      <c r="EK286" s="59">
        <v>0</v>
      </c>
      <c r="EL286" s="59">
        <v>2</v>
      </c>
      <c r="EM286" s="59">
        <v>0</v>
      </c>
      <c r="EN286" s="59">
        <v>51</v>
      </c>
    </row>
    <row r="287" spans="1:144" x14ac:dyDescent="0.25">
      <c r="A287" s="18">
        <v>41.2866681</v>
      </c>
      <c r="B287" s="18">
        <v>-88.680233799999996</v>
      </c>
      <c r="C287" s="18">
        <f>IF(Sheet1!G558=1,Master!A287,Master!K287)</f>
        <v>41.2866681</v>
      </c>
      <c r="D287" s="18">
        <f>IF(Sheet1!G558=1,Master!B287,Master!L287)</f>
        <v>-88.680233799999996</v>
      </c>
      <c r="E287" s="18">
        <f>IF(Sheet1!G558=0,Master!A287,Master!K287)</f>
        <v>100</v>
      </c>
      <c r="F287" s="18">
        <f>IF(Sheet1!G558=0,Master!B287,Master!L287)</f>
        <v>180</v>
      </c>
      <c r="G287" s="18">
        <f>IF(Sheet1!I558=1,Master!A287,Master!K287)</f>
        <v>41.2866681</v>
      </c>
      <c r="H287" s="18">
        <f>IF(Sheet1!I558=1,Master!B287,Master!L287)</f>
        <v>-88.680233799999996</v>
      </c>
      <c r="I287" s="18">
        <f>IF(Sheet1!I558=0,Master!A287,Master!K287)</f>
        <v>100</v>
      </c>
      <c r="J287" s="18">
        <f>IF(Sheet1!I558=0,Master!B287,Master!L287)</f>
        <v>180</v>
      </c>
      <c r="K287" s="18">
        <v>100</v>
      </c>
      <c r="L287" s="18">
        <v>180</v>
      </c>
      <c r="M287">
        <v>18</v>
      </c>
      <c r="N287" t="s">
        <v>42</v>
      </c>
      <c r="O287">
        <v>0.18139579354599999</v>
      </c>
      <c r="P287" s="18" t="s">
        <v>43</v>
      </c>
      <c r="Q287" t="s">
        <v>44</v>
      </c>
      <c r="R287" t="s">
        <v>8</v>
      </c>
      <c r="S287">
        <v>1</v>
      </c>
      <c r="T287">
        <v>1</v>
      </c>
      <c r="U287">
        <v>0.62992125749588002</v>
      </c>
      <c r="V287">
        <v>0.62992125749588002</v>
      </c>
      <c r="W287">
        <v>0.62992125749588002</v>
      </c>
      <c r="X287" s="1">
        <v>0.62992125749588002</v>
      </c>
      <c r="Z287" s="1">
        <v>1</v>
      </c>
      <c r="AA287" s="1">
        <v>0.121890105971474</v>
      </c>
      <c r="AB287" s="1">
        <v>0.121890105971474</v>
      </c>
      <c r="AC287" s="1">
        <v>0.121890105971474</v>
      </c>
      <c r="AD287" s="1">
        <v>0.121890105971474</v>
      </c>
      <c r="AF287" s="1">
        <v>1</v>
      </c>
      <c r="AG287">
        <v>0.92727187870288896</v>
      </c>
      <c r="AH287">
        <v>0.92727187870288896</v>
      </c>
      <c r="AI287">
        <v>0.92727187870288896</v>
      </c>
      <c r="AJ287">
        <v>0.92727187870288896</v>
      </c>
      <c r="AL287" s="18">
        <f t="shared" si="26"/>
        <v>0.92727187870288896</v>
      </c>
      <c r="AM287">
        <v>0.92727187870288896</v>
      </c>
      <c r="AN287">
        <v>18</v>
      </c>
      <c r="AO287" t="s">
        <v>42</v>
      </c>
      <c r="AP287" t="s">
        <v>43</v>
      </c>
      <c r="AQ287" t="s">
        <v>44</v>
      </c>
      <c r="AR287" t="s">
        <v>8</v>
      </c>
      <c r="AS287">
        <v>41.2866681</v>
      </c>
      <c r="AT287">
        <v>-88.680233799999996</v>
      </c>
      <c r="AW287">
        <v>-1.2</v>
      </c>
      <c r="AX287">
        <v>-1.2</v>
      </c>
      <c r="BB287">
        <v>1.5</v>
      </c>
      <c r="BC287">
        <v>1.5</v>
      </c>
      <c r="BG287">
        <v>8.1</v>
      </c>
      <c r="BH287">
        <v>8.1</v>
      </c>
      <c r="BL287">
        <v>16.100000000000001</v>
      </c>
      <c r="BM287">
        <v>16.100000000000001</v>
      </c>
      <c r="BQ287">
        <v>22.5</v>
      </c>
      <c r="BR287">
        <v>22.5</v>
      </c>
      <c r="BW287">
        <v>27.6</v>
      </c>
      <c r="BX287">
        <v>27.6</v>
      </c>
      <c r="CB287">
        <v>29.1</v>
      </c>
      <c r="CC287">
        <v>29.1</v>
      </c>
      <c r="CG287">
        <v>28</v>
      </c>
      <c r="CH287">
        <v>28</v>
      </c>
      <c r="CL287">
        <v>24.5</v>
      </c>
      <c r="CM287">
        <v>24.5</v>
      </c>
      <c r="CQ287">
        <v>18.100000000000001</v>
      </c>
      <c r="CR287">
        <v>18.100000000000001</v>
      </c>
      <c r="CV287">
        <v>9.1999999999999993</v>
      </c>
      <c r="CW287">
        <v>9.1999999999999993</v>
      </c>
      <c r="DA287">
        <v>1.4</v>
      </c>
      <c r="DB287">
        <v>1.4</v>
      </c>
      <c r="DD287">
        <v>1</v>
      </c>
      <c r="DE287">
        <v>0</v>
      </c>
      <c r="DF287">
        <v>0</v>
      </c>
      <c r="DG287">
        <v>0</v>
      </c>
      <c r="DH287">
        <v>0</v>
      </c>
      <c r="DI287" t="str">
        <f t="shared" si="27"/>
        <v xml:space="preserve">Temp. suitable for vectors - surveillance may be needed. </v>
      </c>
      <c r="DJ287" t="str">
        <f t="shared" si="24"/>
        <v>When temp. suitable, model suggests vectors likely - may need control, education, and policies minimizing exposure.</v>
      </c>
      <c r="DK287" t="str">
        <f t="shared" si="28"/>
        <v xml:space="preserve">Temp. suitable for Zika - surveillance may be needed. </v>
      </c>
      <c r="DL287" t="str">
        <f t="shared" si="25"/>
        <v>When temp. suitable, model suggests Zika unlikely.</v>
      </c>
      <c r="DM287" t="str">
        <f t="shared" si="29"/>
        <v>Temp. suitable for vectors - surveillance may be needed. When temp. suitable, model suggests vectors likely - may need control, education, and policies minimizing exposure.</v>
      </c>
      <c r="DX287" s="59" t="s">
        <v>42</v>
      </c>
      <c r="DY287" s="59" t="s">
        <v>43</v>
      </c>
      <c r="DZ287" s="59" t="s">
        <v>44</v>
      </c>
      <c r="EA287" s="59" t="s">
        <v>8</v>
      </c>
      <c r="EB287" s="59">
        <v>0</v>
      </c>
      <c r="EC287" s="59">
        <v>250</v>
      </c>
      <c r="ED287" s="59">
        <v>0</v>
      </c>
      <c r="EE287" s="59">
        <v>763</v>
      </c>
      <c r="EF287" s="59">
        <v>763</v>
      </c>
      <c r="EG287" s="59">
        <v>26.66</v>
      </c>
      <c r="EH287" s="59">
        <v>94.289810690233097</v>
      </c>
      <c r="EI287" s="59">
        <v>6665</v>
      </c>
      <c r="EJ287" s="59">
        <v>50</v>
      </c>
      <c r="EK287" s="59">
        <v>0</v>
      </c>
      <c r="EL287" s="59">
        <v>21</v>
      </c>
      <c r="EM287" s="59">
        <v>1</v>
      </c>
      <c r="EN287" s="59">
        <v>6665</v>
      </c>
    </row>
    <row r="288" spans="1:144" x14ac:dyDescent="0.25">
      <c r="A288" s="18">
        <v>42.064725799999998</v>
      </c>
      <c r="B288" s="18">
        <v>-87.997566199999994</v>
      </c>
      <c r="C288" s="18">
        <f>IF(Sheet1!G559=1,Master!A288,Master!K288)</f>
        <v>42.064725799999998</v>
      </c>
      <c r="D288" s="18">
        <f>IF(Sheet1!G559=1,Master!B288,Master!L288)</f>
        <v>-87.997566199999994</v>
      </c>
      <c r="E288" s="18">
        <f>IF(Sheet1!G559=0,Master!A288,Master!K288)</f>
        <v>100</v>
      </c>
      <c r="F288" s="18">
        <f>IF(Sheet1!G559=0,Master!B288,Master!L288)</f>
        <v>180</v>
      </c>
      <c r="G288" s="18">
        <f>IF(Sheet1!I559=1,Master!A288,Master!K288)</f>
        <v>42.064725799999998</v>
      </c>
      <c r="H288" s="18">
        <f>IF(Sheet1!I559=1,Master!B288,Master!L288)</f>
        <v>-87.997566199999994</v>
      </c>
      <c r="I288" s="18">
        <f>IF(Sheet1!I559=0,Master!A288,Master!K288)</f>
        <v>100</v>
      </c>
      <c r="J288" s="18">
        <f>IF(Sheet1!I559=0,Master!B288,Master!L288)</f>
        <v>180</v>
      </c>
      <c r="K288" s="18">
        <v>100</v>
      </c>
      <c r="L288" s="18">
        <v>180</v>
      </c>
      <c r="M288">
        <v>143</v>
      </c>
      <c r="N288" t="s">
        <v>227</v>
      </c>
      <c r="O288">
        <v>2.2810966426400001E-2</v>
      </c>
      <c r="P288" s="18" t="s">
        <v>43</v>
      </c>
      <c r="Q288" t="s">
        <v>44</v>
      </c>
      <c r="R288" t="s">
        <v>8</v>
      </c>
      <c r="S288">
        <v>1</v>
      </c>
      <c r="T288">
        <v>1</v>
      </c>
      <c r="U288">
        <v>-5.98425197601318</v>
      </c>
      <c r="V288">
        <v>-5.98425197601318</v>
      </c>
      <c r="W288">
        <v>-5.98425197601318</v>
      </c>
      <c r="X288" s="1">
        <v>-5.98425197601318</v>
      </c>
      <c r="Z288" s="1">
        <v>1</v>
      </c>
      <c r="AA288" s="1">
        <v>4.9343451857567E-2</v>
      </c>
      <c r="AB288" s="1">
        <v>4.9343451857567E-2</v>
      </c>
      <c r="AC288" s="1">
        <v>4.9343451857567E-2</v>
      </c>
      <c r="AD288" s="1">
        <v>4.9343451857567E-2</v>
      </c>
      <c r="AF288" s="1">
        <v>1</v>
      </c>
      <c r="AG288">
        <v>0.68860626220703103</v>
      </c>
      <c r="AH288">
        <v>0.68860626220703103</v>
      </c>
      <c r="AI288">
        <v>0.68860626220703103</v>
      </c>
      <c r="AJ288">
        <v>0.68860626220703103</v>
      </c>
      <c r="AL288" s="18">
        <f t="shared" si="26"/>
        <v>0.68860626220703103</v>
      </c>
      <c r="AM288">
        <v>0.68860626220703103</v>
      </c>
      <c r="AN288">
        <v>143</v>
      </c>
      <c r="AO288" t="s">
        <v>227</v>
      </c>
      <c r="AP288" t="s">
        <v>43</v>
      </c>
      <c r="AQ288" t="s">
        <v>44</v>
      </c>
      <c r="AR288" t="s">
        <v>8</v>
      </c>
      <c r="AS288">
        <v>42.064725799999998</v>
      </c>
      <c r="AT288">
        <v>-87.997566199999994</v>
      </c>
      <c r="AW288">
        <v>-1.4</v>
      </c>
      <c r="AX288">
        <v>-1.4</v>
      </c>
      <c r="BB288">
        <v>1</v>
      </c>
      <c r="BC288">
        <v>1</v>
      </c>
      <c r="BG288">
        <v>6.7</v>
      </c>
      <c r="BH288">
        <v>6.7</v>
      </c>
      <c r="BL288">
        <v>14.3</v>
      </c>
      <c r="BM288">
        <v>14.3</v>
      </c>
      <c r="BQ288">
        <v>20.8</v>
      </c>
      <c r="BR288">
        <v>20.8</v>
      </c>
      <c r="BW288">
        <v>26.2</v>
      </c>
      <c r="BX288">
        <v>26.2</v>
      </c>
      <c r="CB288">
        <v>28.5</v>
      </c>
      <c r="CC288">
        <v>28.5</v>
      </c>
      <c r="CG288">
        <v>27.4</v>
      </c>
      <c r="CH288">
        <v>27.4</v>
      </c>
      <c r="CL288">
        <v>23.5</v>
      </c>
      <c r="CM288">
        <v>23.5</v>
      </c>
      <c r="CQ288">
        <v>17.2</v>
      </c>
      <c r="CR288">
        <v>17.2</v>
      </c>
      <c r="CV288">
        <v>8.6</v>
      </c>
      <c r="CW288">
        <v>8.6</v>
      </c>
      <c r="DA288">
        <v>1.2</v>
      </c>
      <c r="DB288">
        <v>1.2</v>
      </c>
      <c r="DD288">
        <v>1</v>
      </c>
      <c r="DE288">
        <v>0</v>
      </c>
      <c r="DF288">
        <v>0</v>
      </c>
      <c r="DG288">
        <v>0</v>
      </c>
      <c r="DH288">
        <v>0</v>
      </c>
      <c r="DI288" t="str">
        <f t="shared" si="27"/>
        <v xml:space="preserve">Temp. suitable for vectors - surveillance may be needed. </v>
      </c>
      <c r="DJ288" t="str">
        <f t="shared" si="24"/>
        <v>When temp. suitable, model suggests vectors likely - may need control, education, and policies minimizing exposure.</v>
      </c>
      <c r="DK288" t="str">
        <f t="shared" si="28"/>
        <v xml:space="preserve">Temp. suitable for Zika - surveillance may be needed. </v>
      </c>
      <c r="DL288" t="str">
        <f t="shared" si="25"/>
        <v>When temp. suitable, model suggests Zika unlikely.</v>
      </c>
      <c r="DM288" t="str">
        <f t="shared" si="29"/>
        <v>Temp. suitable for vectors - surveillance may be needed. When temp. suitable, model suggests vectors likely - may need control, education, and policies minimizing exposure.</v>
      </c>
      <c r="DX288" s="59" t="s">
        <v>227</v>
      </c>
      <c r="DY288" s="59" t="s">
        <v>43</v>
      </c>
      <c r="DZ288" s="59" t="s">
        <v>44</v>
      </c>
      <c r="EA288" s="59" t="s">
        <v>8</v>
      </c>
      <c r="EB288" s="59">
        <v>490</v>
      </c>
      <c r="EC288" s="59">
        <v>139</v>
      </c>
      <c r="ED288" s="59">
        <v>0</v>
      </c>
      <c r="EE288" s="59">
        <v>5693</v>
      </c>
      <c r="EF288" s="59">
        <v>5693</v>
      </c>
      <c r="EG288" s="59">
        <v>1102.11510791366</v>
      </c>
      <c r="EH288" s="59">
        <v>864.41623399788602</v>
      </c>
      <c r="EI288" s="59">
        <v>153194</v>
      </c>
      <c r="EJ288" s="59">
        <v>126</v>
      </c>
      <c r="EK288" s="59">
        <v>0</v>
      </c>
      <c r="EL288" s="59">
        <v>2</v>
      </c>
      <c r="EM288" s="59">
        <v>996</v>
      </c>
      <c r="EN288" s="59">
        <v>153194</v>
      </c>
    </row>
    <row r="289" spans="1:144" x14ac:dyDescent="0.25">
      <c r="A289" s="18">
        <v>39.822945900000001</v>
      </c>
      <c r="B289" s="18">
        <v>-89.670810599999996</v>
      </c>
      <c r="C289" s="18">
        <f>IF(Sheet1!G560=1,Master!A289,Master!K289)</f>
        <v>39.822945900000001</v>
      </c>
      <c r="D289" s="18">
        <f>IF(Sheet1!G560=1,Master!B289,Master!L289)</f>
        <v>-89.670810599999996</v>
      </c>
      <c r="E289" s="18">
        <f>IF(Sheet1!G560=0,Master!A289,Master!K289)</f>
        <v>100</v>
      </c>
      <c r="F289" s="18">
        <f>IF(Sheet1!G560=0,Master!B289,Master!L289)</f>
        <v>180</v>
      </c>
      <c r="G289" s="18">
        <f>IF(Sheet1!I560=1,Master!A289,Master!K289)</f>
        <v>39.822945900000001</v>
      </c>
      <c r="H289" s="18">
        <f>IF(Sheet1!I560=1,Master!B289,Master!L289)</f>
        <v>-89.670810599999996</v>
      </c>
      <c r="I289" s="18">
        <f>IF(Sheet1!I560=0,Master!A289,Master!K289)</f>
        <v>100</v>
      </c>
      <c r="J289" s="18">
        <f>IF(Sheet1!I560=0,Master!B289,Master!L289)</f>
        <v>180</v>
      </c>
      <c r="K289" s="18">
        <v>100</v>
      </c>
      <c r="L289" s="18">
        <v>180</v>
      </c>
      <c r="M289">
        <v>164</v>
      </c>
      <c r="N289" t="s">
        <v>264</v>
      </c>
      <c r="O289">
        <v>3.70968934271E-2</v>
      </c>
      <c r="P289" s="18" t="s">
        <v>43</v>
      </c>
      <c r="Q289" t="s">
        <v>44</v>
      </c>
      <c r="R289" t="s">
        <v>8</v>
      </c>
      <c r="S289">
        <v>1</v>
      </c>
      <c r="T289">
        <v>1</v>
      </c>
      <c r="U289">
        <v>-4.6062994003295898</v>
      </c>
      <c r="V289">
        <v>-4.6062994003295898</v>
      </c>
      <c r="W289">
        <v>-4.6062994003295898</v>
      </c>
      <c r="X289" s="1">
        <v>-4.6062994003295898</v>
      </c>
      <c r="Z289" s="1">
        <v>1</v>
      </c>
      <c r="AA289" s="1">
        <v>0.27864468097686801</v>
      </c>
      <c r="AB289" s="1">
        <v>0.27864468097686801</v>
      </c>
      <c r="AC289" s="1">
        <v>0.27864468097686801</v>
      </c>
      <c r="AD289" s="1">
        <v>0.27864468097686801</v>
      </c>
      <c r="AF289" s="1">
        <v>1</v>
      </c>
      <c r="AG289">
        <v>0.93059259653091397</v>
      </c>
      <c r="AH289">
        <v>0.93059259653091397</v>
      </c>
      <c r="AI289">
        <v>0.93059259653091397</v>
      </c>
      <c r="AJ289">
        <v>0.93059259653091397</v>
      </c>
      <c r="AL289" s="18">
        <f t="shared" si="26"/>
        <v>0.93059259653091397</v>
      </c>
      <c r="AM289">
        <v>0.93059259653091397</v>
      </c>
      <c r="AN289">
        <v>164</v>
      </c>
      <c r="AO289" t="s">
        <v>264</v>
      </c>
      <c r="AP289" t="s">
        <v>43</v>
      </c>
      <c r="AQ289" t="s">
        <v>44</v>
      </c>
      <c r="AR289" t="s">
        <v>8</v>
      </c>
      <c r="AS289">
        <v>39.822945900000001</v>
      </c>
      <c r="AT289">
        <v>-89.670810599999996</v>
      </c>
      <c r="AW289">
        <v>0.9</v>
      </c>
      <c r="AX289">
        <v>0.9</v>
      </c>
      <c r="BB289">
        <v>3.7</v>
      </c>
      <c r="BC289">
        <v>3.7</v>
      </c>
      <c r="BG289">
        <v>10.4</v>
      </c>
      <c r="BH289">
        <v>10.4</v>
      </c>
      <c r="BL289">
        <v>17.899999999999999</v>
      </c>
      <c r="BM289">
        <v>17.899999999999999</v>
      </c>
      <c r="BQ289">
        <v>23.9</v>
      </c>
      <c r="BR289">
        <v>23.9</v>
      </c>
      <c r="BW289">
        <v>28.9</v>
      </c>
      <c r="BX289">
        <v>28.9</v>
      </c>
      <c r="CB289">
        <v>30.6</v>
      </c>
      <c r="CC289">
        <v>30.6</v>
      </c>
      <c r="CG289">
        <v>29.3</v>
      </c>
      <c r="CH289">
        <v>29.3</v>
      </c>
      <c r="CL289">
        <v>26.1</v>
      </c>
      <c r="CM289">
        <v>26.1</v>
      </c>
      <c r="CQ289">
        <v>19.7</v>
      </c>
      <c r="CR289">
        <v>19.7</v>
      </c>
      <c r="CV289">
        <v>11</v>
      </c>
      <c r="CW289">
        <v>11</v>
      </c>
      <c r="DA289">
        <v>3.4</v>
      </c>
      <c r="DB289">
        <v>3.4</v>
      </c>
      <c r="DD289">
        <v>1</v>
      </c>
      <c r="DE289">
        <v>0</v>
      </c>
      <c r="DF289">
        <v>0</v>
      </c>
      <c r="DG289">
        <v>0</v>
      </c>
      <c r="DH289">
        <v>0</v>
      </c>
      <c r="DI289" t="str">
        <f t="shared" si="27"/>
        <v xml:space="preserve">Temp. suitable for vectors - surveillance may be needed. </v>
      </c>
      <c r="DJ289" t="str">
        <f t="shared" si="24"/>
        <v>When temp. suitable, model suggests vectors likely - may need control, education, and policies minimizing exposure.</v>
      </c>
      <c r="DK289" t="str">
        <f t="shared" si="28"/>
        <v xml:space="preserve">Temp. suitable for Zika - surveillance may be needed. </v>
      </c>
      <c r="DL289" t="str">
        <f t="shared" si="25"/>
        <v>When temp. suitable, model suggests Zika unlikely.</v>
      </c>
      <c r="DM289" t="str">
        <f t="shared" si="29"/>
        <v>Temp. suitable for vectors - surveillance may be needed. When temp. suitable, model suggests vectors likely - may need control, education, and policies minimizing exposure.</v>
      </c>
      <c r="DX289" s="59" t="s">
        <v>264</v>
      </c>
      <c r="DY289" s="59" t="s">
        <v>43</v>
      </c>
      <c r="DZ289" s="59" t="s">
        <v>44</v>
      </c>
      <c r="EA289" s="59" t="s">
        <v>8</v>
      </c>
      <c r="EB289" s="59">
        <v>1131</v>
      </c>
      <c r="EC289" s="59">
        <v>151</v>
      </c>
      <c r="ED289" s="59">
        <v>0</v>
      </c>
      <c r="EE289" s="59">
        <v>5135</v>
      </c>
      <c r="EF289" s="59">
        <v>5135</v>
      </c>
      <c r="EG289" s="59">
        <v>671.11258278145601</v>
      </c>
      <c r="EH289" s="59">
        <v>928.15313693552901</v>
      </c>
      <c r="EI289" s="59">
        <v>101338</v>
      </c>
      <c r="EJ289" s="59">
        <v>130</v>
      </c>
      <c r="EK289" s="59">
        <v>0</v>
      </c>
      <c r="EL289" s="59">
        <v>5</v>
      </c>
      <c r="EM289" s="59">
        <v>338</v>
      </c>
      <c r="EN289" s="59">
        <v>101338</v>
      </c>
    </row>
    <row r="290" spans="1:144" x14ac:dyDescent="0.25">
      <c r="A290" s="18">
        <v>42.0925382</v>
      </c>
      <c r="B290" s="18">
        <v>-87.834782300000001</v>
      </c>
      <c r="C290" s="18">
        <f>IF(Sheet1!G561=1,Master!A290,Master!K290)</f>
        <v>42.0925382</v>
      </c>
      <c r="D290" s="18">
        <f>IF(Sheet1!G561=1,Master!B290,Master!L290)</f>
        <v>-87.834782300000001</v>
      </c>
      <c r="E290" s="18">
        <f>IF(Sheet1!G561=0,Master!A290,Master!K290)</f>
        <v>100</v>
      </c>
      <c r="F290" s="18">
        <f>IF(Sheet1!G561=0,Master!B290,Master!L290)</f>
        <v>180</v>
      </c>
      <c r="G290" s="18">
        <f>IF(Sheet1!I561=1,Master!A290,Master!K290)</f>
        <v>42.0925382</v>
      </c>
      <c r="H290" s="18">
        <f>IF(Sheet1!I561=1,Master!B290,Master!L290)</f>
        <v>-87.834782300000001</v>
      </c>
      <c r="I290" s="18">
        <f>IF(Sheet1!I561=0,Master!A290,Master!K290)</f>
        <v>100</v>
      </c>
      <c r="J290" s="18">
        <f>IF(Sheet1!I561=0,Master!B290,Master!L290)</f>
        <v>180</v>
      </c>
      <c r="K290" s="18">
        <v>100</v>
      </c>
      <c r="L290" s="18">
        <v>180</v>
      </c>
      <c r="M290">
        <v>290</v>
      </c>
      <c r="N290" t="s">
        <v>402</v>
      </c>
      <c r="O290">
        <v>3.4712079989E-2</v>
      </c>
      <c r="P290" s="18" t="s">
        <v>43</v>
      </c>
      <c r="Q290" t="s">
        <v>44</v>
      </c>
      <c r="R290" t="s">
        <v>8</v>
      </c>
      <c r="S290">
        <v>1</v>
      </c>
      <c r="T290">
        <v>1</v>
      </c>
      <c r="U290">
        <v>-3.5039370059967001</v>
      </c>
      <c r="V290">
        <v>-3.5039370059967001</v>
      </c>
      <c r="W290">
        <v>-3.5039370059967001</v>
      </c>
      <c r="X290" s="1">
        <v>-3.5039370059967001</v>
      </c>
      <c r="Z290" s="1">
        <v>1</v>
      </c>
      <c r="AA290" s="1">
        <v>4.3262701481580998E-2</v>
      </c>
      <c r="AB290" s="1">
        <v>4.3262701481580998E-2</v>
      </c>
      <c r="AC290" s="1">
        <v>4.3262701481580998E-2</v>
      </c>
      <c r="AD290" s="1">
        <v>4.3262701481580998E-2</v>
      </c>
      <c r="AF290" s="1">
        <v>1</v>
      </c>
      <c r="AG290">
        <v>0.63457083702087402</v>
      </c>
      <c r="AH290">
        <v>0.63457083702087402</v>
      </c>
      <c r="AI290">
        <v>0.63457083702087402</v>
      </c>
      <c r="AJ290">
        <v>0.63457083702087402</v>
      </c>
      <c r="AL290" s="18">
        <f t="shared" si="26"/>
        <v>0.63457083702087402</v>
      </c>
      <c r="AM290">
        <v>0.63457083702087402</v>
      </c>
      <c r="AN290">
        <v>290</v>
      </c>
      <c r="AO290" t="s">
        <v>402</v>
      </c>
      <c r="AP290" t="s">
        <v>43</v>
      </c>
      <c r="AQ290" t="s">
        <v>44</v>
      </c>
      <c r="AR290" t="s">
        <v>8</v>
      </c>
      <c r="AS290">
        <v>42.0925382</v>
      </c>
      <c r="AT290">
        <v>-87.834782300000001</v>
      </c>
      <c r="AW290">
        <v>-1.4</v>
      </c>
      <c r="AX290">
        <v>-1.4</v>
      </c>
      <c r="BB290">
        <v>0.9</v>
      </c>
      <c r="BC290">
        <v>0.9</v>
      </c>
      <c r="BG290">
        <v>6.5</v>
      </c>
      <c r="BH290">
        <v>6.5</v>
      </c>
      <c r="BL290">
        <v>13.8</v>
      </c>
      <c r="BM290">
        <v>13.8</v>
      </c>
      <c r="BQ290">
        <v>20.399999999999999</v>
      </c>
      <c r="BR290">
        <v>20.399999999999999</v>
      </c>
      <c r="BW290">
        <v>25.8</v>
      </c>
      <c r="BX290">
        <v>25.8</v>
      </c>
      <c r="CB290">
        <v>28.1</v>
      </c>
      <c r="CC290">
        <v>28.1</v>
      </c>
      <c r="CG290">
        <v>27.1</v>
      </c>
      <c r="CH290">
        <v>27.1</v>
      </c>
      <c r="CL290">
        <v>23.2</v>
      </c>
      <c r="CM290">
        <v>23.2</v>
      </c>
      <c r="CQ290">
        <v>17</v>
      </c>
      <c r="CR290">
        <v>17</v>
      </c>
      <c r="CV290">
        <v>8.5</v>
      </c>
      <c r="CW290">
        <v>8.5</v>
      </c>
      <c r="DA290">
        <v>1.3</v>
      </c>
      <c r="DB290">
        <v>1.3</v>
      </c>
      <c r="DD290">
        <v>1</v>
      </c>
      <c r="DE290">
        <v>0</v>
      </c>
      <c r="DF290">
        <v>0</v>
      </c>
      <c r="DG290">
        <v>0</v>
      </c>
      <c r="DH290">
        <v>0</v>
      </c>
      <c r="DI290" t="str">
        <f t="shared" si="27"/>
        <v xml:space="preserve">Temp. suitable for vectors - surveillance may be needed. </v>
      </c>
      <c r="DJ290" t="str">
        <f t="shared" si="24"/>
        <v>When temp. suitable, model suggests vectors likely - may need control, education, and policies minimizing exposure.</v>
      </c>
      <c r="DK290" t="str">
        <f t="shared" si="28"/>
        <v xml:space="preserve">Temp. suitable for Zika - surveillance may be needed. </v>
      </c>
      <c r="DL290" t="str">
        <f t="shared" si="25"/>
        <v>When temp. suitable, model suggests Zika unlikely.</v>
      </c>
      <c r="DM290" t="str">
        <f t="shared" si="29"/>
        <v>Temp. suitable for vectors - surveillance may be needed. When temp. suitable, model suggests vectors likely - may need control, education, and policies minimizing exposure.</v>
      </c>
      <c r="DX290" s="59" t="s">
        <v>402</v>
      </c>
      <c r="DY290" s="59" t="s">
        <v>43</v>
      </c>
      <c r="DZ290" s="59" t="s">
        <v>44</v>
      </c>
      <c r="EA290" s="59" t="s">
        <v>8</v>
      </c>
      <c r="EB290" s="59">
        <v>727</v>
      </c>
      <c r="EC290" s="59">
        <v>146</v>
      </c>
      <c r="ED290" s="59">
        <v>0</v>
      </c>
      <c r="EE290" s="59">
        <v>7472</v>
      </c>
      <c r="EF290" s="59">
        <v>7472</v>
      </c>
      <c r="EG290" s="59">
        <v>983.05479452054703</v>
      </c>
      <c r="EH290" s="59">
        <v>911.48858964462897</v>
      </c>
      <c r="EI290" s="59">
        <v>143526</v>
      </c>
      <c r="EJ290" s="59">
        <v>140</v>
      </c>
      <c r="EK290" s="59">
        <v>0</v>
      </c>
      <c r="EL290" s="59">
        <v>6</v>
      </c>
      <c r="EM290" s="59">
        <v>801</v>
      </c>
      <c r="EN290" s="59">
        <v>143526</v>
      </c>
    </row>
    <row r="291" spans="1:144" x14ac:dyDescent="0.25">
      <c r="A291" s="18">
        <v>42.300336399999999</v>
      </c>
      <c r="B291" s="18">
        <v>-87.8538341</v>
      </c>
      <c r="C291" s="18">
        <f>IF(Sheet1!G562=1,Master!A291,Master!K291)</f>
        <v>42.300336399999999</v>
      </c>
      <c r="D291" s="18">
        <f>IF(Sheet1!G562=1,Master!B291,Master!L291)</f>
        <v>-87.8538341</v>
      </c>
      <c r="E291" s="18">
        <f>IF(Sheet1!G562=0,Master!A291,Master!K291)</f>
        <v>100</v>
      </c>
      <c r="F291" s="18">
        <f>IF(Sheet1!G562=0,Master!B291,Master!L291)</f>
        <v>180</v>
      </c>
      <c r="G291" s="18">
        <f>IF(Sheet1!I562=1,Master!A291,Master!K291)</f>
        <v>42.300336399999999</v>
      </c>
      <c r="H291" s="18">
        <f>IF(Sheet1!I562=1,Master!B291,Master!L291)</f>
        <v>-87.8538341</v>
      </c>
      <c r="I291" s="18">
        <f>IF(Sheet1!I562=0,Master!A291,Master!K291)</f>
        <v>100</v>
      </c>
      <c r="J291" s="18">
        <f>IF(Sheet1!I562=0,Master!B291,Master!L291)</f>
        <v>180</v>
      </c>
      <c r="K291" s="18">
        <v>100</v>
      </c>
      <c r="L291" s="18">
        <v>180</v>
      </c>
      <c r="M291">
        <v>296</v>
      </c>
      <c r="N291" t="s">
        <v>408</v>
      </c>
      <c r="O291">
        <v>1.8964241926300002E-2</v>
      </c>
      <c r="P291" s="18" t="s">
        <v>43</v>
      </c>
      <c r="Q291" t="s">
        <v>44</v>
      </c>
      <c r="R291" t="s">
        <v>8</v>
      </c>
      <c r="S291">
        <v>1</v>
      </c>
      <c r="T291">
        <v>1</v>
      </c>
      <c r="U291">
        <v>-2.6771652698516801</v>
      </c>
      <c r="V291">
        <v>-2.6771652698516801</v>
      </c>
      <c r="W291">
        <v>-2.6771652698516801</v>
      </c>
      <c r="X291" s="1">
        <v>-2.6771652698516801</v>
      </c>
      <c r="Z291" s="1">
        <v>1</v>
      </c>
      <c r="AA291" s="1">
        <v>3.5651717334985997E-2</v>
      </c>
      <c r="AB291" s="1">
        <v>3.5651717334985997E-2</v>
      </c>
      <c r="AC291" s="1">
        <v>3.5651717334985997E-2</v>
      </c>
      <c r="AD291" s="1">
        <v>3.5651717334985997E-2</v>
      </c>
      <c r="AF291" s="1">
        <v>1</v>
      </c>
      <c r="AG291">
        <v>0.617317974567413</v>
      </c>
      <c r="AH291">
        <v>0.617317974567413</v>
      </c>
      <c r="AI291">
        <v>0.617317974567413</v>
      </c>
      <c r="AJ291">
        <v>0.617317974567413</v>
      </c>
      <c r="AL291" s="18">
        <f t="shared" si="26"/>
        <v>0.617317974567413</v>
      </c>
      <c r="AM291">
        <v>0.617317974567413</v>
      </c>
      <c r="AN291">
        <v>296</v>
      </c>
      <c r="AO291" t="s">
        <v>408</v>
      </c>
      <c r="AP291" t="s">
        <v>43</v>
      </c>
      <c r="AQ291" t="s">
        <v>44</v>
      </c>
      <c r="AR291" t="s">
        <v>8</v>
      </c>
      <c r="AS291">
        <v>42.300336399999999</v>
      </c>
      <c r="AT291">
        <v>-87.8538341</v>
      </c>
      <c r="AW291">
        <v>-1.8</v>
      </c>
      <c r="AX291">
        <v>-1.8</v>
      </c>
      <c r="BB291">
        <v>0.6</v>
      </c>
      <c r="BC291">
        <v>0.6</v>
      </c>
      <c r="BG291">
        <v>6.2</v>
      </c>
      <c r="BH291">
        <v>6.2</v>
      </c>
      <c r="BL291">
        <v>13.2</v>
      </c>
      <c r="BM291">
        <v>13.2</v>
      </c>
      <c r="BQ291">
        <v>19.5</v>
      </c>
      <c r="BR291">
        <v>19.5</v>
      </c>
      <c r="BW291">
        <v>25.1</v>
      </c>
      <c r="BX291">
        <v>25.1</v>
      </c>
      <c r="CB291">
        <v>27.5</v>
      </c>
      <c r="CC291">
        <v>27.5</v>
      </c>
      <c r="CG291">
        <v>26.6</v>
      </c>
      <c r="CH291">
        <v>26.6</v>
      </c>
      <c r="CL291">
        <v>22.7</v>
      </c>
      <c r="CM291">
        <v>22.7</v>
      </c>
      <c r="CQ291">
        <v>16.5</v>
      </c>
      <c r="CR291">
        <v>16.5</v>
      </c>
      <c r="CV291">
        <v>8.4</v>
      </c>
      <c r="CW291">
        <v>8.4</v>
      </c>
      <c r="DA291">
        <v>0.9</v>
      </c>
      <c r="DB291">
        <v>0.9</v>
      </c>
      <c r="DD291">
        <v>1</v>
      </c>
      <c r="DE291">
        <v>0</v>
      </c>
      <c r="DF291">
        <v>0</v>
      </c>
      <c r="DG291">
        <v>0</v>
      </c>
      <c r="DH291">
        <v>0</v>
      </c>
      <c r="DI291" t="str">
        <f t="shared" si="27"/>
        <v xml:space="preserve">Temp. suitable for vectors - surveillance may be needed. </v>
      </c>
      <c r="DJ291" t="str">
        <f t="shared" si="24"/>
        <v>When temp. suitable, model suggests vectors likely - may need control, education, and policies minimizing exposure.</v>
      </c>
      <c r="DK291" t="str">
        <f t="shared" si="28"/>
        <v xml:space="preserve">Temp. suitable for Zika - surveillance may be needed. </v>
      </c>
      <c r="DL291" t="str">
        <f t="shared" si="25"/>
        <v>When temp. suitable, model suggests Zika unlikely.</v>
      </c>
      <c r="DM291" t="str">
        <f t="shared" si="29"/>
        <v>Temp. suitable for vectors - surveillance may be needed. When temp. suitable, model suggests vectors likely - may need control, education, and policies minimizing exposure.</v>
      </c>
      <c r="DX291" s="59" t="s">
        <v>408</v>
      </c>
      <c r="DY291" s="59" t="s">
        <v>43</v>
      </c>
      <c r="DZ291" s="59" t="s">
        <v>44</v>
      </c>
      <c r="EA291" s="59" t="s">
        <v>8</v>
      </c>
      <c r="EB291" s="59">
        <v>1812</v>
      </c>
      <c r="EC291" s="59">
        <v>105</v>
      </c>
      <c r="ED291" s="59">
        <v>0</v>
      </c>
      <c r="EE291" s="59">
        <v>4719</v>
      </c>
      <c r="EF291" s="59">
        <v>4719</v>
      </c>
      <c r="EG291" s="59">
        <v>606.41904761904698</v>
      </c>
      <c r="EH291" s="59">
        <v>748.37651309449404</v>
      </c>
      <c r="EI291" s="59">
        <v>63674</v>
      </c>
      <c r="EJ291" s="59">
        <v>95</v>
      </c>
      <c r="EK291" s="59">
        <v>1</v>
      </c>
      <c r="EL291" s="59">
        <v>16</v>
      </c>
      <c r="EM291" s="59">
        <v>331</v>
      </c>
      <c r="EN291" s="59">
        <v>63674</v>
      </c>
    </row>
    <row r="292" spans="1:144" x14ac:dyDescent="0.25">
      <c r="A292" s="18">
        <v>42.312424200000002</v>
      </c>
      <c r="B292" s="18">
        <v>-87.836393099999995</v>
      </c>
      <c r="C292" s="18">
        <f>IF(Sheet1!G563=1,Master!A292,Master!K292)</f>
        <v>42.312424200000002</v>
      </c>
      <c r="D292" s="18">
        <f>IF(Sheet1!G563=1,Master!B292,Master!L292)</f>
        <v>-87.836393099999995</v>
      </c>
      <c r="E292" s="18">
        <f>IF(Sheet1!G563=0,Master!A292,Master!K292)</f>
        <v>100</v>
      </c>
      <c r="F292" s="18">
        <f>IF(Sheet1!G563=0,Master!B292,Master!L292)</f>
        <v>180</v>
      </c>
      <c r="G292" s="18">
        <f>IF(Sheet1!I563=1,Master!A292,Master!K292)</f>
        <v>42.312424200000002</v>
      </c>
      <c r="H292" s="18">
        <f>IF(Sheet1!I563=1,Master!B292,Master!L292)</f>
        <v>-87.836393099999995</v>
      </c>
      <c r="I292" s="18">
        <f>IF(Sheet1!I563=0,Master!A292,Master!K292)</f>
        <v>100</v>
      </c>
      <c r="J292" s="18">
        <f>IF(Sheet1!I563=0,Master!B292,Master!L292)</f>
        <v>180</v>
      </c>
      <c r="K292" s="18">
        <v>100</v>
      </c>
      <c r="L292" s="18">
        <v>180</v>
      </c>
      <c r="M292">
        <v>534</v>
      </c>
      <c r="N292" t="s">
        <v>646</v>
      </c>
      <c r="O292">
        <v>7.4710305203899999E-2</v>
      </c>
      <c r="P292" s="18" t="s">
        <v>43</v>
      </c>
      <c r="Q292" t="s">
        <v>44</v>
      </c>
      <c r="R292" t="s">
        <v>8</v>
      </c>
      <c r="S292">
        <v>1</v>
      </c>
      <c r="T292">
        <v>1</v>
      </c>
      <c r="U292">
        <v>-2.6771652698516801</v>
      </c>
      <c r="V292">
        <v>-2.6771652698516801</v>
      </c>
      <c r="W292">
        <v>-2.6771652698516801</v>
      </c>
      <c r="X292" s="1">
        <v>-2.6771652698516801</v>
      </c>
      <c r="Z292" s="1">
        <v>1</v>
      </c>
      <c r="AA292" s="1">
        <v>3.5651717334985997E-2</v>
      </c>
      <c r="AB292" s="1">
        <v>3.5651717334985997E-2</v>
      </c>
      <c r="AC292" s="1">
        <v>3.5651717334985997E-2</v>
      </c>
      <c r="AD292" s="1">
        <v>3.5651717334985997E-2</v>
      </c>
      <c r="AF292" s="1">
        <v>1</v>
      </c>
      <c r="AG292">
        <v>0.617317974567413</v>
      </c>
      <c r="AH292">
        <v>0.617317974567413</v>
      </c>
      <c r="AI292">
        <v>0.617317974567413</v>
      </c>
      <c r="AJ292">
        <v>0.617317974567413</v>
      </c>
      <c r="AL292" s="18">
        <f t="shared" si="26"/>
        <v>0.617317974567413</v>
      </c>
      <c r="AM292">
        <v>0.617317974567413</v>
      </c>
      <c r="AN292">
        <v>534</v>
      </c>
      <c r="AO292" t="s">
        <v>646</v>
      </c>
      <c r="AP292" t="s">
        <v>43</v>
      </c>
      <c r="AQ292" t="s">
        <v>44</v>
      </c>
      <c r="AR292" t="s">
        <v>8</v>
      </c>
      <c r="AS292">
        <v>42.312424200000002</v>
      </c>
      <c r="AT292">
        <v>-87.836393099999995</v>
      </c>
      <c r="AW292">
        <v>-1.8</v>
      </c>
      <c r="AX292">
        <v>-1.8</v>
      </c>
      <c r="BB292">
        <v>0.6</v>
      </c>
      <c r="BC292">
        <v>0.6</v>
      </c>
      <c r="BG292">
        <v>6.2</v>
      </c>
      <c r="BH292">
        <v>6.2</v>
      </c>
      <c r="BL292">
        <v>13.2</v>
      </c>
      <c r="BM292">
        <v>13.2</v>
      </c>
      <c r="BQ292">
        <v>19.5</v>
      </c>
      <c r="BR292">
        <v>19.5</v>
      </c>
      <c r="BW292">
        <v>25.1</v>
      </c>
      <c r="BX292">
        <v>25.1</v>
      </c>
      <c r="CB292">
        <v>27.5</v>
      </c>
      <c r="CC292">
        <v>27.5</v>
      </c>
      <c r="CG292">
        <v>26.6</v>
      </c>
      <c r="CH292">
        <v>26.6</v>
      </c>
      <c r="CL292">
        <v>22.7</v>
      </c>
      <c r="CM292">
        <v>22.7</v>
      </c>
      <c r="CQ292">
        <v>16.5</v>
      </c>
      <c r="CR292">
        <v>16.5</v>
      </c>
      <c r="CV292">
        <v>8.4</v>
      </c>
      <c r="CW292">
        <v>8.4</v>
      </c>
      <c r="DA292">
        <v>0.9</v>
      </c>
      <c r="DB292">
        <v>0.9</v>
      </c>
      <c r="DD292">
        <v>1</v>
      </c>
      <c r="DE292">
        <v>0</v>
      </c>
      <c r="DF292">
        <v>0</v>
      </c>
      <c r="DG292">
        <v>0</v>
      </c>
      <c r="DH292">
        <v>0</v>
      </c>
      <c r="DI292" t="str">
        <f t="shared" si="27"/>
        <v xml:space="preserve">Temp. suitable for vectors - surveillance may be needed. </v>
      </c>
      <c r="DJ292" t="str">
        <f t="shared" si="24"/>
        <v>When temp. suitable, model suggests vectors likely - may need control, education, and policies minimizing exposure.</v>
      </c>
      <c r="DK292" t="str">
        <f t="shared" si="28"/>
        <v xml:space="preserve">Temp. suitable for Zika - surveillance may be needed. </v>
      </c>
      <c r="DL292" t="str">
        <f t="shared" si="25"/>
        <v>When temp. suitable, model suggests Zika unlikely.</v>
      </c>
      <c r="DM292" t="str">
        <f t="shared" si="29"/>
        <v>Temp. suitable for vectors - surveillance may be needed. When temp. suitable, model suggests vectors likely - may need control, education, and policies minimizing exposure.</v>
      </c>
      <c r="DX292" s="59" t="s">
        <v>646</v>
      </c>
      <c r="DY292" s="59" t="s">
        <v>43</v>
      </c>
      <c r="DZ292" s="59" t="s">
        <v>44</v>
      </c>
      <c r="EA292" s="59" t="s">
        <v>8</v>
      </c>
      <c r="EB292" s="59">
        <v>876</v>
      </c>
      <c r="EC292" s="59">
        <v>21</v>
      </c>
      <c r="ED292" s="59">
        <v>0</v>
      </c>
      <c r="EE292" s="59">
        <v>2511</v>
      </c>
      <c r="EF292" s="59">
        <v>2511</v>
      </c>
      <c r="EG292" s="59">
        <v>1166.3333333333301</v>
      </c>
      <c r="EH292" s="59">
        <v>815.35521521857402</v>
      </c>
      <c r="EI292" s="59">
        <v>24493</v>
      </c>
      <c r="EJ292" s="59">
        <v>21</v>
      </c>
      <c r="EK292" s="59">
        <v>0</v>
      </c>
      <c r="EL292" s="59">
        <v>0</v>
      </c>
      <c r="EM292" s="59">
        <v>1196</v>
      </c>
      <c r="EN292" s="59">
        <v>24493</v>
      </c>
    </row>
    <row r="293" spans="1:144" x14ac:dyDescent="0.25">
      <c r="A293" s="18">
        <v>41.517795999999997</v>
      </c>
      <c r="B293" s="18">
        <v>-90.540421699999996</v>
      </c>
      <c r="C293" s="18">
        <f>IF(Sheet1!G564=1,Master!A293,Master!K293)</f>
        <v>41.517795999999997</v>
      </c>
      <c r="D293" s="18">
        <f>IF(Sheet1!G564=1,Master!B293,Master!L293)</f>
        <v>-90.540421699999996</v>
      </c>
      <c r="E293" s="18">
        <f>IF(Sheet1!G564=0,Master!A293,Master!K293)</f>
        <v>100</v>
      </c>
      <c r="F293" s="18">
        <f>IF(Sheet1!G564=0,Master!B293,Master!L293)</f>
        <v>180</v>
      </c>
      <c r="G293" s="18">
        <f>IF(Sheet1!I564=1,Master!A293,Master!K293)</f>
        <v>41.517795999999997</v>
      </c>
      <c r="H293" s="18">
        <f>IF(Sheet1!I564=1,Master!B293,Master!L293)</f>
        <v>-90.540421699999996</v>
      </c>
      <c r="I293" s="18">
        <f>IF(Sheet1!I564=0,Master!A293,Master!K293)</f>
        <v>100</v>
      </c>
      <c r="J293" s="18">
        <f>IF(Sheet1!I564=0,Master!B293,Master!L293)</f>
        <v>180</v>
      </c>
      <c r="K293" s="18">
        <v>100</v>
      </c>
      <c r="L293" s="18">
        <v>180</v>
      </c>
      <c r="M293">
        <v>639</v>
      </c>
      <c r="N293" t="s">
        <v>753</v>
      </c>
      <c r="O293">
        <v>0.15171496957200001</v>
      </c>
      <c r="P293" s="18" t="s">
        <v>43</v>
      </c>
      <c r="Q293" t="s">
        <v>44</v>
      </c>
      <c r="R293" t="s">
        <v>8</v>
      </c>
      <c r="S293">
        <v>1</v>
      </c>
      <c r="T293">
        <v>1</v>
      </c>
      <c r="U293">
        <v>-1.5748031139373699</v>
      </c>
      <c r="V293">
        <v>-1.5748031139373699</v>
      </c>
      <c r="W293">
        <v>-1.5748031139373699</v>
      </c>
      <c r="X293" s="1">
        <v>-1.5748031139373699</v>
      </c>
      <c r="Z293" s="1">
        <v>1</v>
      </c>
      <c r="AA293" s="1">
        <v>0.12563930451870001</v>
      </c>
      <c r="AB293" s="1">
        <v>0.12563930451870001</v>
      </c>
      <c r="AC293" s="1">
        <v>0.12563930451870001</v>
      </c>
      <c r="AD293" s="1">
        <v>0.12563930451870001</v>
      </c>
      <c r="AF293" s="1">
        <v>1</v>
      </c>
      <c r="AG293">
        <v>0.74960106611251798</v>
      </c>
      <c r="AH293">
        <v>0.74960106611251798</v>
      </c>
      <c r="AI293">
        <v>0.74960106611251798</v>
      </c>
      <c r="AJ293">
        <v>0.74960106611251798</v>
      </c>
      <c r="AL293" s="18">
        <f t="shared" si="26"/>
        <v>0.74960106611251798</v>
      </c>
      <c r="AM293">
        <v>0.74960106611251798</v>
      </c>
      <c r="AN293">
        <v>639</v>
      </c>
      <c r="AO293" t="s">
        <v>753</v>
      </c>
      <c r="AP293" t="s">
        <v>43</v>
      </c>
      <c r="AQ293" t="s">
        <v>44</v>
      </c>
      <c r="AR293" t="s">
        <v>8</v>
      </c>
      <c r="AS293">
        <v>41.517795999999997</v>
      </c>
      <c r="AT293">
        <v>-90.540421699999996</v>
      </c>
      <c r="AW293">
        <v>-1.8</v>
      </c>
      <c r="AX293">
        <v>-1.8</v>
      </c>
      <c r="BB293">
        <v>1.1000000000000001</v>
      </c>
      <c r="BC293">
        <v>1.1000000000000001</v>
      </c>
      <c r="BG293">
        <v>7.6</v>
      </c>
      <c r="BH293">
        <v>7.6</v>
      </c>
      <c r="BL293">
        <v>16</v>
      </c>
      <c r="BM293">
        <v>16</v>
      </c>
      <c r="BQ293">
        <v>22.3</v>
      </c>
      <c r="BR293">
        <v>22.3</v>
      </c>
      <c r="BW293">
        <v>27.6</v>
      </c>
      <c r="BX293">
        <v>27.6</v>
      </c>
      <c r="CB293">
        <v>29.4</v>
      </c>
      <c r="CC293">
        <v>29.4</v>
      </c>
      <c r="CG293">
        <v>28.3</v>
      </c>
      <c r="CH293">
        <v>28.3</v>
      </c>
      <c r="CL293">
        <v>24.1</v>
      </c>
      <c r="CM293">
        <v>24.1</v>
      </c>
      <c r="CQ293">
        <v>17.899999999999999</v>
      </c>
      <c r="CR293">
        <v>17.899999999999999</v>
      </c>
      <c r="CV293">
        <v>8.8000000000000007</v>
      </c>
      <c r="CW293">
        <v>8.8000000000000007</v>
      </c>
      <c r="DA293">
        <v>0.8</v>
      </c>
      <c r="DB293">
        <v>0.8</v>
      </c>
      <c r="DD293">
        <v>1</v>
      </c>
      <c r="DE293">
        <v>0</v>
      </c>
      <c r="DF293">
        <v>0</v>
      </c>
      <c r="DG293">
        <v>0</v>
      </c>
      <c r="DH293">
        <v>0</v>
      </c>
      <c r="DI293" t="str">
        <f t="shared" si="27"/>
        <v xml:space="preserve">Temp. suitable for vectors - surveillance may be needed. </v>
      </c>
      <c r="DJ293" t="str">
        <f t="shared" si="24"/>
        <v>When temp. suitable, model suggests vectors likely - may need control, education, and policies minimizing exposure.</v>
      </c>
      <c r="DK293" t="str">
        <f t="shared" si="28"/>
        <v xml:space="preserve">Temp. suitable for Zika - surveillance may be needed. </v>
      </c>
      <c r="DL293" t="str">
        <f t="shared" si="25"/>
        <v>When temp. suitable, model suggests Zika unlikely.</v>
      </c>
      <c r="DM293" t="str">
        <f t="shared" si="29"/>
        <v>Temp. suitable for vectors - surveillance may be needed. When temp. suitable, model suggests vectors likely - may need control, education, and policies minimizing exposure.</v>
      </c>
      <c r="DX293" s="59" t="s">
        <v>753</v>
      </c>
      <c r="DY293" s="59" t="s">
        <v>43</v>
      </c>
      <c r="DZ293" s="59" t="s">
        <v>44</v>
      </c>
      <c r="EA293" s="59" t="s">
        <v>8</v>
      </c>
      <c r="EB293" s="59">
        <v>1</v>
      </c>
      <c r="EC293" s="59">
        <v>219</v>
      </c>
      <c r="ED293" s="59">
        <v>0</v>
      </c>
      <c r="EE293" s="59">
        <v>2812</v>
      </c>
      <c r="EF293" s="59">
        <v>2812</v>
      </c>
      <c r="EG293" s="59">
        <v>718.76255707762505</v>
      </c>
      <c r="EH293" s="59">
        <v>605.62177435689705</v>
      </c>
      <c r="EI293" s="59">
        <v>157409</v>
      </c>
      <c r="EJ293" s="59">
        <v>197</v>
      </c>
      <c r="EK293" s="59">
        <v>0</v>
      </c>
      <c r="EL293" s="59">
        <v>5</v>
      </c>
      <c r="EM293" s="59">
        <v>578</v>
      </c>
      <c r="EN293" s="59">
        <v>157409</v>
      </c>
    </row>
    <row r="294" spans="1:144" x14ac:dyDescent="0.25">
      <c r="A294" s="18">
        <v>38.541423899999998</v>
      </c>
      <c r="B294" s="18">
        <v>-89.853651900000003</v>
      </c>
      <c r="C294" s="18">
        <f>IF(Sheet1!G565=1,Master!A294,Master!K294)</f>
        <v>38.541423899999998</v>
      </c>
      <c r="D294" s="18">
        <f>IF(Sheet1!G565=1,Master!B294,Master!L294)</f>
        <v>-89.853651900000003</v>
      </c>
      <c r="E294" s="18">
        <f>IF(Sheet1!G565=0,Master!A294,Master!K294)</f>
        <v>100</v>
      </c>
      <c r="F294" s="18">
        <f>IF(Sheet1!G565=0,Master!B294,Master!L294)</f>
        <v>180</v>
      </c>
      <c r="G294" s="18">
        <f>IF(Sheet1!I565=1,Master!A294,Master!K294)</f>
        <v>38.541423899999998</v>
      </c>
      <c r="H294" s="18">
        <f>IF(Sheet1!I565=1,Master!B294,Master!L294)</f>
        <v>-89.853651900000003</v>
      </c>
      <c r="I294" s="18">
        <f>IF(Sheet1!I565=0,Master!A294,Master!K294)</f>
        <v>100</v>
      </c>
      <c r="J294" s="18">
        <f>IF(Sheet1!I565=0,Master!B294,Master!L294)</f>
        <v>180</v>
      </c>
      <c r="K294" s="18">
        <v>100</v>
      </c>
      <c r="L294" s="18">
        <v>180</v>
      </c>
      <c r="M294">
        <v>649</v>
      </c>
      <c r="N294" t="s">
        <v>763</v>
      </c>
      <c r="O294">
        <v>0.23934849695300001</v>
      </c>
      <c r="P294" s="18" t="s">
        <v>43</v>
      </c>
      <c r="Q294" t="s">
        <v>44</v>
      </c>
      <c r="R294" t="s">
        <v>8</v>
      </c>
      <c r="S294">
        <v>1</v>
      </c>
      <c r="T294">
        <v>1</v>
      </c>
      <c r="U294">
        <v>-0.74803149700164795</v>
      </c>
      <c r="V294">
        <v>-0.74803149700164795</v>
      </c>
      <c r="W294">
        <v>-0.74803149700164795</v>
      </c>
      <c r="X294" s="1">
        <v>-0.74803149700164795</v>
      </c>
      <c r="Z294" s="1">
        <v>1</v>
      </c>
      <c r="AA294" s="1">
        <v>0.47256844948551002</v>
      </c>
      <c r="AB294" s="1">
        <v>0.47256844948551002</v>
      </c>
      <c r="AC294" s="1">
        <v>0.47256844948551002</v>
      </c>
      <c r="AD294" s="1">
        <v>0.47256844948551002</v>
      </c>
      <c r="AF294" s="1">
        <v>1</v>
      </c>
      <c r="AG294">
        <v>0.90112129242561201</v>
      </c>
      <c r="AH294">
        <v>0.90112129242561201</v>
      </c>
      <c r="AI294">
        <v>0.90112129242561201</v>
      </c>
      <c r="AJ294">
        <v>0.90112129242561201</v>
      </c>
      <c r="AL294" s="18">
        <f t="shared" si="26"/>
        <v>0.90112129242561201</v>
      </c>
      <c r="AM294">
        <v>0.90112129242561201</v>
      </c>
      <c r="AN294">
        <v>649</v>
      </c>
      <c r="AO294" t="s">
        <v>763</v>
      </c>
      <c r="AP294" t="s">
        <v>43</v>
      </c>
      <c r="AQ294" t="s">
        <v>44</v>
      </c>
      <c r="AR294" t="s">
        <v>8</v>
      </c>
      <c r="AS294">
        <v>38.541423899999998</v>
      </c>
      <c r="AT294">
        <v>-89.853651900000003</v>
      </c>
      <c r="AW294">
        <v>3.8</v>
      </c>
      <c r="AX294">
        <v>3.8</v>
      </c>
      <c r="BB294">
        <v>6.4</v>
      </c>
      <c r="BC294">
        <v>6.4</v>
      </c>
      <c r="BG294">
        <v>12.3</v>
      </c>
      <c r="BH294">
        <v>12.3</v>
      </c>
      <c r="BL294">
        <v>19.2</v>
      </c>
      <c r="BM294">
        <v>19.2</v>
      </c>
      <c r="BQ294">
        <v>24.6</v>
      </c>
      <c r="BR294">
        <v>24.6</v>
      </c>
      <c r="BW294">
        <v>29.6</v>
      </c>
      <c r="BX294">
        <v>29.6</v>
      </c>
      <c r="CB294">
        <v>31.5</v>
      </c>
      <c r="CC294">
        <v>31.5</v>
      </c>
      <c r="CG294">
        <v>30.5</v>
      </c>
      <c r="CH294">
        <v>30.5</v>
      </c>
      <c r="CL294">
        <v>27</v>
      </c>
      <c r="CM294">
        <v>27</v>
      </c>
      <c r="CQ294">
        <v>21</v>
      </c>
      <c r="CR294">
        <v>21</v>
      </c>
      <c r="CV294">
        <v>12.6</v>
      </c>
      <c r="CW294">
        <v>12.6</v>
      </c>
      <c r="DA294">
        <v>5.9</v>
      </c>
      <c r="DB294">
        <v>5.9</v>
      </c>
      <c r="DD294">
        <v>1</v>
      </c>
      <c r="DE294">
        <v>0</v>
      </c>
      <c r="DF294">
        <v>0</v>
      </c>
      <c r="DG294">
        <v>0</v>
      </c>
      <c r="DH294">
        <v>0</v>
      </c>
      <c r="DI294" t="str">
        <f t="shared" si="27"/>
        <v xml:space="preserve">Temp. suitable for vectors - surveillance may be needed. </v>
      </c>
      <c r="DJ294" t="str">
        <f t="shared" si="24"/>
        <v>When temp. suitable, model suggests vectors likely - may need control, education, and policies minimizing exposure.</v>
      </c>
      <c r="DK294" t="str">
        <f t="shared" si="28"/>
        <v xml:space="preserve">Temp. suitable for Zika - surveillance may be needed. </v>
      </c>
      <c r="DL294" t="str">
        <f t="shared" si="25"/>
        <v>When temp. suitable, model suggests Zika unlikely.</v>
      </c>
      <c r="DM294" t="str">
        <f t="shared" si="29"/>
        <v>Temp. suitable for vectors - surveillance may be needed. When temp. suitable, model suggests vectors likely - may need control, education, and policies minimizing exposure.</v>
      </c>
      <c r="DX294" s="59" t="s">
        <v>763</v>
      </c>
      <c r="DY294" s="59" t="s">
        <v>43</v>
      </c>
      <c r="DZ294" s="59" t="s">
        <v>44</v>
      </c>
      <c r="EA294" s="59" t="s">
        <v>8</v>
      </c>
      <c r="EB294" s="59">
        <v>86</v>
      </c>
      <c r="EC294" s="59">
        <v>248</v>
      </c>
      <c r="ED294" s="59">
        <v>0</v>
      </c>
      <c r="EE294" s="59">
        <v>1764</v>
      </c>
      <c r="EF294" s="59">
        <v>1764</v>
      </c>
      <c r="EG294" s="59">
        <v>117.233870967741</v>
      </c>
      <c r="EH294" s="59">
        <v>249.401626119041</v>
      </c>
      <c r="EI294" s="59">
        <v>29074</v>
      </c>
      <c r="EJ294" s="59">
        <v>104</v>
      </c>
      <c r="EK294" s="59">
        <v>0</v>
      </c>
      <c r="EL294" s="59">
        <v>8</v>
      </c>
      <c r="EM294" s="59">
        <v>7</v>
      </c>
      <c r="EN294" s="59">
        <v>29074</v>
      </c>
    </row>
    <row r="295" spans="1:144" x14ac:dyDescent="0.25">
      <c r="A295" s="18">
        <v>39.294804800000001</v>
      </c>
      <c r="B295" s="18">
        <v>-86.046977499999997</v>
      </c>
      <c r="C295" s="18">
        <f>IF(Sheet1!G590=1,Master!A295,Master!K295)</f>
        <v>39.294804800000001</v>
      </c>
      <c r="D295" s="18">
        <f>IF(Sheet1!G590=1,Master!B295,Master!L295)</f>
        <v>-86.046977499999997</v>
      </c>
      <c r="E295" s="18">
        <f>IF(Sheet1!G590=0,Master!A295,Master!K295)</f>
        <v>100</v>
      </c>
      <c r="F295" s="18">
        <f>IF(Sheet1!G590=0,Master!B295,Master!L295)</f>
        <v>180</v>
      </c>
      <c r="G295" s="18">
        <f>IF(Sheet1!I590=1,Master!A295,Master!K295)</f>
        <v>39.294804800000001</v>
      </c>
      <c r="H295" s="18">
        <f>IF(Sheet1!I590=1,Master!B295,Master!L295)</f>
        <v>-86.046977499999997</v>
      </c>
      <c r="I295" s="18">
        <f>IF(Sheet1!I590=0,Master!A295,Master!K295)</f>
        <v>100</v>
      </c>
      <c r="J295" s="18">
        <f>IF(Sheet1!I590=0,Master!B295,Master!L295)</f>
        <v>180</v>
      </c>
      <c r="K295" s="18">
        <v>100</v>
      </c>
      <c r="L295" s="18">
        <v>180</v>
      </c>
      <c r="M295">
        <v>147</v>
      </c>
      <c r="N295" t="s">
        <v>233</v>
      </c>
      <c r="O295">
        <v>0.57749646115099995</v>
      </c>
      <c r="P295" t="s">
        <v>234</v>
      </c>
      <c r="Q295" t="s">
        <v>235</v>
      </c>
      <c r="R295" t="s">
        <v>8</v>
      </c>
      <c r="S295">
        <v>1</v>
      </c>
      <c r="T295">
        <v>1</v>
      </c>
      <c r="U295">
        <v>-1.5748031139373699</v>
      </c>
      <c r="V295">
        <v>-1.5748031139373699</v>
      </c>
      <c r="W295">
        <v>-1.5748031139373699</v>
      </c>
      <c r="X295" s="1">
        <v>-1.5748031139373699</v>
      </c>
      <c r="Z295" s="1">
        <v>7</v>
      </c>
      <c r="AA295" s="1">
        <v>0.23673766349308101</v>
      </c>
      <c r="AB295" s="1">
        <v>0.50784268279845002</v>
      </c>
      <c r="AC295" s="1">
        <v>0.39078688019338398</v>
      </c>
      <c r="AD295" s="1">
        <v>2.73550816135368</v>
      </c>
      <c r="AF295" s="1">
        <v>7</v>
      </c>
      <c r="AG295">
        <v>0.93363284807910196</v>
      </c>
      <c r="AH295">
        <v>0.95347712468676904</v>
      </c>
      <c r="AI295">
        <v>0.94683920887822204</v>
      </c>
      <c r="AJ295">
        <v>6.6278744621475498</v>
      </c>
      <c r="AL295" s="18">
        <f t="shared" si="26"/>
        <v>0.95347712468676904</v>
      </c>
      <c r="AM295">
        <v>0.95347712468676904</v>
      </c>
      <c r="AN295">
        <v>147</v>
      </c>
      <c r="AO295" t="s">
        <v>233</v>
      </c>
      <c r="AP295" t="s">
        <v>234</v>
      </c>
      <c r="AQ295" t="s">
        <v>235</v>
      </c>
      <c r="AR295" t="s">
        <v>8</v>
      </c>
      <c r="AS295">
        <v>39.294804800000001</v>
      </c>
      <c r="AT295">
        <v>-86.046977499999997</v>
      </c>
      <c r="AW295">
        <v>2.7</v>
      </c>
      <c r="AX295">
        <v>2.6</v>
      </c>
      <c r="BB295">
        <v>5.3</v>
      </c>
      <c r="BC295">
        <v>5.2</v>
      </c>
      <c r="BG295">
        <v>10.7</v>
      </c>
      <c r="BH295">
        <v>10.7</v>
      </c>
      <c r="BL295">
        <v>17.7</v>
      </c>
      <c r="BM295">
        <v>17.700000000000003</v>
      </c>
      <c r="BQ295">
        <v>23.4</v>
      </c>
      <c r="BR295">
        <v>23.4</v>
      </c>
      <c r="BW295">
        <v>28.1</v>
      </c>
      <c r="BX295">
        <v>28.1</v>
      </c>
      <c r="CB295">
        <v>30</v>
      </c>
      <c r="CC295">
        <v>30</v>
      </c>
      <c r="CG295">
        <v>29.3</v>
      </c>
      <c r="CH295">
        <v>29.3</v>
      </c>
      <c r="CL295">
        <v>25.8</v>
      </c>
      <c r="CM295">
        <v>25.8</v>
      </c>
      <c r="CQ295">
        <v>19.600000000000001</v>
      </c>
      <c r="CR295">
        <v>19.600000000000001</v>
      </c>
      <c r="CV295">
        <v>11.5</v>
      </c>
      <c r="CW295">
        <v>11.5</v>
      </c>
      <c r="DA295">
        <v>4.9000000000000004</v>
      </c>
      <c r="DB295">
        <v>4.8999999999999995</v>
      </c>
      <c r="DD295">
        <v>9</v>
      </c>
      <c r="DE295">
        <v>0</v>
      </c>
      <c r="DF295">
        <v>0</v>
      </c>
      <c r="DG295">
        <v>0</v>
      </c>
      <c r="DH295">
        <v>0</v>
      </c>
      <c r="DI295" t="str">
        <f t="shared" si="27"/>
        <v xml:space="preserve">Temp. suitable for vectors - surveillance may be needed. </v>
      </c>
      <c r="DJ295" t="str">
        <f t="shared" si="24"/>
        <v>When temp. suitable, model suggests vectors likely - may need control, education, and policies minimizing exposure.</v>
      </c>
      <c r="DK295" t="str">
        <f t="shared" si="28"/>
        <v xml:space="preserve">Temp. suitable for Zika - surveillance may be needed. </v>
      </c>
      <c r="DL295" t="str">
        <f t="shared" si="25"/>
        <v>When temp. suitable, model suggests Zika unlikely.</v>
      </c>
      <c r="DM295" t="str">
        <f t="shared" si="29"/>
        <v>Temp. suitable for vectors - surveillance may be needed. When temp. suitable, model suggests vectors likely - may need control, education, and policies minimizing exposure.</v>
      </c>
      <c r="DX295" s="59" t="s">
        <v>233</v>
      </c>
      <c r="DY295" s="59" t="s">
        <v>234</v>
      </c>
      <c r="DZ295" s="59" t="s">
        <v>235</v>
      </c>
      <c r="EA295" s="59" t="s">
        <v>8</v>
      </c>
      <c r="EB295" s="59">
        <v>0</v>
      </c>
      <c r="EC295" s="59">
        <v>705</v>
      </c>
      <c r="ED295" s="59">
        <v>0</v>
      </c>
      <c r="EE295" s="59">
        <v>1541</v>
      </c>
      <c r="EF295" s="59">
        <v>1541</v>
      </c>
      <c r="EG295" s="59">
        <v>32.129078014184302</v>
      </c>
      <c r="EH295" s="59">
        <v>110.194780828517</v>
      </c>
      <c r="EI295" s="59">
        <v>22651</v>
      </c>
      <c r="EJ295" s="59">
        <v>111</v>
      </c>
      <c r="EK295" s="59">
        <v>0</v>
      </c>
      <c r="EL295" s="59">
        <v>34</v>
      </c>
      <c r="EM295" s="59">
        <v>1</v>
      </c>
      <c r="EN295" s="59">
        <v>22651</v>
      </c>
    </row>
    <row r="296" spans="1:144" x14ac:dyDescent="0.25">
      <c r="A296" s="18">
        <v>40.658474099999999</v>
      </c>
      <c r="B296" s="18">
        <v>-86.148019899999994</v>
      </c>
      <c r="C296" s="18">
        <f>IF(Sheet1!G591=1,Master!A296,Master!K296)</f>
        <v>40.658474099999999</v>
      </c>
      <c r="D296" s="18">
        <f>IF(Sheet1!G591=1,Master!B296,Master!L296)</f>
        <v>-86.148019899999994</v>
      </c>
      <c r="E296" s="18">
        <f>IF(Sheet1!G591=0,Master!A296,Master!K296)</f>
        <v>100</v>
      </c>
      <c r="F296" s="18">
        <f>IF(Sheet1!G591=0,Master!B296,Master!L296)</f>
        <v>180</v>
      </c>
      <c r="G296" s="18">
        <f>IF(Sheet1!I591=1,Master!A296,Master!K296)</f>
        <v>40.658474099999999</v>
      </c>
      <c r="H296" s="18">
        <f>IF(Sheet1!I591=1,Master!B296,Master!L296)</f>
        <v>-86.148019899999994</v>
      </c>
      <c r="I296" s="18">
        <f>IF(Sheet1!I591=0,Master!A296,Master!K296)</f>
        <v>100</v>
      </c>
      <c r="J296" s="18">
        <f>IF(Sheet1!I591=0,Master!B296,Master!L296)</f>
        <v>180</v>
      </c>
      <c r="K296" s="18">
        <v>100</v>
      </c>
      <c r="L296" s="18">
        <v>180</v>
      </c>
      <c r="M296">
        <v>299</v>
      </c>
      <c r="N296" t="s">
        <v>411</v>
      </c>
      <c r="O296">
        <v>0.20978133363000001</v>
      </c>
      <c r="P296" t="s">
        <v>234</v>
      </c>
      <c r="Q296" t="s">
        <v>235</v>
      </c>
      <c r="R296" t="s">
        <v>8</v>
      </c>
      <c r="S296">
        <v>1</v>
      </c>
      <c r="T296">
        <v>1</v>
      </c>
      <c r="U296">
        <v>-3.7795276641845699</v>
      </c>
      <c r="V296">
        <v>-3.7795276641845699</v>
      </c>
      <c r="W296">
        <v>-3.7795276641845699</v>
      </c>
      <c r="X296" s="1">
        <v>-3.7795276641845699</v>
      </c>
      <c r="Z296" s="1">
        <v>1</v>
      </c>
      <c r="AA296" s="1">
        <v>8.9433104636901004E-2</v>
      </c>
      <c r="AB296" s="1">
        <v>8.9433104636901004E-2</v>
      </c>
      <c r="AC296" s="1">
        <v>8.9433104636901004E-2</v>
      </c>
      <c r="AD296" s="1">
        <v>8.9433104636901004E-2</v>
      </c>
      <c r="AF296" s="1">
        <v>1</v>
      </c>
      <c r="AG296">
        <v>0.855980920967644</v>
      </c>
      <c r="AH296">
        <v>0.855980920967644</v>
      </c>
      <c r="AI296">
        <v>0.855980920967644</v>
      </c>
      <c r="AJ296">
        <v>0.855980920967644</v>
      </c>
      <c r="AL296" s="18">
        <f t="shared" si="26"/>
        <v>0.855980920967644</v>
      </c>
      <c r="AM296">
        <v>0.855980920967644</v>
      </c>
      <c r="AN296">
        <v>299</v>
      </c>
      <c r="AO296" t="s">
        <v>411</v>
      </c>
      <c r="AP296" t="s">
        <v>234</v>
      </c>
      <c r="AQ296" t="s">
        <v>235</v>
      </c>
      <c r="AR296" t="s">
        <v>8</v>
      </c>
      <c r="AS296">
        <v>40.658474099999999</v>
      </c>
      <c r="AT296">
        <v>-86.148019899999994</v>
      </c>
      <c r="AW296">
        <v>-0.3</v>
      </c>
      <c r="AX296">
        <v>-0.3</v>
      </c>
      <c r="BB296">
        <v>1.9</v>
      </c>
      <c r="BC296">
        <v>1.9</v>
      </c>
      <c r="BG296">
        <v>8.3000000000000007</v>
      </c>
      <c r="BH296">
        <v>8.3000000000000007</v>
      </c>
      <c r="BL296">
        <v>15.8</v>
      </c>
      <c r="BM296">
        <v>15.8</v>
      </c>
      <c r="BQ296">
        <v>22</v>
      </c>
      <c r="BR296">
        <v>22</v>
      </c>
      <c r="BW296">
        <v>27.2</v>
      </c>
      <c r="BX296">
        <v>27.2</v>
      </c>
      <c r="CB296">
        <v>28.5</v>
      </c>
      <c r="CC296">
        <v>28.5</v>
      </c>
      <c r="CG296">
        <v>27.8</v>
      </c>
      <c r="CH296">
        <v>27.8</v>
      </c>
      <c r="CL296">
        <v>24.6</v>
      </c>
      <c r="CM296">
        <v>24.6</v>
      </c>
      <c r="CQ296">
        <v>18</v>
      </c>
      <c r="CR296">
        <v>18</v>
      </c>
      <c r="CV296">
        <v>9.6999999999999993</v>
      </c>
      <c r="CW296">
        <v>9.6999999999999993</v>
      </c>
      <c r="DA296">
        <v>2.2999999999999998</v>
      </c>
      <c r="DB296">
        <v>2.2999999999999998</v>
      </c>
      <c r="DD296">
        <v>1</v>
      </c>
      <c r="DE296">
        <v>0</v>
      </c>
      <c r="DF296">
        <v>0</v>
      </c>
      <c r="DG296">
        <v>0</v>
      </c>
      <c r="DH296">
        <v>0</v>
      </c>
      <c r="DI296" t="str">
        <f t="shared" si="27"/>
        <v xml:space="preserve">Temp. suitable for vectors - surveillance may be needed. </v>
      </c>
      <c r="DJ296" t="str">
        <f t="shared" si="24"/>
        <v>When temp. suitable, model suggests vectors likely - may need control, education, and policies minimizing exposure.</v>
      </c>
      <c r="DK296" t="str">
        <f t="shared" si="28"/>
        <v xml:space="preserve">Temp. suitable for Zika - surveillance may be needed. </v>
      </c>
      <c r="DL296" t="str">
        <f t="shared" si="25"/>
        <v>When temp. suitable, model suggests Zika unlikely.</v>
      </c>
      <c r="DM296" t="str">
        <f t="shared" si="29"/>
        <v>Temp. suitable for vectors - surveillance may be needed. When temp. suitable, model suggests vectors likely - may need control, education, and policies minimizing exposure.</v>
      </c>
      <c r="DX296" s="59" t="s">
        <v>411</v>
      </c>
      <c r="DY296" s="59" t="s">
        <v>234</v>
      </c>
      <c r="DZ296" s="59" t="s">
        <v>235</v>
      </c>
      <c r="EA296" s="59" t="s">
        <v>8</v>
      </c>
      <c r="EB296" s="59">
        <v>304</v>
      </c>
      <c r="EC296" s="59">
        <v>260</v>
      </c>
      <c r="ED296" s="59">
        <v>0</v>
      </c>
      <c r="EE296" s="59">
        <v>2608</v>
      </c>
      <c r="EF296" s="59">
        <v>2608</v>
      </c>
      <c r="EG296" s="59">
        <v>31.623076923076901</v>
      </c>
      <c r="EH296" s="59">
        <v>175.99310586954601</v>
      </c>
      <c r="EI296" s="59">
        <v>8222</v>
      </c>
      <c r="EJ296" s="59">
        <v>53</v>
      </c>
      <c r="EK296" s="59">
        <v>0</v>
      </c>
      <c r="EL296" s="59">
        <v>14</v>
      </c>
      <c r="EM296" s="59">
        <v>2</v>
      </c>
      <c r="EN296" s="59">
        <v>8222</v>
      </c>
    </row>
    <row r="297" spans="1:144" x14ac:dyDescent="0.25">
      <c r="A297" s="18">
        <v>39.052793100000002</v>
      </c>
      <c r="B297" s="18">
        <v>-85.5238923</v>
      </c>
      <c r="C297" s="18">
        <f>IF(Sheet1!G592=1,Master!A297,Master!K297)</f>
        <v>39.052793100000002</v>
      </c>
      <c r="D297" s="18">
        <f>IF(Sheet1!G592=1,Master!B297,Master!L297)</f>
        <v>-85.5238923</v>
      </c>
      <c r="E297" s="18">
        <f>IF(Sheet1!G592=0,Master!A297,Master!K297)</f>
        <v>100</v>
      </c>
      <c r="F297" s="18">
        <f>IF(Sheet1!G592=0,Master!B297,Master!L297)</f>
        <v>180</v>
      </c>
      <c r="G297" s="18">
        <f>IF(Sheet1!I592=1,Master!A297,Master!K297)</f>
        <v>39.052793100000002</v>
      </c>
      <c r="H297" s="18">
        <f>IF(Sheet1!I592=1,Master!B297,Master!L297)</f>
        <v>-85.5238923</v>
      </c>
      <c r="I297" s="18">
        <f>IF(Sheet1!I592=0,Master!A297,Master!K297)</f>
        <v>100</v>
      </c>
      <c r="J297" s="18">
        <f>IF(Sheet1!I592=0,Master!B297,Master!L297)</f>
        <v>180</v>
      </c>
      <c r="K297" s="18">
        <v>100</v>
      </c>
      <c r="L297" s="18">
        <v>180</v>
      </c>
      <c r="M297">
        <v>416</v>
      </c>
      <c r="N297" t="s">
        <v>528</v>
      </c>
      <c r="O297">
        <v>0.28307744088600001</v>
      </c>
      <c r="P297" t="s">
        <v>234</v>
      </c>
      <c r="Q297" t="s">
        <v>235</v>
      </c>
      <c r="R297" t="s">
        <v>8</v>
      </c>
      <c r="S297">
        <v>1</v>
      </c>
      <c r="T297">
        <v>1</v>
      </c>
      <c r="U297">
        <v>-5.1574802398681596</v>
      </c>
      <c r="V297">
        <v>-5.1574802398681596</v>
      </c>
      <c r="W297">
        <v>-5.1574802398681596</v>
      </c>
      <c r="X297" s="1">
        <v>-5.1574802398681596</v>
      </c>
      <c r="Z297" s="1">
        <v>1</v>
      </c>
      <c r="AA297" s="1">
        <v>0.34217027032812902</v>
      </c>
      <c r="AB297" s="1">
        <v>0.34217027032812902</v>
      </c>
      <c r="AC297" s="1">
        <v>0.34217027032812902</v>
      </c>
      <c r="AD297" s="1">
        <v>0.34217027032812902</v>
      </c>
      <c r="AF297" s="1">
        <v>1</v>
      </c>
      <c r="AG297">
        <v>0.97483446410477304</v>
      </c>
      <c r="AH297">
        <v>0.97483446410477304</v>
      </c>
      <c r="AI297">
        <v>0.97483446410477304</v>
      </c>
      <c r="AJ297">
        <v>0.97483446410477304</v>
      </c>
      <c r="AL297" s="18">
        <f t="shared" si="26"/>
        <v>0.97483446410477304</v>
      </c>
      <c r="AM297">
        <v>0.97483446410477304</v>
      </c>
      <c r="AN297">
        <v>416</v>
      </c>
      <c r="AO297" t="s">
        <v>528</v>
      </c>
      <c r="AP297" t="s">
        <v>234</v>
      </c>
      <c r="AQ297" t="s">
        <v>235</v>
      </c>
      <c r="AR297" t="s">
        <v>8</v>
      </c>
      <c r="AS297">
        <v>39.052793100000002</v>
      </c>
      <c r="AT297">
        <v>-85.5238923</v>
      </c>
      <c r="AW297">
        <v>3.3</v>
      </c>
      <c r="AX297">
        <v>3.3</v>
      </c>
      <c r="BB297">
        <v>6</v>
      </c>
      <c r="BC297">
        <v>6</v>
      </c>
      <c r="BG297">
        <v>11.7</v>
      </c>
      <c r="BH297">
        <v>11.7</v>
      </c>
      <c r="BL297">
        <v>18.5</v>
      </c>
      <c r="BM297">
        <v>18.5</v>
      </c>
      <c r="BQ297">
        <v>24</v>
      </c>
      <c r="BR297">
        <v>24</v>
      </c>
      <c r="BW297">
        <v>28.5</v>
      </c>
      <c r="BX297">
        <v>28.5</v>
      </c>
      <c r="CB297">
        <v>30.3</v>
      </c>
      <c r="CC297">
        <v>30.3</v>
      </c>
      <c r="CG297">
        <v>29.4</v>
      </c>
      <c r="CH297">
        <v>29.4</v>
      </c>
      <c r="CL297">
        <v>26.2</v>
      </c>
      <c r="CM297">
        <v>26.2</v>
      </c>
      <c r="CQ297">
        <v>19.899999999999999</v>
      </c>
      <c r="CR297">
        <v>19.899999999999999</v>
      </c>
      <c r="CV297">
        <v>12.2</v>
      </c>
      <c r="CW297">
        <v>12.2</v>
      </c>
      <c r="DA297">
        <v>5.7</v>
      </c>
      <c r="DB297">
        <v>5.7</v>
      </c>
      <c r="DD297">
        <v>1</v>
      </c>
      <c r="DE297">
        <v>0</v>
      </c>
      <c r="DF297">
        <v>0</v>
      </c>
      <c r="DG297">
        <v>0</v>
      </c>
      <c r="DH297">
        <v>0</v>
      </c>
      <c r="DI297" t="str">
        <f t="shared" si="27"/>
        <v xml:space="preserve">Temp. suitable for vectors - surveillance may be needed. </v>
      </c>
      <c r="DJ297" t="str">
        <f t="shared" si="24"/>
        <v>When temp. suitable, model suggests vectors likely - may need control, education, and policies minimizing exposure.</v>
      </c>
      <c r="DK297" t="str">
        <f t="shared" si="28"/>
        <v xml:space="preserve">Temp. suitable for Zika - surveillance may be needed. </v>
      </c>
      <c r="DL297" t="str">
        <f t="shared" si="25"/>
        <v>When temp. suitable, model suggests Zika unlikely.</v>
      </c>
      <c r="DM297" t="str">
        <f t="shared" si="29"/>
        <v>Temp. suitable for vectors - surveillance may be needed. When temp. suitable, model suggests vectors likely - may need control, education, and policies minimizing exposure.</v>
      </c>
      <c r="DX297" s="59" t="s">
        <v>528</v>
      </c>
      <c r="DY297" s="59" t="s">
        <v>234</v>
      </c>
      <c r="DZ297" s="59" t="s">
        <v>235</v>
      </c>
      <c r="EA297" s="59" t="s">
        <v>8</v>
      </c>
      <c r="EB297" s="59">
        <v>0</v>
      </c>
      <c r="EC297" s="59">
        <v>280</v>
      </c>
      <c r="ED297" s="59">
        <v>0</v>
      </c>
      <c r="EE297" s="59">
        <v>233</v>
      </c>
      <c r="EF297" s="59">
        <v>233</v>
      </c>
      <c r="EG297" s="59">
        <v>8.0928571428571399</v>
      </c>
      <c r="EH297" s="59">
        <v>20.242951658212601</v>
      </c>
      <c r="EI297" s="59">
        <v>2266</v>
      </c>
      <c r="EJ297" s="59">
        <v>46</v>
      </c>
      <c r="EK297" s="59">
        <v>0</v>
      </c>
      <c r="EL297" s="59">
        <v>16</v>
      </c>
      <c r="EM297" s="59">
        <v>1</v>
      </c>
      <c r="EN297" s="59">
        <v>2266</v>
      </c>
    </row>
    <row r="298" spans="1:144" x14ac:dyDescent="0.25">
      <c r="A298" s="18">
        <v>38.841112500000001</v>
      </c>
      <c r="B298" s="18">
        <v>-86.812468899999999</v>
      </c>
      <c r="C298" s="18">
        <f>IF(Sheet1!G593=1,Master!A298,Master!K298)</f>
        <v>38.841112500000001</v>
      </c>
      <c r="D298" s="18">
        <f>IF(Sheet1!G593=1,Master!B298,Master!L298)</f>
        <v>-86.812468899999999</v>
      </c>
      <c r="E298" s="18">
        <f>IF(Sheet1!G593=0,Master!A298,Master!K298)</f>
        <v>100</v>
      </c>
      <c r="F298" s="18">
        <f>IF(Sheet1!G593=0,Master!B298,Master!L298)</f>
        <v>180</v>
      </c>
      <c r="G298" s="18">
        <f>IF(Sheet1!I593=1,Master!A298,Master!K298)</f>
        <v>38.841112500000001</v>
      </c>
      <c r="H298" s="18">
        <f>IF(Sheet1!I593=1,Master!B298,Master!L298)</f>
        <v>-86.812468899999999</v>
      </c>
      <c r="I298" s="18">
        <f>IF(Sheet1!I593=0,Master!A298,Master!K298)</f>
        <v>100</v>
      </c>
      <c r="J298" s="18">
        <f>IF(Sheet1!I593=0,Master!B298,Master!L298)</f>
        <v>180</v>
      </c>
      <c r="K298" s="18">
        <v>100</v>
      </c>
      <c r="L298" s="18">
        <v>180</v>
      </c>
      <c r="M298">
        <v>569</v>
      </c>
      <c r="N298" t="s">
        <v>681</v>
      </c>
      <c r="O298">
        <v>0.91290322311500005</v>
      </c>
      <c r="P298" t="s">
        <v>234</v>
      </c>
      <c r="Q298" t="s">
        <v>235</v>
      </c>
      <c r="R298" t="s">
        <v>8</v>
      </c>
      <c r="S298">
        <v>1</v>
      </c>
      <c r="T298">
        <v>3</v>
      </c>
      <c r="U298">
        <v>-1.0236220359802199</v>
      </c>
      <c r="V298">
        <v>7.8740157186985002E-2</v>
      </c>
      <c r="W298">
        <v>-0.28871390720208501</v>
      </c>
      <c r="X298" s="1">
        <v>-0.86614172160625502</v>
      </c>
      <c r="Z298" s="1">
        <v>16</v>
      </c>
      <c r="AA298" s="1">
        <v>0.15938012825953601</v>
      </c>
      <c r="AB298" s="1">
        <v>0.364787754001412</v>
      </c>
      <c r="AC298" s="1">
        <v>0.26119146066722998</v>
      </c>
      <c r="AD298" s="1">
        <v>4.1790633706756699</v>
      </c>
      <c r="AF298" s="1">
        <v>16</v>
      </c>
      <c r="AG298">
        <v>0.95129911484774698</v>
      </c>
      <c r="AH298">
        <v>0.979389711792089</v>
      </c>
      <c r="AI298">
        <v>0.97505692889445195</v>
      </c>
      <c r="AJ298">
        <v>15.600910862311199</v>
      </c>
      <c r="AL298" s="18">
        <f t="shared" si="26"/>
        <v>0.979389711792089</v>
      </c>
      <c r="AM298">
        <v>0.979389711792089</v>
      </c>
      <c r="AN298">
        <v>569</v>
      </c>
      <c r="AO298" t="s">
        <v>681</v>
      </c>
      <c r="AP298" t="s">
        <v>234</v>
      </c>
      <c r="AQ298" t="s">
        <v>235</v>
      </c>
      <c r="AR298" t="s">
        <v>8</v>
      </c>
      <c r="AS298">
        <v>38.841112500000001</v>
      </c>
      <c r="AT298">
        <v>-86.812468899999999</v>
      </c>
      <c r="AW298">
        <v>3.3</v>
      </c>
      <c r="AX298">
        <v>3.2</v>
      </c>
      <c r="BB298">
        <v>6.1</v>
      </c>
      <c r="BC298">
        <v>6</v>
      </c>
      <c r="BG298">
        <v>12.1</v>
      </c>
      <c r="BH298">
        <v>11.9</v>
      </c>
      <c r="BL298">
        <v>19</v>
      </c>
      <c r="BM298">
        <v>18.8</v>
      </c>
      <c r="BQ298">
        <v>24.4</v>
      </c>
      <c r="BR298">
        <v>24.3</v>
      </c>
      <c r="BW298">
        <v>29</v>
      </c>
      <c r="BX298">
        <v>28.8</v>
      </c>
      <c r="CB298">
        <v>30.8</v>
      </c>
      <c r="CC298">
        <v>30.700000000000003</v>
      </c>
      <c r="CG298">
        <v>30</v>
      </c>
      <c r="CH298">
        <v>29.8</v>
      </c>
      <c r="CL298">
        <v>26.6</v>
      </c>
      <c r="CM298">
        <v>26.400000000000002</v>
      </c>
      <c r="CQ298">
        <v>20.399999999999999</v>
      </c>
      <c r="CR298">
        <v>20.2</v>
      </c>
      <c r="CV298">
        <v>12.7</v>
      </c>
      <c r="CW298">
        <v>12.6</v>
      </c>
      <c r="DA298">
        <v>5.8</v>
      </c>
      <c r="DB298">
        <v>5.7</v>
      </c>
      <c r="DD298">
        <v>17</v>
      </c>
      <c r="DE298">
        <v>0</v>
      </c>
      <c r="DF298">
        <v>0</v>
      </c>
      <c r="DG298">
        <v>0</v>
      </c>
      <c r="DH298">
        <v>0</v>
      </c>
      <c r="DI298" t="str">
        <f t="shared" si="27"/>
        <v xml:space="preserve">Temp. suitable for vectors - surveillance may be needed. </v>
      </c>
      <c r="DJ298" t="str">
        <f t="shared" si="24"/>
        <v>When temp. suitable, model suggests vectors likely - may need control, education, and policies minimizing exposure.</v>
      </c>
      <c r="DK298" t="str">
        <f t="shared" si="28"/>
        <v xml:space="preserve">Temp. suitable for Zika - surveillance may be needed. </v>
      </c>
      <c r="DL298" t="str">
        <f t="shared" si="25"/>
        <v>When temp. suitable, model suggests Zika unlikely.</v>
      </c>
      <c r="DM298" t="str">
        <f t="shared" si="29"/>
        <v>Temp. suitable for vectors - surveillance may be needed. When temp. suitable, model suggests vectors likely - may need control, education, and policies minimizing exposure.</v>
      </c>
      <c r="DX298" s="59" t="s">
        <v>681</v>
      </c>
      <c r="DY298" s="59" t="s">
        <v>234</v>
      </c>
      <c r="DZ298" s="59" t="s">
        <v>235</v>
      </c>
      <c r="EA298" s="59" t="s">
        <v>8</v>
      </c>
      <c r="EB298" s="59">
        <v>0</v>
      </c>
      <c r="EC298" s="59">
        <v>1022</v>
      </c>
      <c r="ED298" s="59">
        <v>0</v>
      </c>
      <c r="EE298" s="59">
        <v>915</v>
      </c>
      <c r="EF298" s="59">
        <v>915</v>
      </c>
      <c r="EG298" s="59">
        <v>7.1135029354207404</v>
      </c>
      <c r="EH298" s="59">
        <v>43.155827801677397</v>
      </c>
      <c r="EI298" s="59">
        <v>7270</v>
      </c>
      <c r="EJ298" s="59">
        <v>59</v>
      </c>
      <c r="EK298" s="59">
        <v>0</v>
      </c>
      <c r="EL298" s="59">
        <v>22</v>
      </c>
      <c r="EM298" s="59">
        <v>0</v>
      </c>
      <c r="EN298" s="59">
        <v>7270</v>
      </c>
    </row>
    <row r="299" spans="1:144" x14ac:dyDescent="0.25">
      <c r="A299" s="18">
        <v>39.850228100000002</v>
      </c>
      <c r="B299" s="18">
        <v>-87.448837900000001</v>
      </c>
      <c r="C299" s="18">
        <f>IF(Sheet1!G594=1,Master!A299,Master!K299)</f>
        <v>39.850228100000002</v>
      </c>
      <c r="D299" s="18">
        <f>IF(Sheet1!G594=1,Master!B299,Master!L299)</f>
        <v>-87.448837900000001</v>
      </c>
      <c r="E299" s="18">
        <f>IF(Sheet1!G594=0,Master!A299,Master!K299)</f>
        <v>100</v>
      </c>
      <c r="F299" s="18">
        <f>IF(Sheet1!G594=0,Master!B299,Master!L299)</f>
        <v>180</v>
      </c>
      <c r="G299" s="18">
        <f>IF(Sheet1!I594=1,Master!A299,Master!K299)</f>
        <v>39.850228100000002</v>
      </c>
      <c r="H299" s="18">
        <f>IF(Sheet1!I594=1,Master!B299,Master!L299)</f>
        <v>-87.448837900000001</v>
      </c>
      <c r="I299" s="18">
        <f>IF(Sheet1!I594=0,Master!A299,Master!K299)</f>
        <v>100</v>
      </c>
      <c r="J299" s="18">
        <f>IF(Sheet1!I594=0,Master!B299,Master!L299)</f>
        <v>180</v>
      </c>
      <c r="K299" s="18">
        <v>100</v>
      </c>
      <c r="L299" s="18">
        <v>180</v>
      </c>
      <c r="M299">
        <v>592</v>
      </c>
      <c r="N299" t="s">
        <v>706</v>
      </c>
      <c r="O299">
        <v>0.29771328914099998</v>
      </c>
      <c r="P299" t="s">
        <v>234</v>
      </c>
      <c r="Q299" t="s">
        <v>235</v>
      </c>
      <c r="R299" t="s">
        <v>8</v>
      </c>
      <c r="S299">
        <v>1</v>
      </c>
      <c r="T299">
        <v>1</v>
      </c>
      <c r="U299">
        <v>-2.9527559280395499</v>
      </c>
      <c r="V299">
        <v>-2.9527559280395499</v>
      </c>
      <c r="W299">
        <v>-2.9527559280395499</v>
      </c>
      <c r="X299" s="1">
        <v>-2.9527559280395499</v>
      </c>
      <c r="Z299" s="1">
        <v>1</v>
      </c>
      <c r="AA299" s="1">
        <v>0.399119285495598</v>
      </c>
      <c r="AB299" s="1">
        <v>0.399119285495598</v>
      </c>
      <c r="AC299" s="1">
        <v>0.399119285495598</v>
      </c>
      <c r="AD299" s="1">
        <v>0.399119285495598</v>
      </c>
      <c r="AF299" s="1">
        <v>1</v>
      </c>
      <c r="AG299">
        <v>0.94275281033597802</v>
      </c>
      <c r="AH299">
        <v>0.94275281033597802</v>
      </c>
      <c r="AI299">
        <v>0.94275281033597802</v>
      </c>
      <c r="AJ299">
        <v>0.94275281033597802</v>
      </c>
      <c r="AL299" s="18">
        <f t="shared" si="26"/>
        <v>0.94275281033597802</v>
      </c>
      <c r="AM299">
        <v>0.94275281033597802</v>
      </c>
      <c r="AN299">
        <v>592</v>
      </c>
      <c r="AO299" t="s">
        <v>706</v>
      </c>
      <c r="AP299" t="s">
        <v>234</v>
      </c>
      <c r="AQ299" t="s">
        <v>235</v>
      </c>
      <c r="AR299" t="s">
        <v>8</v>
      </c>
      <c r="AS299">
        <v>39.850228100000002</v>
      </c>
      <c r="AT299">
        <v>-87.448837900000001</v>
      </c>
      <c r="AW299">
        <v>1.1000000000000001</v>
      </c>
      <c r="AX299">
        <v>1.1000000000000001</v>
      </c>
      <c r="BB299">
        <v>3.8</v>
      </c>
      <c r="BC299">
        <v>3.8</v>
      </c>
      <c r="BG299">
        <v>10.1</v>
      </c>
      <c r="BH299">
        <v>10.1</v>
      </c>
      <c r="BL299">
        <v>17.399999999999999</v>
      </c>
      <c r="BM299">
        <v>17.399999999999999</v>
      </c>
      <c r="BQ299">
        <v>23.4</v>
      </c>
      <c r="BR299">
        <v>23.4</v>
      </c>
      <c r="BW299">
        <v>28.5</v>
      </c>
      <c r="BX299">
        <v>28.5</v>
      </c>
      <c r="CB299">
        <v>30.1</v>
      </c>
      <c r="CC299">
        <v>30.1</v>
      </c>
      <c r="CG299">
        <v>28.9</v>
      </c>
      <c r="CH299">
        <v>28.9</v>
      </c>
      <c r="CL299">
        <v>25.8</v>
      </c>
      <c r="CM299">
        <v>25.8</v>
      </c>
      <c r="CQ299">
        <v>19.3</v>
      </c>
      <c r="CR299">
        <v>19.3</v>
      </c>
      <c r="CV299">
        <v>10.9</v>
      </c>
      <c r="CW299">
        <v>10.9</v>
      </c>
      <c r="DA299">
        <v>3.7</v>
      </c>
      <c r="DB299">
        <v>3.7</v>
      </c>
      <c r="DD299">
        <v>2</v>
      </c>
      <c r="DE299">
        <v>0</v>
      </c>
      <c r="DF299">
        <v>0</v>
      </c>
      <c r="DG299">
        <v>0</v>
      </c>
      <c r="DH299">
        <v>0</v>
      </c>
      <c r="DI299" t="str">
        <f t="shared" si="27"/>
        <v xml:space="preserve">Temp. suitable for vectors - surveillance may be needed. </v>
      </c>
      <c r="DJ299" t="str">
        <f t="shared" si="24"/>
        <v>When temp. suitable, model suggests vectors likely - may need control, education, and policies minimizing exposure.</v>
      </c>
      <c r="DK299" t="str">
        <f t="shared" si="28"/>
        <v xml:space="preserve">Temp. suitable for Zika - surveillance may be needed. </v>
      </c>
      <c r="DL299" t="str">
        <f t="shared" si="25"/>
        <v>When temp. suitable, model suggests Zika unlikely.</v>
      </c>
      <c r="DM299" t="str">
        <f t="shared" si="29"/>
        <v>Temp. suitable for vectors - surveillance may be needed. When temp. suitable, model suggests vectors likely - may need control, education, and policies minimizing exposure.</v>
      </c>
      <c r="DX299" s="59" t="s">
        <v>706</v>
      </c>
      <c r="DY299" s="59" t="s">
        <v>234</v>
      </c>
      <c r="DZ299" s="59" t="s">
        <v>235</v>
      </c>
      <c r="EA299" s="59" t="s">
        <v>8</v>
      </c>
      <c r="EB299" s="59">
        <v>0</v>
      </c>
      <c r="EC299" s="59">
        <v>388</v>
      </c>
      <c r="ED299" s="59">
        <v>0</v>
      </c>
      <c r="EE299" s="59">
        <v>383</v>
      </c>
      <c r="EF299" s="59">
        <v>383</v>
      </c>
      <c r="EG299" s="59">
        <v>5.41237113402061</v>
      </c>
      <c r="EH299" s="59">
        <v>26.756443516197201</v>
      </c>
      <c r="EI299" s="59">
        <v>2100</v>
      </c>
      <c r="EJ299" s="59">
        <v>32</v>
      </c>
      <c r="EK299" s="59">
        <v>0</v>
      </c>
      <c r="EL299" s="59">
        <v>13</v>
      </c>
      <c r="EM299" s="59">
        <v>0</v>
      </c>
      <c r="EN299" s="59">
        <v>2100</v>
      </c>
    </row>
    <row r="300" spans="1:144" x14ac:dyDescent="0.25">
      <c r="A300" s="18">
        <v>39.364119500000001</v>
      </c>
      <c r="B300" s="18">
        <v>-94.9182804</v>
      </c>
      <c r="C300" s="18">
        <f>IF(Sheet1!G617=1,Master!A300,Master!K300)</f>
        <v>39.364119500000001</v>
      </c>
      <c r="D300" s="18">
        <f>IF(Sheet1!G617=1,Master!B300,Master!L300)</f>
        <v>-94.9182804</v>
      </c>
      <c r="E300" s="18">
        <f>IF(Sheet1!G617=0,Master!A300,Master!K300)</f>
        <v>100</v>
      </c>
      <c r="F300" s="18">
        <f>IF(Sheet1!G617=0,Master!B300,Master!L300)</f>
        <v>180</v>
      </c>
      <c r="G300" s="18">
        <f>IF(Sheet1!I617=1,Master!A300,Master!K300)</f>
        <v>39.364119500000001</v>
      </c>
      <c r="H300" s="18">
        <f>IF(Sheet1!I617=1,Master!B300,Master!L300)</f>
        <v>-94.9182804</v>
      </c>
      <c r="I300" s="18">
        <f>IF(Sheet1!I617=0,Master!A300,Master!K300)</f>
        <v>100</v>
      </c>
      <c r="J300" s="18">
        <f>IF(Sheet1!I617=0,Master!B300,Master!L300)</f>
        <v>180</v>
      </c>
      <c r="K300" s="18">
        <v>100</v>
      </c>
      <c r="L300" s="18">
        <v>180</v>
      </c>
      <c r="M300">
        <v>262</v>
      </c>
      <c r="N300" t="s">
        <v>372</v>
      </c>
      <c r="O300">
        <v>0.25046441963400001</v>
      </c>
      <c r="P300" s="18" t="s">
        <v>373</v>
      </c>
      <c r="Q300" t="s">
        <v>374</v>
      </c>
      <c r="R300" t="s">
        <v>8</v>
      </c>
      <c r="S300">
        <v>0</v>
      </c>
      <c r="T300">
        <v>1</v>
      </c>
      <c r="U300">
        <v>6.1417322158813397</v>
      </c>
      <c r="V300">
        <v>6.1417322158813397</v>
      </c>
      <c r="W300">
        <v>6.1417322158813397</v>
      </c>
      <c r="X300" s="1">
        <v>6.1417322158813397</v>
      </c>
      <c r="Z300" s="1">
        <v>2</v>
      </c>
      <c r="AA300" s="1">
        <v>0.29485290493565403</v>
      </c>
      <c r="AB300" s="1">
        <v>0.32015309696691902</v>
      </c>
      <c r="AC300" s="1">
        <v>0.30750300095128602</v>
      </c>
      <c r="AD300" s="1">
        <v>0.61500600190257304</v>
      </c>
      <c r="AF300" s="1">
        <v>2</v>
      </c>
      <c r="AG300">
        <v>0.84458443649493498</v>
      </c>
      <c r="AH300">
        <v>0.86452862887426696</v>
      </c>
      <c r="AI300">
        <v>0.85455653268460097</v>
      </c>
      <c r="AJ300">
        <v>1.7091130653691999</v>
      </c>
      <c r="AL300" s="18">
        <f t="shared" si="26"/>
        <v>0.86452862887426696</v>
      </c>
      <c r="AM300">
        <v>0.86452862887426696</v>
      </c>
      <c r="AN300">
        <v>262</v>
      </c>
      <c r="AO300" t="s">
        <v>372</v>
      </c>
      <c r="AP300" t="s">
        <v>373</v>
      </c>
      <c r="AQ300" t="s">
        <v>374</v>
      </c>
      <c r="AR300" t="s">
        <v>8</v>
      </c>
      <c r="AS300">
        <v>39.364119500000001</v>
      </c>
      <c r="AT300">
        <v>-94.9182804</v>
      </c>
      <c r="AW300">
        <v>3.2</v>
      </c>
      <c r="AX300">
        <v>3.2</v>
      </c>
      <c r="BB300">
        <v>6.6</v>
      </c>
      <c r="BC300">
        <v>6.6</v>
      </c>
      <c r="BG300">
        <v>12.2</v>
      </c>
      <c r="BH300">
        <v>12.2</v>
      </c>
      <c r="BL300">
        <v>19.2</v>
      </c>
      <c r="BM300">
        <v>19.2</v>
      </c>
      <c r="BQ300">
        <v>24.8</v>
      </c>
      <c r="BR300">
        <v>24.8</v>
      </c>
      <c r="BW300">
        <v>29.5</v>
      </c>
      <c r="BX300">
        <v>29.5</v>
      </c>
      <c r="CB300">
        <v>32</v>
      </c>
      <c r="CC300">
        <v>32</v>
      </c>
      <c r="CG300">
        <v>30.9</v>
      </c>
      <c r="CH300">
        <v>30.9</v>
      </c>
      <c r="CL300">
        <v>26.5</v>
      </c>
      <c r="CM300">
        <v>26.5</v>
      </c>
      <c r="CQ300">
        <v>21</v>
      </c>
      <c r="CR300">
        <v>21</v>
      </c>
      <c r="CV300">
        <v>12.1</v>
      </c>
      <c r="CW300">
        <v>12.1</v>
      </c>
      <c r="DA300">
        <v>4.9000000000000004</v>
      </c>
      <c r="DB300">
        <v>4.9000000000000004</v>
      </c>
      <c r="DD300">
        <v>1</v>
      </c>
      <c r="DE300">
        <v>0</v>
      </c>
      <c r="DF300">
        <v>0</v>
      </c>
      <c r="DG300">
        <v>0</v>
      </c>
      <c r="DH300">
        <v>0</v>
      </c>
      <c r="DI300" t="str">
        <f t="shared" si="27"/>
        <v xml:space="preserve">Temp. suitable for vectors - surveillance may be needed. </v>
      </c>
      <c r="DJ300" t="str">
        <f t="shared" si="24"/>
        <v>When temp. suitable, model suggests vectors likely - may need control, education, and policies minimizing exposure.</v>
      </c>
      <c r="DK300" t="str">
        <f t="shared" si="28"/>
        <v xml:space="preserve">Temp. suitable for Zika - surveillance may be needed. </v>
      </c>
      <c r="DL300" t="str">
        <f t="shared" si="25"/>
        <v>When temp. suitable, model suggests Zika unlikely.</v>
      </c>
      <c r="DM300" t="str">
        <f t="shared" si="29"/>
        <v>Temp. suitable for vectors - surveillance may be needed. When temp. suitable, model suggests vectors likely - may need control, education, and policies minimizing exposure.</v>
      </c>
      <c r="DX300" s="59" t="s">
        <v>372</v>
      </c>
      <c r="DY300" s="59" t="s">
        <v>373</v>
      </c>
      <c r="DZ300" s="59" t="s">
        <v>374</v>
      </c>
      <c r="EA300" s="59" t="s">
        <v>8</v>
      </c>
      <c r="EB300" s="59">
        <v>1446</v>
      </c>
      <c r="EC300" s="59">
        <v>316</v>
      </c>
      <c r="ED300" s="59">
        <v>0</v>
      </c>
      <c r="EE300" s="59">
        <v>2354</v>
      </c>
      <c r="EF300" s="59">
        <v>2354</v>
      </c>
      <c r="EG300" s="59">
        <v>110.332278481012</v>
      </c>
      <c r="EH300" s="59">
        <v>293.720310165417</v>
      </c>
      <c r="EI300" s="59">
        <v>34865</v>
      </c>
      <c r="EJ300" s="59">
        <v>92</v>
      </c>
      <c r="EK300" s="59">
        <v>0</v>
      </c>
      <c r="EL300" s="59">
        <v>14</v>
      </c>
      <c r="EM300" s="59">
        <v>2</v>
      </c>
      <c r="EN300" s="59">
        <v>34865</v>
      </c>
    </row>
    <row r="301" spans="1:144" x14ac:dyDescent="0.25">
      <c r="A301" s="18">
        <v>39.186687999999997</v>
      </c>
      <c r="B301" s="18">
        <v>-96.820889600000001</v>
      </c>
      <c r="C301" s="18">
        <f>IF(Sheet1!G618=1,Master!A301,Master!K301)</f>
        <v>39.186687999999997</v>
      </c>
      <c r="D301" s="18">
        <f>IF(Sheet1!G618=1,Master!B301,Master!L301)</f>
        <v>-96.820889600000001</v>
      </c>
      <c r="E301" s="18">
        <f>IF(Sheet1!G618=0,Master!A301,Master!K301)</f>
        <v>100</v>
      </c>
      <c r="F301" s="18">
        <f>IF(Sheet1!G618=0,Master!B301,Master!L301)</f>
        <v>180</v>
      </c>
      <c r="G301" s="18">
        <f>IF(Sheet1!I618=1,Master!A301,Master!K301)</f>
        <v>39.186687999999997</v>
      </c>
      <c r="H301" s="18">
        <f>IF(Sheet1!I618=1,Master!B301,Master!L301)</f>
        <v>-96.820889600000001</v>
      </c>
      <c r="I301" s="18">
        <f>IF(Sheet1!I618=0,Master!A301,Master!K301)</f>
        <v>100</v>
      </c>
      <c r="J301" s="18">
        <f>IF(Sheet1!I618=0,Master!B301,Master!L301)</f>
        <v>180</v>
      </c>
      <c r="K301" s="18">
        <v>100</v>
      </c>
      <c r="L301" s="18">
        <v>180</v>
      </c>
      <c r="M301">
        <v>277</v>
      </c>
      <c r="N301" t="s">
        <v>389</v>
      </c>
      <c r="O301">
        <v>1.2426818123000001</v>
      </c>
      <c r="P301" s="18" t="s">
        <v>373</v>
      </c>
      <c r="Q301" t="s">
        <v>374</v>
      </c>
      <c r="R301" t="s">
        <v>8</v>
      </c>
      <c r="S301">
        <v>0</v>
      </c>
      <c r="T301">
        <v>5</v>
      </c>
      <c r="U301">
        <v>7.2440943717956499</v>
      </c>
      <c r="V301">
        <v>11.65354347229</v>
      </c>
      <c r="W301">
        <v>9.5039371490478501</v>
      </c>
      <c r="X301" s="1">
        <v>47.519685745239201</v>
      </c>
      <c r="Z301" s="1">
        <v>27</v>
      </c>
      <c r="AA301" s="1">
        <v>7.5326921839022995E-2</v>
      </c>
      <c r="AB301" s="1">
        <v>0.54541461754691201</v>
      </c>
      <c r="AC301" s="1">
        <v>0.29237614452712302</v>
      </c>
      <c r="AD301" s="1">
        <v>7.8941559022323204</v>
      </c>
      <c r="AF301" s="1">
        <v>27</v>
      </c>
      <c r="AG301">
        <v>0.28117092108571101</v>
      </c>
      <c r="AH301">
        <v>0.85676724303682605</v>
      </c>
      <c r="AI301">
        <v>0.61845684020950598</v>
      </c>
      <c r="AJ301">
        <v>16.698334685656601</v>
      </c>
      <c r="AL301" s="18">
        <f t="shared" si="26"/>
        <v>0.85676724303682605</v>
      </c>
      <c r="AM301">
        <v>0.85676724303682605</v>
      </c>
      <c r="AN301">
        <v>277</v>
      </c>
      <c r="AO301" t="s">
        <v>389</v>
      </c>
      <c r="AP301" t="s">
        <v>373</v>
      </c>
      <c r="AQ301" t="s">
        <v>374</v>
      </c>
      <c r="AR301" t="s">
        <v>8</v>
      </c>
      <c r="AS301">
        <v>39.186687999999997</v>
      </c>
      <c r="AT301">
        <v>-96.820889600000001</v>
      </c>
      <c r="AW301">
        <v>3.1</v>
      </c>
      <c r="AX301">
        <v>3</v>
      </c>
      <c r="BB301">
        <v>6.5</v>
      </c>
      <c r="BC301">
        <v>6.3</v>
      </c>
      <c r="BG301">
        <v>12.6</v>
      </c>
      <c r="BH301">
        <v>12.4</v>
      </c>
      <c r="BL301">
        <v>19.5</v>
      </c>
      <c r="BM301">
        <v>19.200000000000003</v>
      </c>
      <c r="BQ301">
        <v>24.8</v>
      </c>
      <c r="BR301">
        <v>24.5</v>
      </c>
      <c r="BW301">
        <v>30</v>
      </c>
      <c r="BX301">
        <v>29.6</v>
      </c>
      <c r="CB301">
        <v>33.200000000000003</v>
      </c>
      <c r="CC301">
        <v>32.800000000000004</v>
      </c>
      <c r="CG301">
        <v>32.1</v>
      </c>
      <c r="CH301">
        <v>31.8</v>
      </c>
      <c r="CL301">
        <v>27</v>
      </c>
      <c r="CM301">
        <v>26.7</v>
      </c>
      <c r="CQ301">
        <v>21.2</v>
      </c>
      <c r="CR301">
        <v>21</v>
      </c>
      <c r="CV301">
        <v>12.2</v>
      </c>
      <c r="CW301">
        <v>12.1</v>
      </c>
      <c r="DA301">
        <v>5</v>
      </c>
      <c r="DB301">
        <v>4.9000000000000004</v>
      </c>
      <c r="DD301">
        <v>25</v>
      </c>
      <c r="DE301">
        <v>0</v>
      </c>
      <c r="DF301">
        <v>0</v>
      </c>
      <c r="DG301">
        <v>0</v>
      </c>
      <c r="DH301">
        <v>0</v>
      </c>
      <c r="DI301" t="str">
        <f t="shared" si="27"/>
        <v xml:space="preserve">Temp. suitable for vectors - surveillance may be needed. </v>
      </c>
      <c r="DJ301" t="str">
        <f t="shared" si="24"/>
        <v>When temp. suitable, model suggests vectors likely - may need control, education, and policies minimizing exposure.</v>
      </c>
      <c r="DK301" t="str">
        <f t="shared" si="28"/>
        <v xml:space="preserve">Temp. suitable for Zika - surveillance may be needed. </v>
      </c>
      <c r="DL301" t="str">
        <f t="shared" si="25"/>
        <v>When temp. suitable, model suggests Zika unlikely.</v>
      </c>
      <c r="DM301" t="str">
        <f t="shared" si="29"/>
        <v>Temp. suitable for vectors - surveillance may be needed. When temp. suitable, model suggests vectors likely - may need control, education, and policies minimizing exposure.</v>
      </c>
      <c r="DX301" s="59" t="s">
        <v>389</v>
      </c>
      <c r="DY301" s="59" t="s">
        <v>373</v>
      </c>
      <c r="DZ301" s="59" t="s">
        <v>374</v>
      </c>
      <c r="EA301" s="59" t="s">
        <v>8</v>
      </c>
      <c r="EB301" s="59">
        <v>0</v>
      </c>
      <c r="EC301" s="59">
        <v>1460</v>
      </c>
      <c r="ED301" s="59">
        <v>0</v>
      </c>
      <c r="EE301" s="59">
        <v>3004</v>
      </c>
      <c r="EF301" s="59">
        <v>3004</v>
      </c>
      <c r="EG301" s="59">
        <v>32.4616438356164</v>
      </c>
      <c r="EH301" s="59">
        <v>153.36932068964899</v>
      </c>
      <c r="EI301" s="59">
        <v>47394</v>
      </c>
      <c r="EJ301" s="59">
        <v>150</v>
      </c>
      <c r="EK301" s="59">
        <v>0</v>
      </c>
      <c r="EL301" s="59">
        <v>12</v>
      </c>
      <c r="EM301" s="59">
        <v>0</v>
      </c>
      <c r="EN301" s="59">
        <v>47394</v>
      </c>
    </row>
    <row r="302" spans="1:144" x14ac:dyDescent="0.25">
      <c r="A302" s="18">
        <v>37.6251423</v>
      </c>
      <c r="B302" s="18">
        <v>-97.260251400000001</v>
      </c>
      <c r="C302" s="18">
        <f>IF(Sheet1!G619=1,Master!A302,Master!K302)</f>
        <v>37.6251423</v>
      </c>
      <c r="D302" s="18">
        <f>IF(Sheet1!G619=1,Master!B302,Master!L302)</f>
        <v>-97.260251400000001</v>
      </c>
      <c r="E302" s="18">
        <f>IF(Sheet1!G619=0,Master!A302,Master!K302)</f>
        <v>100</v>
      </c>
      <c r="F302" s="18">
        <f>IF(Sheet1!G619=0,Master!B302,Master!L302)</f>
        <v>180</v>
      </c>
      <c r="G302" s="18">
        <f>IF(Sheet1!I619=1,Master!A302,Master!K302)</f>
        <v>37.6251423</v>
      </c>
      <c r="H302" s="18">
        <f>IF(Sheet1!I619=1,Master!B302,Master!L302)</f>
        <v>-97.260251400000001</v>
      </c>
      <c r="I302" s="18">
        <f>IF(Sheet1!I619=0,Master!A302,Master!K302)</f>
        <v>100</v>
      </c>
      <c r="J302" s="18">
        <f>IF(Sheet1!I619=0,Master!B302,Master!L302)</f>
        <v>180</v>
      </c>
      <c r="K302" s="18">
        <v>100</v>
      </c>
      <c r="L302" s="18">
        <v>180</v>
      </c>
      <c r="M302">
        <v>403</v>
      </c>
      <c r="N302" t="s">
        <v>515</v>
      </c>
      <c r="O302">
        <v>0.21923497417900001</v>
      </c>
      <c r="P302" s="18" t="s">
        <v>373</v>
      </c>
      <c r="Q302" t="s">
        <v>374</v>
      </c>
      <c r="R302" t="s">
        <v>8</v>
      </c>
      <c r="S302">
        <v>0</v>
      </c>
      <c r="T302">
        <v>1</v>
      </c>
      <c r="U302">
        <v>15.2362203598022</v>
      </c>
      <c r="V302">
        <v>15.2362203598022</v>
      </c>
      <c r="W302">
        <v>15.2362203598022</v>
      </c>
      <c r="X302" s="1">
        <v>15.2362203598022</v>
      </c>
      <c r="Z302" s="1">
        <v>1</v>
      </c>
      <c r="AA302" s="1">
        <v>0.60106778144836404</v>
      </c>
      <c r="AB302" s="1">
        <v>0.60106778144836404</v>
      </c>
      <c r="AC302" s="1">
        <v>0.60106778144836404</v>
      </c>
      <c r="AD302" s="1">
        <v>0.60106778144836404</v>
      </c>
      <c r="AF302" s="1">
        <v>1</v>
      </c>
      <c r="AG302">
        <v>0.85413962602615401</v>
      </c>
      <c r="AH302">
        <v>0.85413962602615401</v>
      </c>
      <c r="AI302">
        <v>0.85413962602615401</v>
      </c>
      <c r="AJ302">
        <v>0.85413962602615401</v>
      </c>
      <c r="AL302" s="18">
        <f t="shared" si="26"/>
        <v>0.85413962602615401</v>
      </c>
      <c r="AM302">
        <v>0.85413962602615401</v>
      </c>
      <c r="AN302">
        <v>403</v>
      </c>
      <c r="AO302" t="s">
        <v>515</v>
      </c>
      <c r="AP302" t="s">
        <v>373</v>
      </c>
      <c r="AQ302" t="s">
        <v>374</v>
      </c>
      <c r="AR302" t="s">
        <v>8</v>
      </c>
      <c r="AS302">
        <v>37.6251423</v>
      </c>
      <c r="AT302">
        <v>-97.260251400000001</v>
      </c>
      <c r="AW302">
        <v>4.8</v>
      </c>
      <c r="AX302">
        <v>4.8</v>
      </c>
      <c r="BB302">
        <v>8.3000000000000007</v>
      </c>
      <c r="BC302">
        <v>8.3000000000000007</v>
      </c>
      <c r="BG302">
        <v>13.5</v>
      </c>
      <c r="BH302">
        <v>13.5</v>
      </c>
      <c r="BL302">
        <v>20.100000000000001</v>
      </c>
      <c r="BM302">
        <v>20.100000000000001</v>
      </c>
      <c r="BQ302">
        <v>25</v>
      </c>
      <c r="BR302">
        <v>25</v>
      </c>
      <c r="BW302">
        <v>30.2</v>
      </c>
      <c r="BX302">
        <v>30.2</v>
      </c>
      <c r="CB302">
        <v>33.5</v>
      </c>
      <c r="CC302">
        <v>33.5</v>
      </c>
      <c r="CG302">
        <v>32.700000000000003</v>
      </c>
      <c r="CH302">
        <v>32.700000000000003</v>
      </c>
      <c r="CL302">
        <v>27.6</v>
      </c>
      <c r="CM302">
        <v>27.6</v>
      </c>
      <c r="CQ302">
        <v>21.7</v>
      </c>
      <c r="CR302">
        <v>21.7</v>
      </c>
      <c r="CV302">
        <v>13.2</v>
      </c>
      <c r="CW302">
        <v>13.2</v>
      </c>
      <c r="DA302">
        <v>6.9</v>
      </c>
      <c r="DB302">
        <v>6.9</v>
      </c>
      <c r="DD302">
        <v>1</v>
      </c>
      <c r="DE302">
        <v>0</v>
      </c>
      <c r="DF302">
        <v>0</v>
      </c>
      <c r="DG302">
        <v>0</v>
      </c>
      <c r="DH302">
        <v>0</v>
      </c>
      <c r="DI302" t="str">
        <f t="shared" si="27"/>
        <v xml:space="preserve">Temp. suitable for vectors - surveillance may be needed. </v>
      </c>
      <c r="DJ302" t="str">
        <f t="shared" si="24"/>
        <v>When temp. suitable, model suggests vectors likely - may need control, education, and policies minimizing exposure.</v>
      </c>
      <c r="DK302" t="str">
        <f t="shared" si="28"/>
        <v xml:space="preserve">Temp. suitable for Zika - surveillance may be needed. </v>
      </c>
      <c r="DL302" t="str">
        <f t="shared" si="25"/>
        <v>When temp. suitable, model suggests Zika unlikely.</v>
      </c>
      <c r="DM302" t="str">
        <f t="shared" si="29"/>
        <v>Temp. suitable for vectors - surveillance may be needed. When temp. suitable, model suggests vectors likely - may need control, education, and policies minimizing exposure.</v>
      </c>
      <c r="DX302" s="59" t="s">
        <v>515</v>
      </c>
      <c r="DY302" s="59" t="s">
        <v>373</v>
      </c>
      <c r="DZ302" s="59" t="s">
        <v>374</v>
      </c>
      <c r="EA302" s="59" t="s">
        <v>8</v>
      </c>
      <c r="EB302" s="59">
        <v>1</v>
      </c>
      <c r="EC302" s="59">
        <v>252</v>
      </c>
      <c r="ED302" s="59">
        <v>0</v>
      </c>
      <c r="EE302" s="59">
        <v>3609</v>
      </c>
      <c r="EF302" s="59">
        <v>3609</v>
      </c>
      <c r="EG302" s="59">
        <v>398.80158730158701</v>
      </c>
      <c r="EH302" s="59">
        <v>541.97741298688504</v>
      </c>
      <c r="EI302" s="59">
        <v>100498</v>
      </c>
      <c r="EJ302" s="59">
        <v>176</v>
      </c>
      <c r="EK302" s="59">
        <v>0</v>
      </c>
      <c r="EL302" s="59">
        <v>10</v>
      </c>
      <c r="EM302" s="59">
        <v>141</v>
      </c>
      <c r="EN302" s="59">
        <v>100498</v>
      </c>
    </row>
    <row r="303" spans="1:144" x14ac:dyDescent="0.25">
      <c r="A303" s="18">
        <v>38.698802100000002</v>
      </c>
      <c r="B303" s="18">
        <v>-97.831868</v>
      </c>
      <c r="C303" s="18">
        <f>IF(Sheet1!G620=1,Master!A303,Master!K303)</f>
        <v>38.698802100000002</v>
      </c>
      <c r="D303" s="18">
        <f>IF(Sheet1!G620=1,Master!B303,Master!L303)</f>
        <v>-97.831868</v>
      </c>
      <c r="E303" s="18">
        <f>IF(Sheet1!G620=0,Master!A303,Master!K303)</f>
        <v>100</v>
      </c>
      <c r="F303" s="18">
        <f>IF(Sheet1!G620=0,Master!B303,Master!L303)</f>
        <v>180</v>
      </c>
      <c r="G303" s="18">
        <f>IF(Sheet1!I620=1,Master!A303,Master!K303)</f>
        <v>38.698802100000002</v>
      </c>
      <c r="H303" s="18">
        <f>IF(Sheet1!I620=1,Master!B303,Master!L303)</f>
        <v>-97.831868</v>
      </c>
      <c r="I303" s="18">
        <f>IF(Sheet1!I620=0,Master!A303,Master!K303)</f>
        <v>100</v>
      </c>
      <c r="J303" s="18">
        <f>IF(Sheet1!I620=0,Master!B303,Master!L303)</f>
        <v>180</v>
      </c>
      <c r="K303" s="18">
        <v>100</v>
      </c>
      <c r="L303" s="18">
        <v>180</v>
      </c>
      <c r="M303">
        <v>665</v>
      </c>
      <c r="N303" t="s">
        <v>779</v>
      </c>
      <c r="O303">
        <v>0.63349301693299997</v>
      </c>
      <c r="P303" s="18" t="s">
        <v>373</v>
      </c>
      <c r="Q303" t="s">
        <v>374</v>
      </c>
      <c r="R303" t="s">
        <v>8</v>
      </c>
      <c r="S303">
        <v>0</v>
      </c>
      <c r="T303">
        <v>1</v>
      </c>
      <c r="U303">
        <v>14.4094486236572</v>
      </c>
      <c r="V303">
        <v>14.4094486236572</v>
      </c>
      <c r="W303">
        <v>14.4094486236572</v>
      </c>
      <c r="X303" s="1">
        <v>14.4094486236572</v>
      </c>
      <c r="Z303" s="1">
        <v>9</v>
      </c>
      <c r="AA303" s="1">
        <v>0.161752173884436</v>
      </c>
      <c r="AB303" s="1">
        <v>0.36233454001329701</v>
      </c>
      <c r="AC303" s="1">
        <v>0.23173464539149</v>
      </c>
      <c r="AD303" s="1">
        <v>2.0856118085234101</v>
      </c>
      <c r="AF303" s="1">
        <v>9</v>
      </c>
      <c r="AG303">
        <v>0.503792919046267</v>
      </c>
      <c r="AH303">
        <v>0.83413867367344496</v>
      </c>
      <c r="AI303">
        <v>0.666551554356413</v>
      </c>
      <c r="AJ303">
        <v>5.9989639892077102</v>
      </c>
      <c r="AL303" s="18">
        <f t="shared" si="26"/>
        <v>0.83413867367344496</v>
      </c>
      <c r="AM303">
        <v>0.83413867367344496</v>
      </c>
      <c r="AN303">
        <v>665</v>
      </c>
      <c r="AO303" t="s">
        <v>779</v>
      </c>
      <c r="AP303" t="s">
        <v>373</v>
      </c>
      <c r="AQ303" t="s">
        <v>374</v>
      </c>
      <c r="AR303" t="s">
        <v>8</v>
      </c>
      <c r="AS303">
        <v>38.698802100000002</v>
      </c>
      <c r="AT303">
        <v>-97.831868</v>
      </c>
      <c r="AW303">
        <v>3.9</v>
      </c>
      <c r="AX303">
        <v>3.8</v>
      </c>
      <c r="BB303">
        <v>7.3</v>
      </c>
      <c r="BC303">
        <v>7.2</v>
      </c>
      <c r="BG303">
        <v>12.9</v>
      </c>
      <c r="BH303">
        <v>12.9</v>
      </c>
      <c r="BL303">
        <v>19.399999999999999</v>
      </c>
      <c r="BM303">
        <v>19.400000000000002</v>
      </c>
      <c r="BQ303">
        <v>24.6</v>
      </c>
      <c r="BR303">
        <v>24.5</v>
      </c>
      <c r="BW303">
        <v>30.4</v>
      </c>
      <c r="BX303">
        <v>30.3</v>
      </c>
      <c r="CB303">
        <v>33.700000000000003</v>
      </c>
      <c r="CC303">
        <v>33.700000000000003</v>
      </c>
      <c r="CG303">
        <v>32.700000000000003</v>
      </c>
      <c r="CH303">
        <v>32.6</v>
      </c>
      <c r="CL303">
        <v>27.7</v>
      </c>
      <c r="CM303">
        <v>27.6</v>
      </c>
      <c r="CQ303">
        <v>21.5</v>
      </c>
      <c r="CR303">
        <v>21.5</v>
      </c>
      <c r="CV303">
        <v>12.5</v>
      </c>
      <c r="CW303">
        <v>12.5</v>
      </c>
      <c r="DA303">
        <v>5.8</v>
      </c>
      <c r="DB303">
        <v>5.7</v>
      </c>
      <c r="DD303">
        <v>9</v>
      </c>
      <c r="DE303">
        <v>0</v>
      </c>
      <c r="DF303">
        <v>0</v>
      </c>
      <c r="DG303">
        <v>0</v>
      </c>
      <c r="DH303">
        <v>0</v>
      </c>
      <c r="DI303" t="str">
        <f t="shared" si="27"/>
        <v xml:space="preserve">Temp. suitable for vectors - surveillance may be needed. </v>
      </c>
      <c r="DJ303" t="str">
        <f t="shared" si="24"/>
        <v>When temp. suitable, model suggests vectors likely - may need control, education, and policies minimizing exposure.</v>
      </c>
      <c r="DK303" t="str">
        <f t="shared" si="28"/>
        <v xml:space="preserve">Temp. suitable for Zika - surveillance may be needed. </v>
      </c>
      <c r="DL303" t="str">
        <f t="shared" si="25"/>
        <v>When temp. suitable, model suggests Zika unlikely.</v>
      </c>
      <c r="DM303" t="str">
        <f t="shared" si="29"/>
        <v>Temp. suitable for vectors - surveillance may be needed. When temp. suitable, model suggests vectors likely - may need control, education, and policies minimizing exposure.</v>
      </c>
      <c r="DX303" s="59" t="s">
        <v>779</v>
      </c>
      <c r="DY303" s="59" t="s">
        <v>373</v>
      </c>
      <c r="DZ303" s="59" t="s">
        <v>374</v>
      </c>
      <c r="EA303" s="59" t="s">
        <v>8</v>
      </c>
      <c r="EB303" s="59">
        <v>0</v>
      </c>
      <c r="EC303" s="59">
        <v>750</v>
      </c>
      <c r="ED303" s="59">
        <v>0</v>
      </c>
      <c r="EE303" s="59">
        <v>339</v>
      </c>
      <c r="EF303" s="59">
        <v>339</v>
      </c>
      <c r="EG303" s="59">
        <v>1.728</v>
      </c>
      <c r="EH303" s="59">
        <v>15.3828697799424</v>
      </c>
      <c r="EI303" s="59">
        <v>1296</v>
      </c>
      <c r="EJ303" s="59">
        <v>22</v>
      </c>
      <c r="EK303" s="59">
        <v>0</v>
      </c>
      <c r="EL303" s="59">
        <v>13</v>
      </c>
      <c r="EM303" s="59">
        <v>0</v>
      </c>
      <c r="EN303" s="59">
        <v>1296</v>
      </c>
    </row>
    <row r="304" spans="1:144" x14ac:dyDescent="0.25">
      <c r="A304" s="18">
        <v>37.699033999999997</v>
      </c>
      <c r="B304" s="18">
        <v>-84.2174306</v>
      </c>
      <c r="C304" s="18">
        <f>IF(Sheet1!G646=1,Master!A304,Master!K304)</f>
        <v>37.699033999999997</v>
      </c>
      <c r="D304" s="18">
        <f>IF(Sheet1!G646=1,Master!B304,Master!L304)</f>
        <v>-84.2174306</v>
      </c>
      <c r="E304" s="18">
        <f>IF(Sheet1!G646=0,Master!A304,Master!K304)</f>
        <v>100</v>
      </c>
      <c r="F304" s="18">
        <f>IF(Sheet1!G646=0,Master!B304,Master!L304)</f>
        <v>180</v>
      </c>
      <c r="G304" s="18">
        <f>IF(Sheet1!I646=1,Master!A304,Master!K304)</f>
        <v>37.699033999999997</v>
      </c>
      <c r="H304" s="18">
        <f>IF(Sheet1!I646=1,Master!B304,Master!L304)</f>
        <v>-84.2174306</v>
      </c>
      <c r="I304" s="18">
        <f>IF(Sheet1!I646=0,Master!A304,Master!K304)</f>
        <v>100</v>
      </c>
      <c r="J304" s="18">
        <f>IF(Sheet1!I646=0,Master!B304,Master!L304)</f>
        <v>180</v>
      </c>
      <c r="K304" s="18">
        <v>100</v>
      </c>
      <c r="L304" s="18">
        <v>180</v>
      </c>
      <c r="M304">
        <v>34</v>
      </c>
      <c r="N304" t="s">
        <v>79</v>
      </c>
      <c r="O304">
        <v>0.34661182110299998</v>
      </c>
      <c r="P304" t="s">
        <v>80</v>
      </c>
      <c r="Q304" t="s">
        <v>81</v>
      </c>
      <c r="R304" t="s">
        <v>8</v>
      </c>
      <c r="S304">
        <v>0</v>
      </c>
      <c r="T304">
        <v>1</v>
      </c>
      <c r="U304">
        <v>-2.9527559280395499</v>
      </c>
      <c r="V304">
        <v>-2.9527559280395499</v>
      </c>
      <c r="W304">
        <v>-2.9527559280395499</v>
      </c>
      <c r="X304" s="1">
        <v>-2.9527559280395499</v>
      </c>
      <c r="Z304" s="1">
        <v>4</v>
      </c>
      <c r="AA304" s="1">
        <v>0.44733045658870202</v>
      </c>
      <c r="AB304" s="1">
        <v>0.47815334901343098</v>
      </c>
      <c r="AC304" s="1">
        <v>0.46304069228691302</v>
      </c>
      <c r="AD304" s="1">
        <v>1.8521627691476501</v>
      </c>
      <c r="AF304" s="1">
        <v>4</v>
      </c>
      <c r="AG304">
        <v>0.97918061325113004</v>
      </c>
      <c r="AH304">
        <v>0.98052116930487798</v>
      </c>
      <c r="AI304">
        <v>0.97973382067430004</v>
      </c>
      <c r="AJ304">
        <v>3.9189352826972002</v>
      </c>
      <c r="AL304" s="18">
        <f t="shared" si="26"/>
        <v>0.98052116930487798</v>
      </c>
      <c r="AM304">
        <v>0.98052116930487798</v>
      </c>
      <c r="AN304">
        <v>34</v>
      </c>
      <c r="AO304" t="s">
        <v>79</v>
      </c>
      <c r="AP304" t="s">
        <v>80</v>
      </c>
      <c r="AQ304" t="s">
        <v>81</v>
      </c>
      <c r="AR304" t="s">
        <v>8</v>
      </c>
      <c r="AS304">
        <v>37.699033999999997</v>
      </c>
      <c r="AT304">
        <v>-84.2174306</v>
      </c>
      <c r="AW304">
        <v>5.5</v>
      </c>
      <c r="AX304">
        <v>5.5</v>
      </c>
      <c r="BB304">
        <v>8.1</v>
      </c>
      <c r="BC304">
        <v>8.1</v>
      </c>
      <c r="BG304">
        <v>13.6</v>
      </c>
      <c r="BH304">
        <v>13.6</v>
      </c>
      <c r="BL304">
        <v>19.5</v>
      </c>
      <c r="BM304">
        <v>19.5</v>
      </c>
      <c r="BQ304">
        <v>24.3</v>
      </c>
      <c r="BR304">
        <v>24.3</v>
      </c>
      <c r="BW304">
        <v>28.3</v>
      </c>
      <c r="BX304">
        <v>28.3</v>
      </c>
      <c r="CB304">
        <v>30.3</v>
      </c>
      <c r="CC304">
        <v>30.3</v>
      </c>
      <c r="CG304">
        <v>29.6</v>
      </c>
      <c r="CH304">
        <v>29.6</v>
      </c>
      <c r="CL304">
        <v>26.3</v>
      </c>
      <c r="CM304">
        <v>26.3</v>
      </c>
      <c r="CQ304">
        <v>20.399999999999999</v>
      </c>
      <c r="CR304">
        <v>20.399999999999999</v>
      </c>
      <c r="CV304">
        <v>13.8</v>
      </c>
      <c r="CW304">
        <v>13.8</v>
      </c>
      <c r="DA304">
        <v>7.9</v>
      </c>
      <c r="DB304">
        <v>7.9</v>
      </c>
      <c r="DD304">
        <v>3</v>
      </c>
      <c r="DE304">
        <v>0</v>
      </c>
      <c r="DF304">
        <v>0</v>
      </c>
      <c r="DG304">
        <v>0</v>
      </c>
      <c r="DH304">
        <v>0</v>
      </c>
      <c r="DI304" t="str">
        <f t="shared" si="27"/>
        <v xml:space="preserve">Temp. suitable for vectors - surveillance may be needed. </v>
      </c>
      <c r="DJ304" t="str">
        <f t="shared" si="24"/>
        <v>When temp. suitable, model suggests vectors likely - may need control, education, and policies minimizing exposure.</v>
      </c>
      <c r="DK304" t="str">
        <f t="shared" si="28"/>
        <v xml:space="preserve">Temp. suitable for Zika - surveillance may be needed. </v>
      </c>
      <c r="DL304" t="str">
        <f t="shared" si="25"/>
        <v>When temp. suitable, model suggests Zika unlikely.</v>
      </c>
      <c r="DM304" t="str">
        <f t="shared" si="29"/>
        <v>Temp. suitable for vectors - surveillance may be needed. When temp. suitable, model suggests vectors likely - may need control, education, and policies minimizing exposure.</v>
      </c>
      <c r="DX304" s="59" t="s">
        <v>79</v>
      </c>
      <c r="DY304" s="59" t="s">
        <v>80</v>
      </c>
      <c r="DZ304" s="59" t="s">
        <v>81</v>
      </c>
      <c r="EA304" s="59" t="s">
        <v>8</v>
      </c>
      <c r="EB304" s="59">
        <v>0</v>
      </c>
      <c r="EC304" s="59">
        <v>436</v>
      </c>
      <c r="ED304" s="59">
        <v>0</v>
      </c>
      <c r="EE304" s="59">
        <v>4169</v>
      </c>
      <c r="EF304" s="59">
        <v>4169</v>
      </c>
      <c r="EG304" s="59">
        <v>88.497706422018297</v>
      </c>
      <c r="EH304" s="59">
        <v>368.607157056495</v>
      </c>
      <c r="EI304" s="59">
        <v>38585</v>
      </c>
      <c r="EJ304" s="59">
        <v>121</v>
      </c>
      <c r="EK304" s="59">
        <v>0</v>
      </c>
      <c r="EL304" s="59">
        <v>17</v>
      </c>
      <c r="EM304" s="59">
        <v>6</v>
      </c>
      <c r="EN304" s="59">
        <v>38585</v>
      </c>
    </row>
    <row r="305" spans="1:144" x14ac:dyDescent="0.25">
      <c r="A305" s="18">
        <v>37.906923800000001</v>
      </c>
      <c r="B305" s="18">
        <v>-85.883014399999993</v>
      </c>
      <c r="C305" s="18">
        <f>IF(Sheet1!G647=1,Master!A305,Master!K305)</f>
        <v>37.906923800000001</v>
      </c>
      <c r="D305" s="18">
        <f>IF(Sheet1!G647=1,Master!B305,Master!L305)</f>
        <v>-85.883014399999993</v>
      </c>
      <c r="E305" s="18">
        <f>IF(Sheet1!G647=0,Master!A305,Master!K305)</f>
        <v>100</v>
      </c>
      <c r="F305" s="18">
        <f>IF(Sheet1!G647=0,Master!B305,Master!L305)</f>
        <v>180</v>
      </c>
      <c r="G305" s="18">
        <f>IF(Sheet1!I647=1,Master!A305,Master!K305)</f>
        <v>37.906923800000001</v>
      </c>
      <c r="H305" s="18">
        <f>IF(Sheet1!I647=1,Master!B305,Master!L305)</f>
        <v>-85.883014399999993</v>
      </c>
      <c r="I305" s="18">
        <f>IF(Sheet1!I647=0,Master!A305,Master!K305)</f>
        <v>100</v>
      </c>
      <c r="J305" s="18">
        <f>IF(Sheet1!I647=0,Master!B305,Master!L305)</f>
        <v>180</v>
      </c>
      <c r="K305" s="18">
        <v>100</v>
      </c>
      <c r="L305" s="18">
        <v>180</v>
      </c>
      <c r="M305">
        <v>261</v>
      </c>
      <c r="N305" t="s">
        <v>371</v>
      </c>
      <c r="O305">
        <v>1.39771559491</v>
      </c>
      <c r="P305" t="s">
        <v>80</v>
      </c>
      <c r="Q305" t="s">
        <v>81</v>
      </c>
      <c r="R305" t="s">
        <v>8</v>
      </c>
      <c r="S305">
        <v>0</v>
      </c>
      <c r="T305" s="1">
        <v>3</v>
      </c>
      <c r="U305" s="1">
        <v>-2.9527559999999999</v>
      </c>
      <c r="V305" s="1">
        <v>-0.19685</v>
      </c>
      <c r="W305" s="1">
        <v>-1.299213</v>
      </c>
      <c r="X305" s="1">
        <v>-3.8976380000000002</v>
      </c>
      <c r="Z305" s="1">
        <v>26</v>
      </c>
      <c r="AA305" s="1">
        <v>0.37192450234471103</v>
      </c>
      <c r="AB305" s="1">
        <v>0.65699093655174501</v>
      </c>
      <c r="AC305" s="1">
        <v>0.55251018582204903</v>
      </c>
      <c r="AD305" s="1">
        <v>14.365264831373199</v>
      </c>
      <c r="AF305" s="1">
        <v>26</v>
      </c>
      <c r="AG305">
        <v>0.61696820104025096</v>
      </c>
      <c r="AH305">
        <v>0.97304636469037498</v>
      </c>
      <c r="AI305">
        <v>0.85602045839061103</v>
      </c>
      <c r="AJ305">
        <v>22.256531918155801</v>
      </c>
      <c r="AL305" s="18">
        <f t="shared" si="26"/>
        <v>0.97304636469037498</v>
      </c>
      <c r="AM305">
        <v>0.97304636469037498</v>
      </c>
      <c r="AN305">
        <v>261</v>
      </c>
      <c r="AO305" t="s">
        <v>371</v>
      </c>
      <c r="AP305" t="s">
        <v>80</v>
      </c>
      <c r="AQ305" t="s">
        <v>81</v>
      </c>
      <c r="AR305" t="s">
        <v>8</v>
      </c>
      <c r="AS305">
        <v>37.906923800000001</v>
      </c>
      <c r="AT305">
        <v>-85.883014399999993</v>
      </c>
      <c r="AW305">
        <v>5.6</v>
      </c>
      <c r="AX305">
        <v>5.3999999999999995</v>
      </c>
      <c r="BB305">
        <v>8.1999999999999993</v>
      </c>
      <c r="BC305">
        <v>8</v>
      </c>
      <c r="BG305">
        <v>13.9</v>
      </c>
      <c r="BH305">
        <v>13.5</v>
      </c>
      <c r="BL305">
        <v>20.399999999999999</v>
      </c>
      <c r="BM305">
        <v>20.100000000000001</v>
      </c>
      <c r="BQ305">
        <v>25.2</v>
      </c>
      <c r="BR305">
        <v>25</v>
      </c>
      <c r="BW305">
        <v>29.5</v>
      </c>
      <c r="BX305">
        <v>29.3</v>
      </c>
      <c r="CB305">
        <v>31.3</v>
      </c>
      <c r="CC305">
        <v>31.1</v>
      </c>
      <c r="CG305">
        <v>30.7</v>
      </c>
      <c r="CH305">
        <v>30.5</v>
      </c>
      <c r="CL305">
        <v>27.4</v>
      </c>
      <c r="CM305">
        <v>27.200000000000003</v>
      </c>
      <c r="CQ305">
        <v>21.3</v>
      </c>
      <c r="CR305">
        <v>21.1</v>
      </c>
      <c r="CV305">
        <v>14</v>
      </c>
      <c r="CW305">
        <v>13.7</v>
      </c>
      <c r="DA305">
        <v>7.9</v>
      </c>
      <c r="DB305">
        <v>7.6</v>
      </c>
      <c r="DD305">
        <v>26</v>
      </c>
      <c r="DE305">
        <v>0</v>
      </c>
      <c r="DF305">
        <v>0</v>
      </c>
      <c r="DG305">
        <v>0</v>
      </c>
      <c r="DH305">
        <v>0</v>
      </c>
      <c r="DI305" t="str">
        <f t="shared" si="27"/>
        <v xml:space="preserve">Temp. suitable for vectors - surveillance may be needed. </v>
      </c>
      <c r="DJ305" t="str">
        <f t="shared" si="24"/>
        <v>When temp. suitable, model suggests vectors likely - may need control, education, and policies minimizing exposure.</v>
      </c>
      <c r="DK305" t="str">
        <f t="shared" si="28"/>
        <v xml:space="preserve">Temp. suitable for Zika - surveillance may be needed. </v>
      </c>
      <c r="DL305" t="str">
        <f t="shared" si="25"/>
        <v>When temp. suitable, model suggests Zika unlikely.</v>
      </c>
      <c r="DM305" t="str">
        <f t="shared" si="29"/>
        <v>Temp. suitable for vectors - surveillance may be needed. When temp. suitable, model suggests vectors likely - may need control, education, and policies minimizing exposure.</v>
      </c>
      <c r="DX305" s="59" t="s">
        <v>371</v>
      </c>
      <c r="DY305" s="59" t="s">
        <v>80</v>
      </c>
      <c r="DZ305" s="59" t="s">
        <v>81</v>
      </c>
      <c r="EA305" s="59" t="s">
        <v>8</v>
      </c>
      <c r="EB305" s="59">
        <v>0</v>
      </c>
      <c r="EC305" s="59">
        <v>1456</v>
      </c>
      <c r="ED305" s="59">
        <v>0</v>
      </c>
      <c r="EE305" s="59">
        <v>1532</v>
      </c>
      <c r="EF305" s="59">
        <v>1532</v>
      </c>
      <c r="EG305" s="59">
        <v>43.938186813186803</v>
      </c>
      <c r="EH305" s="59">
        <v>135.762469417018</v>
      </c>
      <c r="EI305" s="59">
        <v>63974</v>
      </c>
      <c r="EJ305" s="59">
        <v>204</v>
      </c>
      <c r="EK305" s="59">
        <v>0</v>
      </c>
      <c r="EL305" s="59">
        <v>40</v>
      </c>
      <c r="EM305" s="59">
        <v>0</v>
      </c>
      <c r="EN305" s="59">
        <v>63974</v>
      </c>
    </row>
    <row r="306" spans="1:144" x14ac:dyDescent="0.25">
      <c r="A306" s="18">
        <v>37.777655299999999</v>
      </c>
      <c r="B306" s="18">
        <v>-84.851137300000005</v>
      </c>
      <c r="C306" s="18">
        <f>IF(Sheet1!G648=1,Master!A306,Master!K306)</f>
        <v>37.777655299999999</v>
      </c>
      <c r="D306" s="18">
        <f>IF(Sheet1!G648=1,Master!B306,Master!L306)</f>
        <v>-84.851137300000005</v>
      </c>
      <c r="E306" s="18">
        <f>IF(Sheet1!G648=0,Master!A306,Master!K306)</f>
        <v>100</v>
      </c>
      <c r="F306" s="18">
        <f>IF(Sheet1!G648=0,Master!B306,Master!L306)</f>
        <v>180</v>
      </c>
      <c r="G306" s="18">
        <f>IF(Sheet1!I648=1,Master!A306,Master!K306)</f>
        <v>37.777655299999999</v>
      </c>
      <c r="H306" s="18">
        <f>IF(Sheet1!I648=1,Master!B306,Master!L306)</f>
        <v>-84.851137300000005</v>
      </c>
      <c r="I306" s="18">
        <f>IF(Sheet1!I648=0,Master!A306,Master!K306)</f>
        <v>100</v>
      </c>
      <c r="J306" s="18">
        <f>IF(Sheet1!I648=0,Master!B306,Master!L306)</f>
        <v>180</v>
      </c>
      <c r="K306" s="18">
        <v>100</v>
      </c>
      <c r="L306" s="18">
        <v>180</v>
      </c>
      <c r="M306">
        <v>417</v>
      </c>
      <c r="N306" t="s">
        <v>529</v>
      </c>
      <c r="O306">
        <v>5.9679793219399998E-3</v>
      </c>
      <c r="P306" t="s">
        <v>80</v>
      </c>
      <c r="Q306" t="s">
        <v>81</v>
      </c>
      <c r="R306" t="s">
        <v>8</v>
      </c>
      <c r="S306">
        <v>0</v>
      </c>
      <c r="T306">
        <v>1</v>
      </c>
      <c r="U306" t="s">
        <v>863</v>
      </c>
      <c r="V306" t="s">
        <v>863</v>
      </c>
      <c r="W306" t="s">
        <v>863</v>
      </c>
      <c r="X306" s="1" t="s">
        <v>863</v>
      </c>
      <c r="Z306" s="1">
        <v>1</v>
      </c>
      <c r="AA306" s="1">
        <v>0.45058625936508201</v>
      </c>
      <c r="AB306" s="1">
        <v>0.45058625936508201</v>
      </c>
      <c r="AC306" s="1">
        <v>0.45058625936508201</v>
      </c>
      <c r="AD306" s="1">
        <v>0.45058625936508201</v>
      </c>
      <c r="AF306" s="1">
        <v>1</v>
      </c>
      <c r="AG306">
        <v>0.98179084062576305</v>
      </c>
      <c r="AH306">
        <v>0.98179084062576305</v>
      </c>
      <c r="AI306">
        <v>0.98179084062576305</v>
      </c>
      <c r="AJ306">
        <v>0.98179084062576305</v>
      </c>
      <c r="AL306" s="18">
        <f t="shared" si="26"/>
        <v>0.98179084062576305</v>
      </c>
      <c r="AM306">
        <v>0.98179084062576305</v>
      </c>
      <c r="AN306">
        <v>417</v>
      </c>
      <c r="AO306" t="s">
        <v>529</v>
      </c>
      <c r="AP306" t="s">
        <v>80</v>
      </c>
      <c r="AQ306" t="s">
        <v>81</v>
      </c>
      <c r="AR306" t="s">
        <v>8</v>
      </c>
      <c r="AS306">
        <v>37.777655299999999</v>
      </c>
      <c r="AT306">
        <v>-84.851137300000005</v>
      </c>
      <c r="AW306">
        <v>5.2</v>
      </c>
      <c r="AX306">
        <v>5.2</v>
      </c>
      <c r="BB306">
        <v>7.8</v>
      </c>
      <c r="BC306">
        <v>7.8</v>
      </c>
      <c r="BG306">
        <v>13.7</v>
      </c>
      <c r="BH306">
        <v>13.7</v>
      </c>
      <c r="BL306">
        <v>19.600000000000001</v>
      </c>
      <c r="BM306">
        <v>19.600000000000001</v>
      </c>
      <c r="BQ306">
        <v>24.4</v>
      </c>
      <c r="BR306">
        <v>24.4</v>
      </c>
      <c r="BW306">
        <v>28.6</v>
      </c>
      <c r="BX306">
        <v>28.6</v>
      </c>
      <c r="CB306">
        <v>30.5</v>
      </c>
      <c r="CC306">
        <v>30.5</v>
      </c>
      <c r="CG306">
        <v>30</v>
      </c>
      <c r="CH306">
        <v>30</v>
      </c>
      <c r="CL306">
        <v>26.8</v>
      </c>
      <c r="CM306">
        <v>26.8</v>
      </c>
      <c r="CQ306">
        <v>20.7</v>
      </c>
      <c r="CR306">
        <v>20.7</v>
      </c>
      <c r="CV306">
        <v>13.8</v>
      </c>
      <c r="CW306">
        <v>13.8</v>
      </c>
      <c r="DA306">
        <v>7.7</v>
      </c>
      <c r="DB306">
        <v>7.7</v>
      </c>
      <c r="DD306">
        <v>1</v>
      </c>
      <c r="DE306">
        <v>0</v>
      </c>
      <c r="DF306">
        <v>0</v>
      </c>
      <c r="DG306">
        <v>0</v>
      </c>
      <c r="DH306">
        <v>0</v>
      </c>
      <c r="DI306" t="str">
        <f t="shared" si="27"/>
        <v xml:space="preserve">Temp. suitable for vectors - surveillance may be needed. </v>
      </c>
      <c r="DJ306" t="str">
        <f t="shared" si="24"/>
        <v>When temp. suitable, model suggests vectors likely - may need control, education, and policies minimizing exposure.</v>
      </c>
      <c r="DK306" t="str">
        <f t="shared" si="28"/>
        <v xml:space="preserve">Temp. suitable for Zika - surveillance may be needed. </v>
      </c>
      <c r="DL306" t="str">
        <f t="shared" si="25"/>
        <v>When temp. suitable, model suggests Zika unlikely.</v>
      </c>
      <c r="DM306" t="str">
        <f t="shared" si="29"/>
        <v>Temp. suitable for vectors - surveillance may be needed. When temp. suitable, model suggests vectors likely - may need control, education, and policies minimizing exposure.</v>
      </c>
      <c r="DX306" s="59" t="s">
        <v>529</v>
      </c>
      <c r="DY306" s="59" t="s">
        <v>80</v>
      </c>
      <c r="DZ306" s="59" t="s">
        <v>81</v>
      </c>
      <c r="EA306" s="59" t="s">
        <v>8</v>
      </c>
      <c r="EB306" s="59">
        <v>1092</v>
      </c>
      <c r="EC306" s="59">
        <v>119</v>
      </c>
      <c r="ED306" s="59">
        <v>0</v>
      </c>
      <c r="EE306" s="59">
        <v>1092</v>
      </c>
      <c r="EF306" s="59">
        <v>1092</v>
      </c>
      <c r="EG306" s="59">
        <v>97.714285714285694</v>
      </c>
      <c r="EH306" s="59">
        <v>198.12792501277499</v>
      </c>
      <c r="EI306" s="59">
        <v>11628</v>
      </c>
      <c r="EJ306" s="59">
        <v>67</v>
      </c>
      <c r="EK306" s="59">
        <v>0</v>
      </c>
      <c r="EL306" s="59">
        <v>9</v>
      </c>
      <c r="EM306" s="59">
        <v>14</v>
      </c>
      <c r="EN306" s="59">
        <v>11628</v>
      </c>
    </row>
    <row r="307" spans="1:144" x14ac:dyDescent="0.25">
      <c r="A307" s="18">
        <v>37.275943099999999</v>
      </c>
      <c r="B307" s="18">
        <v>-87.202732699999999</v>
      </c>
      <c r="C307" s="18">
        <f>IF(Sheet1!G649=1,Master!A307,Master!K307)</f>
        <v>37.275943099999999</v>
      </c>
      <c r="D307" s="18">
        <f>IF(Sheet1!G649=1,Master!B307,Master!L307)</f>
        <v>-87.202732699999999</v>
      </c>
      <c r="E307" s="18">
        <f>IF(Sheet1!G649=0,Master!A307,Master!K307)</f>
        <v>100</v>
      </c>
      <c r="F307" s="18">
        <f>IF(Sheet1!G649=0,Master!B307,Master!L307)</f>
        <v>180</v>
      </c>
      <c r="G307" s="18">
        <f>IF(Sheet1!I649=1,Master!A307,Master!K307)</f>
        <v>37.275943099999999</v>
      </c>
      <c r="H307" s="18">
        <f>IF(Sheet1!I649=1,Master!B307,Master!L307)</f>
        <v>-87.202732699999999</v>
      </c>
      <c r="I307" s="18">
        <f>IF(Sheet1!I649=0,Master!A307,Master!K307)</f>
        <v>100</v>
      </c>
      <c r="J307" s="18">
        <f>IF(Sheet1!I649=0,Master!B307,Master!L307)</f>
        <v>180</v>
      </c>
      <c r="K307" s="18">
        <v>100</v>
      </c>
      <c r="L307" s="18">
        <v>180</v>
      </c>
      <c r="M307">
        <v>720</v>
      </c>
      <c r="N307" t="s">
        <v>834</v>
      </c>
      <c r="O307">
        <v>0.37651552260799998</v>
      </c>
      <c r="P307" t="s">
        <v>80</v>
      </c>
      <c r="Q307" t="s">
        <v>81</v>
      </c>
      <c r="R307" t="s">
        <v>8</v>
      </c>
      <c r="S307">
        <v>0</v>
      </c>
      <c r="T307">
        <v>1</v>
      </c>
      <c r="U307">
        <v>-4.0551180839538503</v>
      </c>
      <c r="V307">
        <v>-4.0551180839538503</v>
      </c>
      <c r="W307">
        <v>-4.0551180839538503</v>
      </c>
      <c r="X307" s="1">
        <v>-4.0551180839538503</v>
      </c>
      <c r="Z307" s="1">
        <v>3</v>
      </c>
      <c r="AA307" s="1">
        <v>0.64802881680978097</v>
      </c>
      <c r="AB307" s="1">
        <v>0.79921528372005401</v>
      </c>
      <c r="AC307" s="1">
        <v>0.72059557527145701</v>
      </c>
      <c r="AD307" s="1">
        <v>2.1617867258143701</v>
      </c>
      <c r="AF307" s="1">
        <v>3</v>
      </c>
      <c r="AG307">
        <v>0.96994179360142097</v>
      </c>
      <c r="AH307">
        <v>0.97744337979725804</v>
      </c>
      <c r="AI307">
        <v>0.97393663304779499</v>
      </c>
      <c r="AJ307">
        <v>2.9218098991433799</v>
      </c>
      <c r="AL307" s="18">
        <f t="shared" si="26"/>
        <v>0.97744337979725804</v>
      </c>
      <c r="AM307">
        <v>0.97744337979725804</v>
      </c>
      <c r="AN307">
        <v>720</v>
      </c>
      <c r="AO307" t="s">
        <v>834</v>
      </c>
      <c r="AP307" t="s">
        <v>80</v>
      </c>
      <c r="AQ307" t="s">
        <v>81</v>
      </c>
      <c r="AR307" t="s">
        <v>8</v>
      </c>
      <c r="AS307">
        <v>37.275943099999999</v>
      </c>
      <c r="AT307">
        <v>-87.202732699999999</v>
      </c>
      <c r="AW307">
        <v>6</v>
      </c>
      <c r="AX307">
        <v>6</v>
      </c>
      <c r="BB307">
        <v>8.8000000000000007</v>
      </c>
      <c r="BC307">
        <v>8.8000000000000007</v>
      </c>
      <c r="BG307">
        <v>14.7</v>
      </c>
      <c r="BH307">
        <v>14.7</v>
      </c>
      <c r="BL307">
        <v>20.9</v>
      </c>
      <c r="BM307">
        <v>20.9</v>
      </c>
      <c r="BQ307">
        <v>25.4</v>
      </c>
      <c r="BR307">
        <v>25.4</v>
      </c>
      <c r="BW307">
        <v>29.9</v>
      </c>
      <c r="BX307">
        <v>29.9</v>
      </c>
      <c r="CB307">
        <v>31.4</v>
      </c>
      <c r="CC307">
        <v>31.4</v>
      </c>
      <c r="CG307">
        <v>31</v>
      </c>
      <c r="CH307">
        <v>31</v>
      </c>
      <c r="CL307">
        <v>27.6</v>
      </c>
      <c r="CM307">
        <v>27.6</v>
      </c>
      <c r="CQ307">
        <v>21.7</v>
      </c>
      <c r="CR307">
        <v>21.7</v>
      </c>
      <c r="CV307">
        <v>14.6</v>
      </c>
      <c r="CW307">
        <v>14.6</v>
      </c>
      <c r="DA307">
        <v>8.6</v>
      </c>
      <c r="DB307">
        <v>8.6</v>
      </c>
      <c r="DD307">
        <v>3</v>
      </c>
      <c r="DE307">
        <v>0</v>
      </c>
      <c r="DF307">
        <v>0</v>
      </c>
      <c r="DG307">
        <v>0</v>
      </c>
      <c r="DH307">
        <v>0</v>
      </c>
      <c r="DI307" t="str">
        <f t="shared" si="27"/>
        <v xml:space="preserve">Temp. suitable for vectors - surveillance may be needed. </v>
      </c>
      <c r="DJ307" t="str">
        <f t="shared" si="24"/>
        <v>When temp. suitable, model suggests vectors likely - may need control, education, and policies minimizing exposure.</v>
      </c>
      <c r="DK307" t="str">
        <f t="shared" si="28"/>
        <v xml:space="preserve">Temp. suitable for Zika - surveillance may be needed. </v>
      </c>
      <c r="DL307" t="str">
        <f t="shared" si="25"/>
        <v>When temp. suitable, model suggests Zika unlikely.</v>
      </c>
      <c r="DM307" t="str">
        <f t="shared" si="29"/>
        <v>Temp. suitable for vectors - surveillance may be needed. When temp. suitable, model suggests vectors likely - may need control, education, and policies minimizing exposure.</v>
      </c>
      <c r="DX307" s="59" t="s">
        <v>834</v>
      </c>
      <c r="DY307" s="59" t="s">
        <v>80</v>
      </c>
      <c r="DZ307" s="59" t="s">
        <v>81</v>
      </c>
      <c r="EA307" s="59" t="s">
        <v>8</v>
      </c>
      <c r="EB307" s="59">
        <v>0</v>
      </c>
      <c r="EC307" s="59">
        <v>397</v>
      </c>
      <c r="ED307" s="59">
        <v>0</v>
      </c>
      <c r="EE307" s="59">
        <v>974</v>
      </c>
      <c r="EF307" s="59">
        <v>974</v>
      </c>
      <c r="EG307" s="59">
        <v>43.317380352644797</v>
      </c>
      <c r="EH307" s="59">
        <v>123.219613184095</v>
      </c>
      <c r="EI307" s="59">
        <v>17197</v>
      </c>
      <c r="EJ307" s="59">
        <v>103</v>
      </c>
      <c r="EK307" s="59">
        <v>0</v>
      </c>
      <c r="EL307" s="59">
        <v>19</v>
      </c>
      <c r="EM307" s="59">
        <v>2</v>
      </c>
      <c r="EN307" s="59">
        <v>17197</v>
      </c>
    </row>
    <row r="308" spans="1:144" x14ac:dyDescent="0.25">
      <c r="A308" s="18">
        <v>32.500380499999999</v>
      </c>
      <c r="B308" s="18">
        <v>-93.599735699999997</v>
      </c>
      <c r="C308" s="18">
        <f>IF(Sheet1!G675=1,Master!A308,Master!K308)</f>
        <v>32.500380499999999</v>
      </c>
      <c r="D308" s="18">
        <f>IF(Sheet1!G675=1,Master!B308,Master!L308)</f>
        <v>-93.599735699999997</v>
      </c>
      <c r="E308" s="18">
        <f>IF(Sheet1!G675=0,Master!A308,Master!K308)</f>
        <v>100</v>
      </c>
      <c r="F308" s="18">
        <f>IF(Sheet1!G675=0,Master!B308,Master!L308)</f>
        <v>180</v>
      </c>
      <c r="G308" s="18">
        <f>IF(Sheet1!I675=1,Master!A308,Master!K308)</f>
        <v>32.500380499999999</v>
      </c>
      <c r="H308" s="18">
        <f>IF(Sheet1!I675=1,Master!B308,Master!L308)</f>
        <v>-93.599735699999997</v>
      </c>
      <c r="I308" s="18">
        <f>IF(Sheet1!I675=0,Master!A308,Master!K308)</f>
        <v>100</v>
      </c>
      <c r="J308" s="18">
        <f>IF(Sheet1!I675=0,Master!B308,Master!L308)</f>
        <v>180</v>
      </c>
      <c r="K308" s="18">
        <v>100</v>
      </c>
      <c r="L308" s="18">
        <v>180</v>
      </c>
      <c r="M308">
        <v>24</v>
      </c>
      <c r="N308" t="s">
        <v>59</v>
      </c>
      <c r="O308">
        <v>0.48106459029300003</v>
      </c>
      <c r="P308" s="18" t="s">
        <v>60</v>
      </c>
      <c r="Q308" t="s">
        <v>61</v>
      </c>
      <c r="R308" t="s">
        <v>8</v>
      </c>
      <c r="S308">
        <v>1</v>
      </c>
      <c r="T308">
        <v>1</v>
      </c>
      <c r="U308">
        <v>17.440944671630799</v>
      </c>
      <c r="V308">
        <v>17.440944671630799</v>
      </c>
      <c r="W308">
        <v>17.440944671630799</v>
      </c>
      <c r="X308" s="1">
        <v>17.440944671630799</v>
      </c>
      <c r="Z308" s="1">
        <v>4</v>
      </c>
      <c r="AA308" s="1">
        <v>0.67812939087122803</v>
      </c>
      <c r="AB308" s="1">
        <v>0.82410134195930596</v>
      </c>
      <c r="AC308" s="1">
        <v>0.77985029892098101</v>
      </c>
      <c r="AD308" s="1">
        <v>3.11940119568392</v>
      </c>
      <c r="AF308" s="1">
        <v>4</v>
      </c>
      <c r="AG308">
        <v>0.91501963971748701</v>
      </c>
      <c r="AH308">
        <v>0.95347702627410003</v>
      </c>
      <c r="AI308">
        <v>0.93436862299421697</v>
      </c>
      <c r="AJ308">
        <v>3.7374744919768599</v>
      </c>
      <c r="AL308" s="18">
        <f t="shared" si="26"/>
        <v>0.95347702627410003</v>
      </c>
      <c r="AM308">
        <v>0.95347702627410003</v>
      </c>
      <c r="AN308">
        <v>24</v>
      </c>
      <c r="AO308" t="s">
        <v>59</v>
      </c>
      <c r="AP308" t="s">
        <v>60</v>
      </c>
      <c r="AQ308" t="s">
        <v>61</v>
      </c>
      <c r="AR308" t="s">
        <v>8</v>
      </c>
      <c r="AS308">
        <v>32.500380499999999</v>
      </c>
      <c r="AT308">
        <v>-93.599735699999997</v>
      </c>
      <c r="AW308">
        <v>13.3</v>
      </c>
      <c r="AX308">
        <v>13.2</v>
      </c>
      <c r="BB308">
        <v>15.8</v>
      </c>
      <c r="BC308">
        <v>15.7</v>
      </c>
      <c r="BG308">
        <v>19.899999999999999</v>
      </c>
      <c r="BH308">
        <v>19.900000000000002</v>
      </c>
      <c r="BL308">
        <v>24.5</v>
      </c>
      <c r="BM308">
        <v>24.5</v>
      </c>
      <c r="BQ308">
        <v>28.2</v>
      </c>
      <c r="BR308">
        <v>28.200000000000003</v>
      </c>
      <c r="BW308">
        <v>31.8</v>
      </c>
      <c r="BX308">
        <v>31.8</v>
      </c>
      <c r="CB308">
        <v>33.799999999999997</v>
      </c>
      <c r="CC308">
        <v>33.700000000000003</v>
      </c>
      <c r="CG308">
        <v>33.799999999999997</v>
      </c>
      <c r="CH308">
        <v>33.800000000000004</v>
      </c>
      <c r="CL308">
        <v>30.6</v>
      </c>
      <c r="CM308">
        <v>30.6</v>
      </c>
      <c r="CQ308">
        <v>25.6</v>
      </c>
      <c r="CR308">
        <v>25.5</v>
      </c>
      <c r="CV308">
        <v>19.3</v>
      </c>
      <c r="CW308">
        <v>19.3</v>
      </c>
      <c r="DA308">
        <v>14.6</v>
      </c>
      <c r="DB308">
        <v>14.5</v>
      </c>
      <c r="DD308">
        <v>6</v>
      </c>
      <c r="DE308">
        <v>0</v>
      </c>
      <c r="DF308">
        <v>0.97506484305993901</v>
      </c>
      <c r="DG308">
        <v>0.58283847196903704</v>
      </c>
      <c r="DH308">
        <v>3.4970308318142198</v>
      </c>
      <c r="DI308" t="str">
        <f t="shared" si="27"/>
        <v xml:space="preserve">Temp. suitable for vectors - surveillance may be needed. </v>
      </c>
      <c r="DJ308" t="str">
        <f t="shared" si="24"/>
        <v>When temp. suitable, model suggests vectors likely - may need control, education, and policies minimizing exposure.</v>
      </c>
      <c r="DK308" t="str">
        <f t="shared" si="28"/>
        <v xml:space="preserve">Temp. suitable for Zika - surveillance may be needed. </v>
      </c>
      <c r="DL308" t="str">
        <f t="shared" si="25"/>
        <v>When temp. suitable, model suggests Zika likely - may need control, education, and policies minimizing exposure.</v>
      </c>
      <c r="DM308" t="str">
        <f t="shared" si="29"/>
        <v>Temp. suitable for vectors - surveillance may be needed. When temp. suitable, model suggests vectors likely - may need control, education, and policies minimizing exposure.</v>
      </c>
      <c r="DX308" s="59" t="s">
        <v>59</v>
      </c>
      <c r="DY308" s="59" t="s">
        <v>60</v>
      </c>
      <c r="DZ308" s="59" t="s">
        <v>61</v>
      </c>
      <c r="EA308" s="59" t="s">
        <v>8</v>
      </c>
      <c r="EB308" s="59">
        <v>0</v>
      </c>
      <c r="EC308" s="59">
        <v>527</v>
      </c>
      <c r="ED308" s="59">
        <v>0</v>
      </c>
      <c r="EE308" s="59">
        <v>2161</v>
      </c>
      <c r="EF308" s="59">
        <v>2161</v>
      </c>
      <c r="EG308" s="59">
        <v>198.459203036053</v>
      </c>
      <c r="EH308" s="59">
        <v>375.636014405607</v>
      </c>
      <c r="EI308" s="59">
        <v>104588</v>
      </c>
      <c r="EJ308" s="59">
        <v>216</v>
      </c>
      <c r="EK308" s="59">
        <v>0</v>
      </c>
      <c r="EL308" s="59">
        <v>13</v>
      </c>
      <c r="EM308" s="59">
        <v>10</v>
      </c>
      <c r="EN308" s="59">
        <v>104588</v>
      </c>
    </row>
    <row r="309" spans="1:144" x14ac:dyDescent="0.25">
      <c r="A309" s="18">
        <v>31.168865199999999</v>
      </c>
      <c r="B309" s="18">
        <v>-92.616576199999997</v>
      </c>
      <c r="C309" s="18">
        <f>IF(Sheet1!G676=1,Master!A309,Master!K309)</f>
        <v>31.168865199999999</v>
      </c>
      <c r="D309" s="18">
        <f>IF(Sheet1!G676=1,Master!B309,Master!L309)</f>
        <v>-92.616576199999997</v>
      </c>
      <c r="E309" s="18">
        <f>IF(Sheet1!G676=0,Master!A309,Master!K309)</f>
        <v>100</v>
      </c>
      <c r="F309" s="18">
        <f>IF(Sheet1!G676=0,Master!B309,Master!L309)</f>
        <v>180</v>
      </c>
      <c r="G309" s="18">
        <f>IF(Sheet1!I676=1,Master!A309,Master!K309)</f>
        <v>31.168865199999999</v>
      </c>
      <c r="H309" s="18">
        <f>IF(Sheet1!I676=1,Master!B309,Master!L309)</f>
        <v>-92.616576199999997</v>
      </c>
      <c r="I309" s="18">
        <f>IF(Sheet1!I676=0,Master!A309,Master!K309)</f>
        <v>100</v>
      </c>
      <c r="J309" s="18">
        <f>IF(Sheet1!I676=0,Master!B309,Master!L309)</f>
        <v>180</v>
      </c>
      <c r="K309" s="18">
        <v>100</v>
      </c>
      <c r="L309" s="18">
        <v>180</v>
      </c>
      <c r="M309">
        <v>56</v>
      </c>
      <c r="N309" t="s">
        <v>120</v>
      </c>
      <c r="O309">
        <v>0.18240571515699999</v>
      </c>
      <c r="P309" s="18" t="s">
        <v>60</v>
      </c>
      <c r="Q309" t="s">
        <v>61</v>
      </c>
      <c r="R309" t="s">
        <v>8</v>
      </c>
      <c r="S309">
        <v>1</v>
      </c>
      <c r="T309">
        <v>1</v>
      </c>
      <c r="U309">
        <v>17.1653537750244</v>
      </c>
      <c r="V309">
        <v>17.1653537750244</v>
      </c>
      <c r="W309">
        <v>17.1653537750244</v>
      </c>
      <c r="X309" s="1">
        <v>17.1653537750244</v>
      </c>
      <c r="Z309" s="1">
        <v>1</v>
      </c>
      <c r="AA309" s="1">
        <v>0.94280685268833997</v>
      </c>
      <c r="AB309" s="1">
        <v>0.94280685268833997</v>
      </c>
      <c r="AC309" s="1">
        <v>0.94280685268833997</v>
      </c>
      <c r="AD309" s="1">
        <v>0.94280685268833997</v>
      </c>
      <c r="AF309" s="1">
        <v>1</v>
      </c>
      <c r="AG309">
        <v>0.98109821305410805</v>
      </c>
      <c r="AH309">
        <v>0.98109821305410805</v>
      </c>
      <c r="AI309">
        <v>0.98109821305410805</v>
      </c>
      <c r="AJ309">
        <v>0.98109821305410805</v>
      </c>
      <c r="AL309" s="18">
        <f t="shared" si="26"/>
        <v>0.98109821305410805</v>
      </c>
      <c r="AM309">
        <v>0.98109821305410805</v>
      </c>
      <c r="AN309">
        <v>56</v>
      </c>
      <c r="AO309" t="s">
        <v>120</v>
      </c>
      <c r="AP309" t="s">
        <v>60</v>
      </c>
      <c r="AQ309" t="s">
        <v>61</v>
      </c>
      <c r="AR309" t="s">
        <v>8</v>
      </c>
      <c r="AS309">
        <v>31.168865199999999</v>
      </c>
      <c r="AT309">
        <v>-92.616576199999997</v>
      </c>
      <c r="AW309">
        <v>14.4</v>
      </c>
      <c r="AX309">
        <v>14.4</v>
      </c>
      <c r="BB309">
        <v>16.8</v>
      </c>
      <c r="BC309">
        <v>16.8</v>
      </c>
      <c r="BG309">
        <v>21</v>
      </c>
      <c r="BH309">
        <v>21</v>
      </c>
      <c r="BL309">
        <v>25.5</v>
      </c>
      <c r="BM309">
        <v>25.5</v>
      </c>
      <c r="BQ309">
        <v>29</v>
      </c>
      <c r="BR309">
        <v>29</v>
      </c>
      <c r="BW309">
        <v>32.299999999999997</v>
      </c>
      <c r="BX309">
        <v>32.299999999999997</v>
      </c>
      <c r="CB309">
        <v>33.4</v>
      </c>
      <c r="CC309">
        <v>33.4</v>
      </c>
      <c r="CG309">
        <v>33.4</v>
      </c>
      <c r="CH309">
        <v>33.4</v>
      </c>
      <c r="CL309">
        <v>30.9</v>
      </c>
      <c r="CM309">
        <v>30.9</v>
      </c>
      <c r="CQ309">
        <v>26.4</v>
      </c>
      <c r="CR309">
        <v>26.4</v>
      </c>
      <c r="CV309">
        <v>20.8</v>
      </c>
      <c r="CW309">
        <v>20.8</v>
      </c>
      <c r="DA309">
        <v>16.2</v>
      </c>
      <c r="DB309">
        <v>16.2</v>
      </c>
      <c r="DD309">
        <v>1</v>
      </c>
      <c r="DE309">
        <v>0.84371682297610895</v>
      </c>
      <c r="DF309">
        <v>0.84371682297610895</v>
      </c>
      <c r="DG309">
        <v>0.84371682297610895</v>
      </c>
      <c r="DH309">
        <v>0.84371682297610895</v>
      </c>
      <c r="DI309" t="str">
        <f t="shared" si="27"/>
        <v xml:space="preserve">Temp. suitable for vectors - surveillance may be needed. </v>
      </c>
      <c r="DJ309" t="str">
        <f t="shared" si="24"/>
        <v>When temp. suitable, model suggests vectors likely - may need control, education, and policies minimizing exposure.</v>
      </c>
      <c r="DK309" t="str">
        <f t="shared" si="28"/>
        <v xml:space="preserve">Temp. suitable for Zika - surveillance may be needed. </v>
      </c>
      <c r="DL309" t="str">
        <f t="shared" si="25"/>
        <v>When temp. suitable, model suggests Zika likely - may need control, education, and policies minimizing exposure.</v>
      </c>
      <c r="DM309" t="str">
        <f t="shared" si="29"/>
        <v>Temp. suitable for vectors - surveillance may be needed. When temp. suitable, model suggests vectors likely - may need control, education, and policies minimizing exposure.</v>
      </c>
      <c r="DX309" s="59" t="s">
        <v>120</v>
      </c>
      <c r="DY309" s="59" t="s">
        <v>60</v>
      </c>
      <c r="DZ309" s="59" t="s">
        <v>61</v>
      </c>
      <c r="EA309" s="59" t="s">
        <v>8</v>
      </c>
      <c r="EB309" s="59">
        <v>0</v>
      </c>
      <c r="EC309" s="59">
        <v>245</v>
      </c>
      <c r="ED309" s="59">
        <v>0</v>
      </c>
      <c r="EE309" s="59">
        <v>17</v>
      </c>
      <c r="EF309" s="59">
        <v>17</v>
      </c>
      <c r="EG309" s="59">
        <v>0.93469387755101996</v>
      </c>
      <c r="EH309" s="59">
        <v>2.6131184763793498</v>
      </c>
      <c r="EI309" s="59">
        <v>229</v>
      </c>
      <c r="EJ309" s="59">
        <v>12</v>
      </c>
      <c r="EK309" s="59">
        <v>0</v>
      </c>
      <c r="EL309" s="59">
        <v>9</v>
      </c>
      <c r="EM309" s="59">
        <v>0</v>
      </c>
      <c r="EN309" s="59">
        <v>229</v>
      </c>
    </row>
    <row r="310" spans="1:144" x14ac:dyDescent="0.25">
      <c r="A310" s="18">
        <v>29.265419600000001</v>
      </c>
      <c r="B310" s="18">
        <v>-89.956366799999998</v>
      </c>
      <c r="C310" s="18">
        <f>IF(Sheet1!G677=1,Master!A310,Master!K310)</f>
        <v>29.265419600000001</v>
      </c>
      <c r="D310" s="18">
        <f>IF(Sheet1!G677=1,Master!B310,Master!L310)</f>
        <v>-89.956366799999998</v>
      </c>
      <c r="E310" s="18">
        <f>IF(Sheet1!G677=0,Master!A310,Master!K310)</f>
        <v>100</v>
      </c>
      <c r="F310" s="18">
        <f>IF(Sheet1!G677=0,Master!B310,Master!L310)</f>
        <v>180</v>
      </c>
      <c r="G310" s="18">
        <f>IF(Sheet1!I677=1,Master!A310,Master!K310)</f>
        <v>29.265419600000001</v>
      </c>
      <c r="H310" s="18">
        <f>IF(Sheet1!I677=1,Master!B310,Master!L310)</f>
        <v>-89.956366799999998</v>
      </c>
      <c r="I310" s="18">
        <f>IF(Sheet1!I677=0,Master!A310,Master!K310)</f>
        <v>100</v>
      </c>
      <c r="J310" s="18">
        <f>IF(Sheet1!I677=0,Master!B310,Master!L310)</f>
        <v>180</v>
      </c>
      <c r="K310" s="18">
        <v>100</v>
      </c>
      <c r="L310" s="18">
        <v>180</v>
      </c>
      <c r="M310">
        <v>90</v>
      </c>
      <c r="N310" t="s">
        <v>166</v>
      </c>
      <c r="O310">
        <v>1.3873478492500001E-2</v>
      </c>
      <c r="P310" s="18" t="s">
        <v>60</v>
      </c>
      <c r="Q310" t="s">
        <v>61</v>
      </c>
      <c r="R310" t="s">
        <v>8</v>
      </c>
      <c r="S310">
        <v>1</v>
      </c>
      <c r="T310">
        <v>1</v>
      </c>
      <c r="U310">
        <v>16.062992095947202</v>
      </c>
      <c r="V310">
        <v>16.062992095947202</v>
      </c>
      <c r="W310">
        <v>16.062992095947202</v>
      </c>
      <c r="X310" s="1">
        <v>16.062992095947202</v>
      </c>
      <c r="Z310" s="1">
        <v>1</v>
      </c>
      <c r="AA310" s="1">
        <v>0</v>
      </c>
      <c r="AB310" s="1">
        <v>0</v>
      </c>
      <c r="AC310" s="1">
        <v>0</v>
      </c>
      <c r="AD310" s="1">
        <v>0</v>
      </c>
      <c r="AF310" s="1">
        <v>1</v>
      </c>
      <c r="AG310">
        <v>0</v>
      </c>
      <c r="AH310">
        <v>0</v>
      </c>
      <c r="AI310">
        <v>0</v>
      </c>
      <c r="AJ310">
        <v>0</v>
      </c>
      <c r="AL310" s="18">
        <f t="shared" si="26"/>
        <v>0</v>
      </c>
      <c r="AM310">
        <v>9999</v>
      </c>
      <c r="AN310">
        <v>90</v>
      </c>
      <c r="AO310" t="s">
        <v>166</v>
      </c>
      <c r="AP310" t="s">
        <v>60</v>
      </c>
      <c r="AQ310" t="s">
        <v>61</v>
      </c>
      <c r="AR310" t="s">
        <v>8</v>
      </c>
      <c r="AS310">
        <v>29.265419600000001</v>
      </c>
      <c r="AT310">
        <v>-89.956366799999998</v>
      </c>
      <c r="AW310">
        <v>16.600000000000001</v>
      </c>
      <c r="AX310">
        <v>16.600000000000001</v>
      </c>
      <c r="BB310">
        <v>17.899999999999999</v>
      </c>
      <c r="BC310">
        <v>17.899999999999999</v>
      </c>
      <c r="BG310">
        <v>21.3</v>
      </c>
      <c r="BH310">
        <v>21.3</v>
      </c>
      <c r="BL310">
        <v>25.2</v>
      </c>
      <c r="BM310">
        <v>25.2</v>
      </c>
      <c r="BQ310">
        <v>28.4</v>
      </c>
      <c r="BR310">
        <v>28.4</v>
      </c>
      <c r="BW310">
        <v>31.3</v>
      </c>
      <c r="BX310">
        <v>31.3</v>
      </c>
      <c r="CB310">
        <v>32</v>
      </c>
      <c r="CC310">
        <v>32</v>
      </c>
      <c r="CG310">
        <v>31.8</v>
      </c>
      <c r="CH310">
        <v>31.8</v>
      </c>
      <c r="CL310">
        <v>30.1</v>
      </c>
      <c r="CM310">
        <v>30.1</v>
      </c>
      <c r="CQ310">
        <v>26.2</v>
      </c>
      <c r="CR310">
        <v>26.2</v>
      </c>
      <c r="CV310">
        <v>21.9</v>
      </c>
      <c r="CW310">
        <v>21.9</v>
      </c>
      <c r="DA310">
        <v>18.399999999999999</v>
      </c>
      <c r="DB310">
        <v>18.399999999999999</v>
      </c>
      <c r="DD310">
        <v>1</v>
      </c>
      <c r="DE310">
        <v>0</v>
      </c>
      <c r="DF310">
        <v>0</v>
      </c>
      <c r="DG310">
        <v>0</v>
      </c>
      <c r="DH310">
        <v>0</v>
      </c>
      <c r="DI310" t="str">
        <f t="shared" si="27"/>
        <v xml:space="preserve">Temp. suitable for vectors - surveillance may be needed. </v>
      </c>
      <c r="DJ310" t="str">
        <f t="shared" si="24"/>
        <v>When temp. suitable, model suggests vectors unlikely or low numbers.</v>
      </c>
      <c r="DK310" t="str">
        <f t="shared" si="28"/>
        <v xml:space="preserve">Temp. suitable for Zika - surveillance may be needed. </v>
      </c>
      <c r="DL310" t="str">
        <f t="shared" si="25"/>
        <v>When temp. suitable, model suggests Zika unlikely.</v>
      </c>
      <c r="DM310" t="str">
        <f t="shared" si="29"/>
        <v>Temp. suitable for vectors - surveillance may be needed. When temp. suitable, model suggests vectors unlikely or low numbers.</v>
      </c>
      <c r="DX310" s="59" t="s">
        <v>166</v>
      </c>
      <c r="DY310" s="59" t="s">
        <v>60</v>
      </c>
      <c r="DZ310" s="59" t="s">
        <v>61</v>
      </c>
      <c r="EA310" s="59" t="s">
        <v>8</v>
      </c>
      <c r="EB310" s="59">
        <v>53</v>
      </c>
      <c r="EC310" s="59">
        <v>17</v>
      </c>
      <c r="ED310" s="59">
        <v>0</v>
      </c>
      <c r="EE310" s="59">
        <v>130</v>
      </c>
      <c r="EF310" s="59">
        <v>130</v>
      </c>
      <c r="EG310" s="59">
        <v>24.411764705882302</v>
      </c>
      <c r="EH310" s="59">
        <v>38.690413501096202</v>
      </c>
      <c r="EI310" s="59">
        <v>415</v>
      </c>
      <c r="EJ310" s="59">
        <v>11</v>
      </c>
      <c r="EK310" s="59">
        <v>0</v>
      </c>
      <c r="EL310" s="59">
        <v>3</v>
      </c>
      <c r="EM310" s="59">
        <v>3</v>
      </c>
      <c r="EN310" s="59">
        <v>415</v>
      </c>
    </row>
    <row r="311" spans="1:144" x14ac:dyDescent="0.25">
      <c r="A311" s="18">
        <v>30.727044800000002</v>
      </c>
      <c r="B311" s="18">
        <v>-90.826910299999994</v>
      </c>
      <c r="C311" s="18">
        <f>IF(Sheet1!G678=1,Master!A311,Master!K311)</f>
        <v>30.727044800000002</v>
      </c>
      <c r="D311" s="18">
        <f>IF(Sheet1!G678=1,Master!B311,Master!L311)</f>
        <v>-90.826910299999994</v>
      </c>
      <c r="E311" s="18">
        <f>IF(Sheet1!G678=0,Master!A311,Master!K311)</f>
        <v>100</v>
      </c>
      <c r="F311" s="18">
        <f>IF(Sheet1!G678=0,Master!B311,Master!L311)</f>
        <v>180</v>
      </c>
      <c r="G311" s="18">
        <f>IF(Sheet1!I678=1,Master!A311,Master!K311)</f>
        <v>30.727044800000002</v>
      </c>
      <c r="H311" s="18">
        <f>IF(Sheet1!I678=1,Master!B311,Master!L311)</f>
        <v>-90.826910299999994</v>
      </c>
      <c r="I311" s="18">
        <f>IF(Sheet1!I678=0,Master!A311,Master!K311)</f>
        <v>100</v>
      </c>
      <c r="J311" s="18">
        <f>IF(Sheet1!I678=0,Master!B311,Master!L311)</f>
        <v>180</v>
      </c>
      <c r="K311" s="18">
        <v>100</v>
      </c>
      <c r="L311" s="18">
        <v>180</v>
      </c>
      <c r="M311">
        <v>91</v>
      </c>
      <c r="N311" t="s">
        <v>167</v>
      </c>
      <c r="O311">
        <v>4.3344073579199997E-2</v>
      </c>
      <c r="P311" s="18" t="s">
        <v>60</v>
      </c>
      <c r="Q311" t="s">
        <v>61</v>
      </c>
      <c r="R311" t="s">
        <v>8</v>
      </c>
      <c r="S311">
        <v>1</v>
      </c>
      <c r="T311">
        <v>1</v>
      </c>
      <c r="U311">
        <v>16.3385829925537</v>
      </c>
      <c r="V311">
        <v>16.3385829925537</v>
      </c>
      <c r="W311">
        <v>16.3385829925537</v>
      </c>
      <c r="X311" s="1">
        <v>16.3385829925537</v>
      </c>
      <c r="Z311" s="1">
        <v>1</v>
      </c>
      <c r="AA311" s="1">
        <v>0.90545123815536499</v>
      </c>
      <c r="AB311" s="1">
        <v>0.90545123815536499</v>
      </c>
      <c r="AC311" s="1">
        <v>0.90545123815536499</v>
      </c>
      <c r="AD311" s="1">
        <v>0.90545123815536499</v>
      </c>
      <c r="AF311" s="1">
        <v>1</v>
      </c>
      <c r="AG311">
        <v>0.97927987575530995</v>
      </c>
      <c r="AH311">
        <v>0.97927987575530995</v>
      </c>
      <c r="AI311">
        <v>0.97927987575530995</v>
      </c>
      <c r="AJ311">
        <v>0.97927987575530995</v>
      </c>
      <c r="AL311" s="18">
        <f t="shared" si="26"/>
        <v>0.97927987575530995</v>
      </c>
      <c r="AM311">
        <v>0.97927987575530995</v>
      </c>
      <c r="AN311">
        <v>91</v>
      </c>
      <c r="AO311" t="s">
        <v>167</v>
      </c>
      <c r="AP311" t="s">
        <v>60</v>
      </c>
      <c r="AQ311" t="s">
        <v>61</v>
      </c>
      <c r="AR311" t="s">
        <v>8</v>
      </c>
      <c r="AS311">
        <v>30.727044800000002</v>
      </c>
      <c r="AT311">
        <v>-90.826910299999994</v>
      </c>
      <c r="AW311">
        <v>15.8</v>
      </c>
      <c r="AX311">
        <v>15.8</v>
      </c>
      <c r="BB311">
        <v>18</v>
      </c>
      <c r="BC311">
        <v>18</v>
      </c>
      <c r="BG311">
        <v>21.9</v>
      </c>
      <c r="BH311">
        <v>21.9</v>
      </c>
      <c r="BL311">
        <v>25.9</v>
      </c>
      <c r="BM311">
        <v>25.9</v>
      </c>
      <c r="BQ311">
        <v>29.4</v>
      </c>
      <c r="BR311">
        <v>29.4</v>
      </c>
      <c r="BW311">
        <v>32.4</v>
      </c>
      <c r="BX311">
        <v>32.4</v>
      </c>
      <c r="CB311">
        <v>33.200000000000003</v>
      </c>
      <c r="CC311">
        <v>33.200000000000003</v>
      </c>
      <c r="CG311">
        <v>33</v>
      </c>
      <c r="CH311">
        <v>33</v>
      </c>
      <c r="CL311">
        <v>30.9</v>
      </c>
      <c r="CM311">
        <v>30.9</v>
      </c>
      <c r="CQ311">
        <v>26.6</v>
      </c>
      <c r="CR311">
        <v>26.6</v>
      </c>
      <c r="CV311">
        <v>21.3</v>
      </c>
      <c r="CW311">
        <v>21.3</v>
      </c>
      <c r="DA311">
        <v>17.3</v>
      </c>
      <c r="DB311">
        <v>17.3</v>
      </c>
      <c r="DD311">
        <v>1</v>
      </c>
      <c r="DE311">
        <v>0.82375234365463301</v>
      </c>
      <c r="DF311">
        <v>0.82375234365463301</v>
      </c>
      <c r="DG311">
        <v>0.82375234365463301</v>
      </c>
      <c r="DH311">
        <v>0.82375234365463301</v>
      </c>
      <c r="DI311" t="str">
        <f t="shared" si="27"/>
        <v xml:space="preserve">Temp. suitable for vectors - surveillance may be needed. </v>
      </c>
      <c r="DJ311" t="str">
        <f t="shared" si="24"/>
        <v>When temp. suitable, model suggests vectors likely - may need control, education, and policies minimizing exposure.</v>
      </c>
      <c r="DK311" t="str">
        <f t="shared" si="28"/>
        <v xml:space="preserve">Temp. suitable for Zika - surveillance may be needed. </v>
      </c>
      <c r="DL311" t="str">
        <f t="shared" si="25"/>
        <v>When temp. suitable, model suggests Zika likely - may need control, education, and policies minimizing exposure.</v>
      </c>
      <c r="DM311" t="str">
        <f t="shared" si="29"/>
        <v>Temp. suitable for vectors - surveillance may be needed. When temp. suitable, model suggests vectors likely - may need control, education, and policies minimizing exposure.</v>
      </c>
      <c r="DX311" s="59" t="s">
        <v>167</v>
      </c>
      <c r="DY311" s="59" t="s">
        <v>60</v>
      </c>
      <c r="DZ311" s="59" t="s">
        <v>61</v>
      </c>
      <c r="EA311" s="59" t="s">
        <v>8</v>
      </c>
      <c r="EB311" s="59">
        <v>0</v>
      </c>
      <c r="EC311" s="59">
        <v>139</v>
      </c>
      <c r="ED311" s="59">
        <v>0</v>
      </c>
      <c r="EE311" s="59">
        <v>68</v>
      </c>
      <c r="EF311" s="59">
        <v>68</v>
      </c>
      <c r="EG311" s="59">
        <v>4.8489208633093499</v>
      </c>
      <c r="EH311" s="59">
        <v>12.8460243095707</v>
      </c>
      <c r="EI311" s="59">
        <v>674</v>
      </c>
      <c r="EJ311" s="59">
        <v>22</v>
      </c>
      <c r="EK311" s="59">
        <v>0</v>
      </c>
      <c r="EL311" s="59">
        <v>5</v>
      </c>
      <c r="EM311" s="59">
        <v>0</v>
      </c>
      <c r="EN311" s="59">
        <v>674</v>
      </c>
    </row>
    <row r="312" spans="1:144" x14ac:dyDescent="0.25">
      <c r="A312" s="18">
        <v>29.966190900000001</v>
      </c>
      <c r="B312" s="18">
        <v>-90.027323199999998</v>
      </c>
      <c r="C312" s="18">
        <f>IF(Sheet1!G679=1,Master!A312,Master!K312)</f>
        <v>29.966190900000001</v>
      </c>
      <c r="D312" s="18">
        <f>IF(Sheet1!G679=1,Master!B312,Master!L312)</f>
        <v>-90.027323199999998</v>
      </c>
      <c r="E312" s="18">
        <f>IF(Sheet1!G679=0,Master!A312,Master!K312)</f>
        <v>100</v>
      </c>
      <c r="F312" s="18">
        <f>IF(Sheet1!G679=0,Master!B312,Master!L312)</f>
        <v>180</v>
      </c>
      <c r="G312" s="18">
        <f>IF(Sheet1!I679=1,Master!A312,Master!K312)</f>
        <v>29.966190900000001</v>
      </c>
      <c r="H312" s="18">
        <f>IF(Sheet1!I679=1,Master!B312,Master!L312)</f>
        <v>-90.027323199999998</v>
      </c>
      <c r="I312" s="18">
        <f>IF(Sheet1!I679=0,Master!A312,Master!K312)</f>
        <v>100</v>
      </c>
      <c r="J312" s="18">
        <f>IF(Sheet1!I679=0,Master!B312,Master!L312)</f>
        <v>180</v>
      </c>
      <c r="K312" s="18">
        <v>100</v>
      </c>
      <c r="L312" s="18">
        <v>180</v>
      </c>
      <c r="M312">
        <v>118</v>
      </c>
      <c r="N312" t="s">
        <v>202</v>
      </c>
      <c r="O312">
        <v>1.30741849859E-2</v>
      </c>
      <c r="P312" s="18" t="s">
        <v>60</v>
      </c>
      <c r="Q312" t="s">
        <v>61</v>
      </c>
      <c r="R312" t="s">
        <v>8</v>
      </c>
      <c r="S312">
        <v>1</v>
      </c>
      <c r="T312">
        <v>1</v>
      </c>
      <c r="U312">
        <v>20.748031616210898</v>
      </c>
      <c r="V312">
        <v>20.748031616210898</v>
      </c>
      <c r="W312">
        <v>20.748031616210898</v>
      </c>
      <c r="X312" s="1">
        <v>20.748031616210898</v>
      </c>
      <c r="Z312" s="1">
        <v>1</v>
      </c>
      <c r="AA312" s="1">
        <v>0.87674945592880205</v>
      </c>
      <c r="AB312" s="1">
        <v>0.87674945592880205</v>
      </c>
      <c r="AC312" s="1">
        <v>0.87674945592880205</v>
      </c>
      <c r="AD312" s="1">
        <v>0.87674945592880205</v>
      </c>
      <c r="AF312" s="1">
        <v>1</v>
      </c>
      <c r="AG312">
        <v>0.97406250238418601</v>
      </c>
      <c r="AH312">
        <v>0.97406250238418601</v>
      </c>
      <c r="AI312">
        <v>0.97406250238418601</v>
      </c>
      <c r="AJ312">
        <v>0.97406250238418601</v>
      </c>
      <c r="AL312" s="18">
        <f t="shared" si="26"/>
        <v>0.97406250238418601</v>
      </c>
      <c r="AM312">
        <v>0.97406250238418601</v>
      </c>
      <c r="AN312">
        <v>118</v>
      </c>
      <c r="AO312" t="s">
        <v>202</v>
      </c>
      <c r="AP312" t="s">
        <v>60</v>
      </c>
      <c r="AQ312" t="s">
        <v>61</v>
      </c>
      <c r="AR312" t="s">
        <v>8</v>
      </c>
      <c r="AS312">
        <v>29.966190900000001</v>
      </c>
      <c r="AT312">
        <v>-90.027323199999998</v>
      </c>
      <c r="AW312">
        <v>16.899999999999999</v>
      </c>
      <c r="AX312">
        <v>16.899999999999999</v>
      </c>
      <c r="BB312">
        <v>18.5</v>
      </c>
      <c r="BC312">
        <v>18.5</v>
      </c>
      <c r="BG312">
        <v>21.9</v>
      </c>
      <c r="BH312">
        <v>21.9</v>
      </c>
      <c r="BL312">
        <v>25.8</v>
      </c>
      <c r="BM312">
        <v>25.8</v>
      </c>
      <c r="BQ312">
        <v>29.4</v>
      </c>
      <c r="BR312">
        <v>29.4</v>
      </c>
      <c r="BW312">
        <v>31.9</v>
      </c>
      <c r="BX312">
        <v>31.9</v>
      </c>
      <c r="CB312">
        <v>32.700000000000003</v>
      </c>
      <c r="CC312">
        <v>32.700000000000003</v>
      </c>
      <c r="CG312">
        <v>32.700000000000003</v>
      </c>
      <c r="CH312">
        <v>32.700000000000003</v>
      </c>
      <c r="CL312">
        <v>30.6</v>
      </c>
      <c r="CM312">
        <v>30.6</v>
      </c>
      <c r="CQ312">
        <v>26.6</v>
      </c>
      <c r="CR312">
        <v>26.6</v>
      </c>
      <c r="CV312">
        <v>21.7</v>
      </c>
      <c r="CW312">
        <v>21.7</v>
      </c>
      <c r="DA312">
        <v>18.100000000000001</v>
      </c>
      <c r="DB312">
        <v>18.100000000000001</v>
      </c>
      <c r="DD312">
        <v>1</v>
      </c>
      <c r="DE312">
        <v>0.98047536611556996</v>
      </c>
      <c r="DF312">
        <v>0.98047536611556996</v>
      </c>
      <c r="DG312">
        <v>0.98047536611556996</v>
      </c>
      <c r="DH312">
        <v>0.98047536611556996</v>
      </c>
      <c r="DI312" t="str">
        <f t="shared" si="27"/>
        <v xml:space="preserve">Temp. suitable for vectors - surveillance may be needed. </v>
      </c>
      <c r="DJ312" t="str">
        <f t="shared" si="24"/>
        <v>When temp. suitable, model suggests vectors likely - may need control, education, and policies minimizing exposure.</v>
      </c>
      <c r="DK312" t="str">
        <f t="shared" si="28"/>
        <v xml:space="preserve">Temp. suitable for Zika - surveillance may be needed. </v>
      </c>
      <c r="DL312" t="str">
        <f t="shared" si="25"/>
        <v>When temp. suitable, model suggests Zika likely - may need control, education, and policies minimizing exposure.</v>
      </c>
      <c r="DM312" t="str">
        <f t="shared" si="29"/>
        <v>Temp. suitable for vectors - surveillance may be needed. When temp. suitable, model suggests vectors likely - may need control, education, and policies minimizing exposure.</v>
      </c>
      <c r="DX312" s="59" t="s">
        <v>202</v>
      </c>
      <c r="DY312" s="59" t="s">
        <v>60</v>
      </c>
      <c r="DZ312" s="59" t="s">
        <v>61</v>
      </c>
      <c r="EA312" s="59" t="s">
        <v>8</v>
      </c>
      <c r="EB312" s="59">
        <v>603</v>
      </c>
      <c r="EC312" s="59">
        <v>111</v>
      </c>
      <c r="ED312" s="59">
        <v>0</v>
      </c>
      <c r="EE312" s="59">
        <v>10939</v>
      </c>
      <c r="EF312" s="59">
        <v>10939</v>
      </c>
      <c r="EG312" s="59">
        <v>1051.2252252252199</v>
      </c>
      <c r="EH312" s="59">
        <v>1410.4319361709299</v>
      </c>
      <c r="EI312" s="59">
        <v>116686</v>
      </c>
      <c r="EJ312" s="59">
        <v>98</v>
      </c>
      <c r="EK312" s="59">
        <v>0</v>
      </c>
      <c r="EL312" s="59">
        <v>1</v>
      </c>
      <c r="EM312" s="59">
        <v>711</v>
      </c>
      <c r="EN312" s="59">
        <v>116686</v>
      </c>
    </row>
    <row r="313" spans="1:144" x14ac:dyDescent="0.25">
      <c r="A313" s="18">
        <v>31.439344299999998</v>
      </c>
      <c r="B313" s="18">
        <v>-92.295523200000005</v>
      </c>
      <c r="C313" s="18">
        <f>IF(Sheet1!G680=1,Master!A313,Master!K313)</f>
        <v>31.439344299999998</v>
      </c>
      <c r="D313" s="18">
        <f>IF(Sheet1!G680=1,Master!B313,Master!L313)</f>
        <v>-92.295523200000005</v>
      </c>
      <c r="E313" s="18">
        <f>IF(Sheet1!G680=0,Master!A313,Master!K313)</f>
        <v>100</v>
      </c>
      <c r="F313" s="18">
        <f>IF(Sheet1!G680=0,Master!B313,Master!L313)</f>
        <v>180</v>
      </c>
      <c r="G313" s="18">
        <f>IF(Sheet1!I680=1,Master!A313,Master!K313)</f>
        <v>31.439344299999998</v>
      </c>
      <c r="H313" s="18">
        <f>IF(Sheet1!I680=1,Master!B313,Master!L313)</f>
        <v>-92.295523200000005</v>
      </c>
      <c r="I313" s="18">
        <f>IF(Sheet1!I680=0,Master!A313,Master!K313)</f>
        <v>100</v>
      </c>
      <c r="J313" s="18">
        <f>IF(Sheet1!I680=0,Master!B313,Master!L313)</f>
        <v>180</v>
      </c>
      <c r="K313" s="18">
        <v>100</v>
      </c>
      <c r="L313" s="18">
        <v>180</v>
      </c>
      <c r="M313">
        <v>148</v>
      </c>
      <c r="N313" t="s">
        <v>236</v>
      </c>
      <c r="O313">
        <v>0.36041353924199998</v>
      </c>
      <c r="P313" s="18" t="s">
        <v>60</v>
      </c>
      <c r="Q313" t="s">
        <v>61</v>
      </c>
      <c r="R313" t="s">
        <v>8</v>
      </c>
      <c r="S313">
        <v>1</v>
      </c>
      <c r="T313">
        <v>1</v>
      </c>
      <c r="U313">
        <v>14.960629463195801</v>
      </c>
      <c r="V313">
        <v>14.960629463195801</v>
      </c>
      <c r="W313">
        <v>14.960629463195801</v>
      </c>
      <c r="X313" s="1">
        <v>14.960629463195801</v>
      </c>
      <c r="Z313" s="1">
        <v>3</v>
      </c>
      <c r="AA313" s="1">
        <v>0.86282162563171405</v>
      </c>
      <c r="AB313" s="1">
        <v>0.88251756541007798</v>
      </c>
      <c r="AC313" s="1">
        <v>0.87108353484564305</v>
      </c>
      <c r="AD313" s="1">
        <v>2.6132506045369199</v>
      </c>
      <c r="AF313" s="1">
        <v>3</v>
      </c>
      <c r="AG313">
        <v>0.97853231404970598</v>
      </c>
      <c r="AH313">
        <v>0.98026940303393295</v>
      </c>
      <c r="AI313">
        <v>0.97964278000186999</v>
      </c>
      <c r="AJ313">
        <v>2.9389283400056101</v>
      </c>
      <c r="AL313" s="18">
        <f t="shared" si="26"/>
        <v>0.98026940303393295</v>
      </c>
      <c r="AM313">
        <v>0.98026940303393295</v>
      </c>
      <c r="AN313">
        <v>148</v>
      </c>
      <c r="AO313" t="s">
        <v>236</v>
      </c>
      <c r="AP313" t="s">
        <v>60</v>
      </c>
      <c r="AQ313" t="s">
        <v>61</v>
      </c>
      <c r="AR313" t="s">
        <v>8</v>
      </c>
      <c r="AS313">
        <v>31.439344299999998</v>
      </c>
      <c r="AT313">
        <v>-92.295523200000005</v>
      </c>
      <c r="AW313">
        <v>13.9</v>
      </c>
      <c r="AX313">
        <v>13.9</v>
      </c>
      <c r="BB313">
        <v>16.600000000000001</v>
      </c>
      <c r="BC313">
        <v>16.600000000000001</v>
      </c>
      <c r="BG313">
        <v>20.9</v>
      </c>
      <c r="BH313">
        <v>20.9</v>
      </c>
      <c r="BL313">
        <v>25.4</v>
      </c>
      <c r="BM313">
        <v>25.4</v>
      </c>
      <c r="BQ313">
        <v>28.8</v>
      </c>
      <c r="BR313">
        <v>28.8</v>
      </c>
      <c r="BW313">
        <v>32.200000000000003</v>
      </c>
      <c r="BX313">
        <v>32.200000000000003</v>
      </c>
      <c r="CB313">
        <v>33.4</v>
      </c>
      <c r="CC313">
        <v>33.4</v>
      </c>
      <c r="CG313">
        <v>33.200000000000003</v>
      </c>
      <c r="CH313">
        <v>33.200000000000003</v>
      </c>
      <c r="CL313">
        <v>30.7</v>
      </c>
      <c r="CM313">
        <v>30.7</v>
      </c>
      <c r="CQ313">
        <v>26.1</v>
      </c>
      <c r="CR313">
        <v>26.1</v>
      </c>
      <c r="CV313">
        <v>20.2</v>
      </c>
      <c r="CW313">
        <v>20.2</v>
      </c>
      <c r="DA313">
        <v>15.6</v>
      </c>
      <c r="DB313">
        <v>15.6</v>
      </c>
      <c r="DD313">
        <v>3</v>
      </c>
      <c r="DE313">
        <v>0.84300053539574904</v>
      </c>
      <c r="DF313">
        <v>0.84980843880736001</v>
      </c>
      <c r="DG313">
        <v>0.84709306321283595</v>
      </c>
      <c r="DH313">
        <v>2.5412791896384999</v>
      </c>
      <c r="DI313" t="str">
        <f t="shared" si="27"/>
        <v xml:space="preserve">Temp. suitable for vectors - surveillance may be needed. </v>
      </c>
      <c r="DJ313" t="str">
        <f t="shared" si="24"/>
        <v>When temp. suitable, model suggests vectors likely - may need control, education, and policies minimizing exposure.</v>
      </c>
      <c r="DK313" t="str">
        <f t="shared" si="28"/>
        <v xml:space="preserve">Temp. suitable for Zika - surveillance may be needed. </v>
      </c>
      <c r="DL313" t="str">
        <f t="shared" si="25"/>
        <v>When temp. suitable, model suggests Zika likely - may need control, education, and policies minimizing exposure.</v>
      </c>
      <c r="DM313" t="str">
        <f t="shared" si="29"/>
        <v>Temp. suitable for vectors - surveillance may be needed. When temp. suitable, model suggests vectors likely - may need control, education, and policies minimizing exposure.</v>
      </c>
      <c r="DX313" s="59" t="s">
        <v>236</v>
      </c>
      <c r="DY313" s="59" t="s">
        <v>60</v>
      </c>
      <c r="DZ313" s="59" t="s">
        <v>61</v>
      </c>
      <c r="EA313" s="59" t="s">
        <v>8</v>
      </c>
      <c r="EB313" s="59">
        <v>0</v>
      </c>
      <c r="EC313" s="59">
        <v>386</v>
      </c>
      <c r="ED313" s="59">
        <v>0</v>
      </c>
      <c r="EE313" s="59">
        <v>321</v>
      </c>
      <c r="EF313" s="59">
        <v>321</v>
      </c>
      <c r="EG313" s="59">
        <v>10.564766839378199</v>
      </c>
      <c r="EH313" s="59">
        <v>33.1619858851545</v>
      </c>
      <c r="EI313" s="59">
        <v>4078</v>
      </c>
      <c r="EJ313" s="59">
        <v>56</v>
      </c>
      <c r="EK313" s="59">
        <v>0</v>
      </c>
      <c r="EL313" s="59">
        <v>17</v>
      </c>
      <c r="EM313" s="59">
        <v>0</v>
      </c>
      <c r="EN313" s="59">
        <v>4078</v>
      </c>
    </row>
    <row r="314" spans="1:144" x14ac:dyDescent="0.25">
      <c r="A314" s="18">
        <v>31.410043999999999</v>
      </c>
      <c r="B314" s="18">
        <v>-92.410535699999997</v>
      </c>
      <c r="C314" s="18">
        <f>IF(Sheet1!G681=1,Master!A314,Master!K314)</f>
        <v>31.410043999999999</v>
      </c>
      <c r="D314" s="18">
        <f>IF(Sheet1!G681=1,Master!B314,Master!L314)</f>
        <v>-92.410535699999997</v>
      </c>
      <c r="E314" s="18">
        <f>IF(Sheet1!G681=0,Master!A314,Master!K314)</f>
        <v>100</v>
      </c>
      <c r="F314" s="18">
        <f>IF(Sheet1!G681=0,Master!B314,Master!L314)</f>
        <v>180</v>
      </c>
      <c r="G314" s="18">
        <f>IF(Sheet1!I681=1,Master!A314,Master!K314)</f>
        <v>31.410043999999999</v>
      </c>
      <c r="H314" s="18">
        <f>IF(Sheet1!I681=1,Master!B314,Master!L314)</f>
        <v>-92.410535699999997</v>
      </c>
      <c r="I314" s="18">
        <f>IF(Sheet1!I681=0,Master!A314,Master!K314)</f>
        <v>100</v>
      </c>
      <c r="J314" s="18">
        <f>IF(Sheet1!I681=0,Master!B314,Master!L314)</f>
        <v>180</v>
      </c>
      <c r="K314" s="18">
        <v>100</v>
      </c>
      <c r="L314" s="18">
        <v>180</v>
      </c>
      <c r="M314">
        <v>152</v>
      </c>
      <c r="N314" t="s">
        <v>242</v>
      </c>
      <c r="O314">
        <v>1.4249657273499999E-2</v>
      </c>
      <c r="P314" s="18" t="s">
        <v>60</v>
      </c>
      <c r="Q314" t="s">
        <v>61</v>
      </c>
      <c r="R314" t="s">
        <v>8</v>
      </c>
      <c r="S314">
        <v>1</v>
      </c>
      <c r="T314">
        <v>1</v>
      </c>
      <c r="U314">
        <v>17.716535568237301</v>
      </c>
      <c r="V314">
        <v>17.716535568237301</v>
      </c>
      <c r="W314">
        <v>17.716535568237301</v>
      </c>
      <c r="X314" s="1">
        <v>17.716535568237301</v>
      </c>
      <c r="Z314" s="1">
        <v>1</v>
      </c>
      <c r="AA314" s="1">
        <v>0.92023390531539895</v>
      </c>
      <c r="AB314" s="1">
        <v>0.92023390531539895</v>
      </c>
      <c r="AC314" s="1">
        <v>0.92023390531539895</v>
      </c>
      <c r="AD314" s="1">
        <v>0.92023390531539895</v>
      </c>
      <c r="AF314" s="1">
        <v>1</v>
      </c>
      <c r="AG314">
        <v>0.98055708408355702</v>
      </c>
      <c r="AH314">
        <v>0.98055708408355702</v>
      </c>
      <c r="AI314">
        <v>0.98055708408355702</v>
      </c>
      <c r="AJ314">
        <v>0.98055708408355702</v>
      </c>
      <c r="AL314" s="18">
        <f t="shared" si="26"/>
        <v>0.98055708408355702</v>
      </c>
      <c r="AM314">
        <v>0.98055708408355702</v>
      </c>
      <c r="AN314">
        <v>152</v>
      </c>
      <c r="AO314" t="s">
        <v>242</v>
      </c>
      <c r="AP314" t="s">
        <v>60</v>
      </c>
      <c r="AQ314" t="s">
        <v>61</v>
      </c>
      <c r="AR314" t="s">
        <v>8</v>
      </c>
      <c r="AS314">
        <v>31.410043999999999</v>
      </c>
      <c r="AT314">
        <v>-92.410535699999997</v>
      </c>
      <c r="AW314">
        <v>14.2</v>
      </c>
      <c r="AX314">
        <v>14.2</v>
      </c>
      <c r="BB314">
        <v>16.7</v>
      </c>
      <c r="BC314">
        <v>16.7</v>
      </c>
      <c r="BG314">
        <v>20.8</v>
      </c>
      <c r="BH314">
        <v>20.8</v>
      </c>
      <c r="BL314">
        <v>25.4</v>
      </c>
      <c r="BM314">
        <v>25.4</v>
      </c>
      <c r="BQ314">
        <v>28.9</v>
      </c>
      <c r="BR314">
        <v>28.9</v>
      </c>
      <c r="BW314">
        <v>32.1</v>
      </c>
      <c r="BX314">
        <v>32.1</v>
      </c>
      <c r="CB314">
        <v>33.4</v>
      </c>
      <c r="CC314">
        <v>33.4</v>
      </c>
      <c r="CG314">
        <v>33.200000000000003</v>
      </c>
      <c r="CH314">
        <v>33.200000000000003</v>
      </c>
      <c r="CL314">
        <v>30.7</v>
      </c>
      <c r="CM314">
        <v>30.7</v>
      </c>
      <c r="CQ314">
        <v>26.2</v>
      </c>
      <c r="CR314">
        <v>26.2</v>
      </c>
      <c r="CV314">
        <v>20.3</v>
      </c>
      <c r="CW314">
        <v>20.3</v>
      </c>
      <c r="DA314">
        <v>15.8</v>
      </c>
      <c r="DB314">
        <v>15.8</v>
      </c>
      <c r="DD314">
        <v>1</v>
      </c>
      <c r="DE314">
        <v>0.84190821647643999</v>
      </c>
      <c r="DF314">
        <v>0.84190821647643999</v>
      </c>
      <c r="DG314">
        <v>0.84190821647643999</v>
      </c>
      <c r="DH314">
        <v>0.84190821647643999</v>
      </c>
      <c r="DI314" t="str">
        <f t="shared" si="27"/>
        <v xml:space="preserve">Temp. suitable for vectors - surveillance may be needed. </v>
      </c>
      <c r="DJ314" t="str">
        <f t="shared" si="24"/>
        <v>When temp. suitable, model suggests vectors likely - may need control, education, and policies minimizing exposure.</v>
      </c>
      <c r="DK314" t="str">
        <f t="shared" si="28"/>
        <v xml:space="preserve">Temp. suitable for Zika - surveillance may be needed. </v>
      </c>
      <c r="DL314" t="str">
        <f t="shared" si="25"/>
        <v>When temp. suitable, model suggests Zika likely - may need control, education, and policies minimizing exposure.</v>
      </c>
      <c r="DM314" t="str">
        <f t="shared" si="29"/>
        <v>Temp. suitable for vectors - surveillance may be needed. When temp. suitable, model suggests vectors likely - may need control, education, and policies minimizing exposure.</v>
      </c>
      <c r="DX314" s="59" t="s">
        <v>242</v>
      </c>
      <c r="DY314" s="59" t="s">
        <v>60</v>
      </c>
      <c r="DZ314" s="59" t="s">
        <v>61</v>
      </c>
      <c r="EA314" s="59" t="s">
        <v>8</v>
      </c>
      <c r="EB314" s="59">
        <v>278</v>
      </c>
      <c r="EC314" s="59">
        <v>91</v>
      </c>
      <c r="ED314" s="59">
        <v>0</v>
      </c>
      <c r="EE314" s="59">
        <v>1025</v>
      </c>
      <c r="EF314" s="59">
        <v>1025</v>
      </c>
      <c r="EG314" s="59">
        <v>141.450549450549</v>
      </c>
      <c r="EH314" s="59">
        <v>202.384155644017</v>
      </c>
      <c r="EI314" s="59">
        <v>12872</v>
      </c>
      <c r="EJ314" s="59">
        <v>72</v>
      </c>
      <c r="EK314" s="59">
        <v>0</v>
      </c>
      <c r="EL314" s="59">
        <v>2</v>
      </c>
      <c r="EM314" s="59">
        <v>53</v>
      </c>
      <c r="EN314" s="59">
        <v>12872</v>
      </c>
    </row>
    <row r="315" spans="1:144" x14ac:dyDescent="0.25">
      <c r="A315" s="18">
        <v>32.558725299999999</v>
      </c>
      <c r="B315" s="18">
        <v>-93.394200600000005</v>
      </c>
      <c r="C315" s="18">
        <f>IF(Sheet1!G682=1,Master!A315,Master!K315)</f>
        <v>32.558725299999999</v>
      </c>
      <c r="D315" s="18">
        <f>IF(Sheet1!G682=1,Master!B315,Master!L315)</f>
        <v>-93.394200600000005</v>
      </c>
      <c r="E315" s="18">
        <f>IF(Sheet1!G682=0,Master!A315,Master!K315)</f>
        <v>100</v>
      </c>
      <c r="F315" s="18">
        <f>IF(Sheet1!G682=0,Master!B315,Master!L315)</f>
        <v>180</v>
      </c>
      <c r="G315" s="18">
        <f>IF(Sheet1!I682=1,Master!A315,Master!K315)</f>
        <v>32.558725299999999</v>
      </c>
      <c r="H315" s="18">
        <f>IF(Sheet1!I682=1,Master!B315,Master!L315)</f>
        <v>-93.394200600000005</v>
      </c>
      <c r="I315" s="18">
        <f>IF(Sheet1!I682=0,Master!A315,Master!K315)</f>
        <v>100</v>
      </c>
      <c r="J315" s="18">
        <f>IF(Sheet1!I682=0,Master!B315,Master!L315)</f>
        <v>180</v>
      </c>
      <c r="K315" s="18">
        <v>100</v>
      </c>
      <c r="L315" s="18">
        <v>180</v>
      </c>
      <c r="M315">
        <v>170</v>
      </c>
      <c r="N315" t="s">
        <v>270</v>
      </c>
      <c r="O315">
        <v>0.40644341204500001</v>
      </c>
      <c r="P315" s="18" t="s">
        <v>60</v>
      </c>
      <c r="Q315" t="s">
        <v>61</v>
      </c>
      <c r="R315" t="s">
        <v>8</v>
      </c>
      <c r="S315">
        <v>1</v>
      </c>
      <c r="T315">
        <v>2</v>
      </c>
      <c r="U315">
        <v>17.716535568237301</v>
      </c>
      <c r="V315">
        <v>18.267717361450099</v>
      </c>
      <c r="W315">
        <v>17.9921264648437</v>
      </c>
      <c r="X315" s="1">
        <v>35.9842529296875</v>
      </c>
      <c r="Z315" s="1">
        <v>3</v>
      </c>
      <c r="AA315" s="1">
        <v>0.808265139263875</v>
      </c>
      <c r="AB315" s="1">
        <v>0.832021983059543</v>
      </c>
      <c r="AC315" s="1">
        <v>0.82275439053775601</v>
      </c>
      <c r="AD315" s="1">
        <v>2.4682631716132599</v>
      </c>
      <c r="AF315" s="1">
        <v>3</v>
      </c>
      <c r="AG315">
        <v>0.96522548912082295</v>
      </c>
      <c r="AH315">
        <v>0.98281476285408698</v>
      </c>
      <c r="AI315">
        <v>0.97682685833357996</v>
      </c>
      <c r="AJ315">
        <v>2.9304805750007401</v>
      </c>
      <c r="AL315" s="18">
        <f t="shared" si="26"/>
        <v>0.98281476285408698</v>
      </c>
      <c r="AM315">
        <v>0.98281476285408698</v>
      </c>
      <c r="AN315">
        <v>170</v>
      </c>
      <c r="AO315" t="s">
        <v>270</v>
      </c>
      <c r="AP315" t="s">
        <v>60</v>
      </c>
      <c r="AQ315" t="s">
        <v>61</v>
      </c>
      <c r="AR315" t="s">
        <v>8</v>
      </c>
      <c r="AS315">
        <v>32.558725299999999</v>
      </c>
      <c r="AT315">
        <v>-93.394200600000005</v>
      </c>
      <c r="AW315">
        <v>12.7</v>
      </c>
      <c r="AX315">
        <v>12.7</v>
      </c>
      <c r="BB315">
        <v>15.4</v>
      </c>
      <c r="BC315">
        <v>15.4</v>
      </c>
      <c r="BG315">
        <v>20</v>
      </c>
      <c r="BH315">
        <v>20</v>
      </c>
      <c r="BL315">
        <v>24.6</v>
      </c>
      <c r="BM315">
        <v>24.6</v>
      </c>
      <c r="BQ315">
        <v>28.2</v>
      </c>
      <c r="BR315">
        <v>28.2</v>
      </c>
      <c r="BW315">
        <v>31.8</v>
      </c>
      <c r="BX315">
        <v>31.8</v>
      </c>
      <c r="CB315">
        <v>33.700000000000003</v>
      </c>
      <c r="CC315">
        <v>33.700000000000003</v>
      </c>
      <c r="CG315">
        <v>33.799999999999997</v>
      </c>
      <c r="CH315">
        <v>33.799999999999997</v>
      </c>
      <c r="CL315">
        <v>30.6</v>
      </c>
      <c r="CM315">
        <v>30.6</v>
      </c>
      <c r="CQ315">
        <v>25.5</v>
      </c>
      <c r="CR315">
        <v>25.5</v>
      </c>
      <c r="CV315">
        <v>19.5</v>
      </c>
      <c r="CW315">
        <v>19.5</v>
      </c>
      <c r="DA315">
        <v>14.3</v>
      </c>
      <c r="DB315">
        <v>14.3</v>
      </c>
      <c r="DD315">
        <v>4</v>
      </c>
      <c r="DE315">
        <v>0.80857239124240099</v>
      </c>
      <c r="DF315">
        <v>0.81785959745598302</v>
      </c>
      <c r="DG315">
        <v>0.81379404737160699</v>
      </c>
      <c r="DH315">
        <v>3.25517618948642</v>
      </c>
      <c r="DI315" t="str">
        <f t="shared" si="27"/>
        <v xml:space="preserve">Temp. suitable for vectors - surveillance may be needed. </v>
      </c>
      <c r="DJ315" t="str">
        <f t="shared" si="24"/>
        <v>When temp. suitable, model suggests vectors likely - may need control, education, and policies minimizing exposure.</v>
      </c>
      <c r="DK315" t="str">
        <f t="shared" si="28"/>
        <v xml:space="preserve">Temp. suitable for Zika - surveillance may be needed. </v>
      </c>
      <c r="DL315" t="str">
        <f t="shared" si="25"/>
        <v>When temp. suitable, model suggests Zika likely - may need control, education, and policies minimizing exposure.</v>
      </c>
      <c r="DM315" t="str">
        <f t="shared" si="29"/>
        <v>Temp. suitable for vectors - surveillance may be needed. When temp. suitable, model suggests vectors likely - may need control, education, and policies minimizing exposure.</v>
      </c>
      <c r="DX315" s="59" t="s">
        <v>270</v>
      </c>
      <c r="DY315" s="59" t="s">
        <v>60</v>
      </c>
      <c r="DZ315" s="59" t="s">
        <v>61</v>
      </c>
      <c r="EA315" s="59" t="s">
        <v>8</v>
      </c>
      <c r="EB315" s="59">
        <v>0</v>
      </c>
      <c r="EC315" s="59">
        <v>402</v>
      </c>
      <c r="ED315" s="59">
        <v>0</v>
      </c>
      <c r="EE315" s="59">
        <v>876</v>
      </c>
      <c r="EF315" s="59">
        <v>876</v>
      </c>
      <c r="EG315" s="59">
        <v>29.9850746268656</v>
      </c>
      <c r="EH315" s="59">
        <v>92.618163204323395</v>
      </c>
      <c r="EI315" s="59">
        <v>12054</v>
      </c>
      <c r="EJ315" s="59">
        <v>79</v>
      </c>
      <c r="EK315" s="59">
        <v>0</v>
      </c>
      <c r="EL315" s="59">
        <v>7</v>
      </c>
      <c r="EM315" s="59">
        <v>1</v>
      </c>
      <c r="EN315" s="59">
        <v>12054</v>
      </c>
    </row>
    <row r="316" spans="1:144" x14ac:dyDescent="0.25">
      <c r="A316" s="18">
        <v>30.322557400000001</v>
      </c>
      <c r="B316" s="18">
        <v>-89.808386100000007</v>
      </c>
      <c r="C316" s="18">
        <f>IF(Sheet1!G683=1,Master!A316,Master!K316)</f>
        <v>30.322557400000001</v>
      </c>
      <c r="D316" s="18">
        <f>IF(Sheet1!G683=1,Master!B316,Master!L316)</f>
        <v>-89.808386100000007</v>
      </c>
      <c r="E316" s="18">
        <f>IF(Sheet1!G683=0,Master!A316,Master!K316)</f>
        <v>100</v>
      </c>
      <c r="F316" s="18">
        <f>IF(Sheet1!G683=0,Master!B316,Master!L316)</f>
        <v>180</v>
      </c>
      <c r="G316" s="18">
        <f>IF(Sheet1!I683=1,Master!A316,Master!K316)</f>
        <v>30.322557400000001</v>
      </c>
      <c r="H316" s="18">
        <f>IF(Sheet1!I683=1,Master!B316,Master!L316)</f>
        <v>-89.808386100000007</v>
      </c>
      <c r="I316" s="18">
        <f>IF(Sheet1!I683=0,Master!A316,Master!K316)</f>
        <v>100</v>
      </c>
      <c r="J316" s="18">
        <f>IF(Sheet1!I683=0,Master!B316,Master!L316)</f>
        <v>180</v>
      </c>
      <c r="K316" s="18">
        <v>100</v>
      </c>
      <c r="L316" s="18">
        <v>180</v>
      </c>
      <c r="M316">
        <v>184</v>
      </c>
      <c r="N316" t="s">
        <v>288</v>
      </c>
      <c r="O316">
        <v>9.6534645153099993E-2</v>
      </c>
      <c r="P316" s="18" t="s">
        <v>60</v>
      </c>
      <c r="Q316" t="s">
        <v>61</v>
      </c>
      <c r="R316" t="s">
        <v>8</v>
      </c>
      <c r="S316">
        <v>1</v>
      </c>
      <c r="T316">
        <v>1</v>
      </c>
      <c r="U316">
        <v>14.4094486236572</v>
      </c>
      <c r="V316">
        <v>14.4094486236572</v>
      </c>
      <c r="W316">
        <v>14.4094486236572</v>
      </c>
      <c r="X316" s="1">
        <v>14.4094486236572</v>
      </c>
      <c r="Z316" s="1">
        <v>1</v>
      </c>
      <c r="AA316" s="1">
        <v>0.90822774171829201</v>
      </c>
      <c r="AB316" s="1">
        <v>0.90822774171829201</v>
      </c>
      <c r="AC316" s="1">
        <v>0.90822774171829201</v>
      </c>
      <c r="AD316" s="1">
        <v>0.90822774171829201</v>
      </c>
      <c r="AF316" s="1">
        <v>1</v>
      </c>
      <c r="AG316">
        <v>0.95780694484710704</v>
      </c>
      <c r="AH316">
        <v>0.95780694484710704</v>
      </c>
      <c r="AI316">
        <v>0.95780694484710704</v>
      </c>
      <c r="AJ316">
        <v>0.95780694484710704</v>
      </c>
      <c r="AL316" s="18">
        <f t="shared" si="26"/>
        <v>0.95780694484710704</v>
      </c>
      <c r="AM316">
        <v>0.95780694484710704</v>
      </c>
      <c r="AN316">
        <v>184</v>
      </c>
      <c r="AO316" t="s">
        <v>288</v>
      </c>
      <c r="AP316" t="s">
        <v>60</v>
      </c>
      <c r="AQ316" t="s">
        <v>61</v>
      </c>
      <c r="AR316" t="s">
        <v>8</v>
      </c>
      <c r="AS316">
        <v>30.322557400000001</v>
      </c>
      <c r="AT316">
        <v>-89.808386100000007</v>
      </c>
      <c r="AW316">
        <v>16.100000000000001</v>
      </c>
      <c r="AX316">
        <v>16.100000000000001</v>
      </c>
      <c r="BB316">
        <v>17.899999999999999</v>
      </c>
      <c r="BC316">
        <v>17.899999999999999</v>
      </c>
      <c r="BG316">
        <v>21.6</v>
      </c>
      <c r="BH316">
        <v>21.6</v>
      </c>
      <c r="BL316">
        <v>25.6</v>
      </c>
      <c r="BM316">
        <v>25.6</v>
      </c>
      <c r="BQ316">
        <v>29.1</v>
      </c>
      <c r="BR316">
        <v>29.1</v>
      </c>
      <c r="BW316">
        <v>32</v>
      </c>
      <c r="BX316">
        <v>32</v>
      </c>
      <c r="CB316">
        <v>32.9</v>
      </c>
      <c r="CC316">
        <v>32.9</v>
      </c>
      <c r="CG316">
        <v>32.700000000000003</v>
      </c>
      <c r="CH316">
        <v>32.700000000000003</v>
      </c>
      <c r="CL316">
        <v>30.7</v>
      </c>
      <c r="CM316">
        <v>30.7</v>
      </c>
      <c r="CQ316">
        <v>26.5</v>
      </c>
      <c r="CR316">
        <v>26.5</v>
      </c>
      <c r="CV316">
        <v>21.6</v>
      </c>
      <c r="CW316">
        <v>21.6</v>
      </c>
      <c r="DA316">
        <v>17.7</v>
      </c>
      <c r="DB316">
        <v>17.7</v>
      </c>
      <c r="DD316">
        <v>1</v>
      </c>
      <c r="DE316">
        <v>0.89623969793319702</v>
      </c>
      <c r="DF316">
        <v>0.89623969793319702</v>
      </c>
      <c r="DG316">
        <v>0.89623969793319702</v>
      </c>
      <c r="DH316">
        <v>0.89623969793319702</v>
      </c>
      <c r="DI316" t="str">
        <f t="shared" si="27"/>
        <v xml:space="preserve">Temp. suitable for vectors - surveillance may be needed. </v>
      </c>
      <c r="DJ316" t="str">
        <f t="shared" si="24"/>
        <v>When temp. suitable, model suggests vectors likely - may need control, education, and policies minimizing exposure.</v>
      </c>
      <c r="DK316" t="str">
        <f t="shared" si="28"/>
        <v xml:space="preserve">Temp. suitable for Zika - surveillance may be needed. </v>
      </c>
      <c r="DL316" t="str">
        <f t="shared" si="25"/>
        <v>When temp. suitable, model suggests Zika likely - may need control, education, and policies minimizing exposure.</v>
      </c>
      <c r="DM316" t="str">
        <f t="shared" si="29"/>
        <v>Temp. suitable for vectors - surveillance may be needed. When temp. suitable, model suggests vectors likely - may need control, education, and policies minimizing exposure.</v>
      </c>
      <c r="DX316" s="59" t="s">
        <v>288</v>
      </c>
      <c r="DY316" s="59" t="s">
        <v>60</v>
      </c>
      <c r="DZ316" s="59" t="s">
        <v>61</v>
      </c>
      <c r="EA316" s="59" t="s">
        <v>8</v>
      </c>
      <c r="EB316" s="59">
        <v>0</v>
      </c>
      <c r="EC316" s="59">
        <v>182</v>
      </c>
      <c r="ED316" s="59">
        <v>0</v>
      </c>
      <c r="EE316" s="59">
        <v>2301</v>
      </c>
      <c r="EF316" s="59">
        <v>2301</v>
      </c>
      <c r="EG316" s="59">
        <v>240.56593406593399</v>
      </c>
      <c r="EH316" s="59">
        <v>361.33119802154903</v>
      </c>
      <c r="EI316" s="59">
        <v>43783</v>
      </c>
      <c r="EJ316" s="59">
        <v>121</v>
      </c>
      <c r="EK316" s="59">
        <v>0</v>
      </c>
      <c r="EL316" s="59">
        <v>7</v>
      </c>
      <c r="EM316" s="59">
        <v>98</v>
      </c>
      <c r="EN316" s="59">
        <v>43783</v>
      </c>
    </row>
    <row r="317" spans="1:144" x14ac:dyDescent="0.25">
      <c r="A317" s="18">
        <v>31.131188900000001</v>
      </c>
      <c r="B317" s="18">
        <v>-93.112224699999999</v>
      </c>
      <c r="C317" s="18">
        <f>IF(Sheet1!G684=1,Master!A317,Master!K317)</f>
        <v>31.131188900000001</v>
      </c>
      <c r="D317" s="18">
        <f>IF(Sheet1!G684=1,Master!B317,Master!L317)</f>
        <v>-93.112224699999999</v>
      </c>
      <c r="E317" s="18">
        <f>IF(Sheet1!G684=0,Master!A317,Master!K317)</f>
        <v>100</v>
      </c>
      <c r="F317" s="18">
        <f>IF(Sheet1!G684=0,Master!B317,Master!L317)</f>
        <v>180</v>
      </c>
      <c r="G317" s="18">
        <f>IF(Sheet1!I684=1,Master!A317,Master!K317)</f>
        <v>31.131188900000001</v>
      </c>
      <c r="H317" s="18">
        <f>IF(Sheet1!I684=1,Master!B317,Master!L317)</f>
        <v>-93.112224699999999</v>
      </c>
      <c r="I317" s="18">
        <f>IF(Sheet1!I684=0,Master!A317,Master!K317)</f>
        <v>100</v>
      </c>
      <c r="J317" s="18">
        <f>IF(Sheet1!I684=0,Master!B317,Master!L317)</f>
        <v>180</v>
      </c>
      <c r="K317" s="18">
        <v>100</v>
      </c>
      <c r="L317" s="18">
        <v>180</v>
      </c>
      <c r="M317">
        <v>275</v>
      </c>
      <c r="N317" t="s">
        <v>387</v>
      </c>
      <c r="O317">
        <v>3.6976875933</v>
      </c>
      <c r="P317" s="18" t="s">
        <v>60</v>
      </c>
      <c r="Q317" t="s">
        <v>61</v>
      </c>
      <c r="R317" t="s">
        <v>8</v>
      </c>
      <c r="S317">
        <v>1</v>
      </c>
      <c r="T317">
        <v>6</v>
      </c>
      <c r="U317">
        <v>16.3385829925537</v>
      </c>
      <c r="V317">
        <v>18.8188972473144</v>
      </c>
      <c r="W317">
        <v>17.6706034342447</v>
      </c>
      <c r="X317" s="1">
        <v>106.023620605468</v>
      </c>
      <c r="Z317" s="1">
        <v>45</v>
      </c>
      <c r="AA317" s="1">
        <v>0.72013340140438997</v>
      </c>
      <c r="AB317" s="1">
        <v>0.94115720952933601</v>
      </c>
      <c r="AC317" s="1">
        <v>0.874612969248033</v>
      </c>
      <c r="AD317" s="1">
        <v>39.357583616161399</v>
      </c>
      <c r="AF317" s="1">
        <v>45</v>
      </c>
      <c r="AG317">
        <v>0.97272420577641305</v>
      </c>
      <c r="AH317">
        <v>0.98516253765663397</v>
      </c>
      <c r="AI317">
        <v>0.98014472505692996</v>
      </c>
      <c r="AJ317">
        <v>44.106512627561798</v>
      </c>
      <c r="AL317" s="18">
        <f t="shared" si="26"/>
        <v>0.98516253765663397</v>
      </c>
      <c r="AM317">
        <v>0.98516253765663397</v>
      </c>
      <c r="AN317">
        <v>275</v>
      </c>
      <c r="AO317" t="s">
        <v>387</v>
      </c>
      <c r="AP317" t="s">
        <v>60</v>
      </c>
      <c r="AQ317" t="s">
        <v>61</v>
      </c>
      <c r="AR317" t="s">
        <v>8</v>
      </c>
      <c r="AS317">
        <v>31.131188900000001</v>
      </c>
      <c r="AT317">
        <v>-93.112224699999999</v>
      </c>
      <c r="AW317">
        <v>14.6</v>
      </c>
      <c r="AX317">
        <v>14.4</v>
      </c>
      <c r="BB317">
        <v>17.100000000000001</v>
      </c>
      <c r="BC317">
        <v>16.900000000000002</v>
      </c>
      <c r="BG317">
        <v>21.4</v>
      </c>
      <c r="BH317">
        <v>21.3</v>
      </c>
      <c r="BL317">
        <v>25.6</v>
      </c>
      <c r="BM317">
        <v>25.6</v>
      </c>
      <c r="BQ317">
        <v>28.9</v>
      </c>
      <c r="BR317">
        <v>28.900000000000002</v>
      </c>
      <c r="BW317">
        <v>32.200000000000003</v>
      </c>
      <c r="BX317">
        <v>32.1</v>
      </c>
      <c r="CB317">
        <v>33.799999999999997</v>
      </c>
      <c r="CC317">
        <v>33.6</v>
      </c>
      <c r="CG317">
        <v>33.799999999999997</v>
      </c>
      <c r="CH317">
        <v>33.6</v>
      </c>
      <c r="CL317">
        <v>31</v>
      </c>
      <c r="CM317">
        <v>30.900000000000002</v>
      </c>
      <c r="CQ317">
        <v>26.5</v>
      </c>
      <c r="CR317">
        <v>26.400000000000002</v>
      </c>
      <c r="CV317">
        <v>21.2</v>
      </c>
      <c r="CW317">
        <v>21</v>
      </c>
      <c r="DA317">
        <v>16.5</v>
      </c>
      <c r="DB317">
        <v>16.3</v>
      </c>
      <c r="DD317">
        <v>47</v>
      </c>
      <c r="DE317">
        <v>0</v>
      </c>
      <c r="DF317">
        <v>0.85155841354730399</v>
      </c>
      <c r="DG317">
        <v>0.66471534861391302</v>
      </c>
      <c r="DH317">
        <v>31.2416213848539</v>
      </c>
      <c r="DI317" t="str">
        <f t="shared" si="27"/>
        <v xml:space="preserve">Temp. suitable for vectors - surveillance may be needed. </v>
      </c>
      <c r="DJ317" t="str">
        <f t="shared" si="24"/>
        <v>When temp. suitable, model suggests vectors likely - may need control, education, and policies minimizing exposure.</v>
      </c>
      <c r="DK317" t="str">
        <f t="shared" si="28"/>
        <v xml:space="preserve">Temp. suitable for Zika - surveillance may be needed. </v>
      </c>
      <c r="DL317" t="str">
        <f t="shared" si="25"/>
        <v>When temp. suitable, model suggests Zika likely - may need control, education, and policies minimizing exposure.</v>
      </c>
      <c r="DM317" t="str">
        <f t="shared" si="29"/>
        <v>Temp. suitable for vectors - surveillance may be needed. When temp. suitable, model suggests vectors likely - may need control, education, and policies minimizing exposure.</v>
      </c>
      <c r="DX317" s="59" t="s">
        <v>387</v>
      </c>
      <c r="DY317" s="59" t="s">
        <v>60</v>
      </c>
      <c r="DZ317" s="59" t="s">
        <v>61</v>
      </c>
      <c r="EA317" s="59" t="s">
        <v>8</v>
      </c>
      <c r="EB317" s="59">
        <v>0</v>
      </c>
      <c r="EC317" s="59">
        <v>2724</v>
      </c>
      <c r="ED317" s="59">
        <v>0</v>
      </c>
      <c r="EE317" s="59">
        <v>1132</v>
      </c>
      <c r="EF317" s="59">
        <v>1132</v>
      </c>
      <c r="EG317" s="59">
        <v>10.3880323054331</v>
      </c>
      <c r="EH317" s="59">
        <v>68.544188266939798</v>
      </c>
      <c r="EI317" s="59">
        <v>28297</v>
      </c>
      <c r="EJ317" s="59">
        <v>114</v>
      </c>
      <c r="EK317" s="59">
        <v>0</v>
      </c>
      <c r="EL317" s="59">
        <v>23</v>
      </c>
      <c r="EM317" s="59">
        <v>0</v>
      </c>
      <c r="EN317" s="59">
        <v>28297</v>
      </c>
    </row>
    <row r="318" spans="1:144" x14ac:dyDescent="0.25">
      <c r="A318" s="18">
        <v>30.200847100000001</v>
      </c>
      <c r="B318" s="18">
        <v>-91.129010600000001</v>
      </c>
      <c r="C318" s="18">
        <f>IF(Sheet1!G685=1,Master!A318,Master!K318)</f>
        <v>30.200847100000001</v>
      </c>
      <c r="D318" s="18">
        <f>IF(Sheet1!G685=1,Master!B318,Master!L318)</f>
        <v>-91.129010600000001</v>
      </c>
      <c r="E318" s="18">
        <f>IF(Sheet1!G685=0,Master!A318,Master!K318)</f>
        <v>100</v>
      </c>
      <c r="F318" s="18">
        <f>IF(Sheet1!G685=0,Master!B318,Master!L318)</f>
        <v>180</v>
      </c>
      <c r="G318" s="18">
        <f>IF(Sheet1!I685=1,Master!A318,Master!K318)</f>
        <v>30.200847100000001</v>
      </c>
      <c r="H318" s="18">
        <f>IF(Sheet1!I685=1,Master!B318,Master!L318)</f>
        <v>-91.129010600000001</v>
      </c>
      <c r="I318" s="18">
        <f>IF(Sheet1!I685=0,Master!A318,Master!K318)</f>
        <v>100</v>
      </c>
      <c r="J318" s="18">
        <f>IF(Sheet1!I685=0,Master!B318,Master!L318)</f>
        <v>180</v>
      </c>
      <c r="K318" s="18">
        <v>100</v>
      </c>
      <c r="L318" s="18">
        <v>180</v>
      </c>
      <c r="M318">
        <v>350</v>
      </c>
      <c r="N318" t="s">
        <v>462</v>
      </c>
      <c r="O318">
        <v>4.6354771814899998E-2</v>
      </c>
      <c r="P318" s="18" t="s">
        <v>60</v>
      </c>
      <c r="Q318" t="s">
        <v>61</v>
      </c>
      <c r="R318" t="s">
        <v>8</v>
      </c>
      <c r="S318">
        <v>1</v>
      </c>
      <c r="T318">
        <v>1</v>
      </c>
      <c r="U318">
        <v>17.716535568237301</v>
      </c>
      <c r="V318">
        <v>17.716535568237301</v>
      </c>
      <c r="W318">
        <v>17.716535568237301</v>
      </c>
      <c r="X318" s="1">
        <v>17.716535568237301</v>
      </c>
      <c r="Z318" s="1">
        <v>1</v>
      </c>
      <c r="AA318" s="1">
        <v>0.87002098560333296</v>
      </c>
      <c r="AB318" s="1">
        <v>0.87002098560333296</v>
      </c>
      <c r="AC318" s="1">
        <v>0.87002098560333296</v>
      </c>
      <c r="AD318" s="1">
        <v>0.87002098560333296</v>
      </c>
      <c r="AF318" s="1">
        <v>1</v>
      </c>
      <c r="AG318">
        <v>0.79688274860382102</v>
      </c>
      <c r="AH318">
        <v>0.79688274860382102</v>
      </c>
      <c r="AI318">
        <v>0.79688274860382102</v>
      </c>
      <c r="AJ318">
        <v>0.79688274860382102</v>
      </c>
      <c r="AL318" s="18">
        <f t="shared" si="26"/>
        <v>0.87002098560333296</v>
      </c>
      <c r="AM318">
        <v>0.87002098560333296</v>
      </c>
      <c r="AN318">
        <v>350</v>
      </c>
      <c r="AO318" t="s">
        <v>462</v>
      </c>
      <c r="AP318" t="s">
        <v>60</v>
      </c>
      <c r="AQ318" t="s">
        <v>61</v>
      </c>
      <c r="AR318" t="s">
        <v>8</v>
      </c>
      <c r="AS318">
        <v>30.200847100000001</v>
      </c>
      <c r="AT318">
        <v>-91.129010600000001</v>
      </c>
      <c r="AW318">
        <v>15.9</v>
      </c>
      <c r="AX318">
        <v>15.9</v>
      </c>
      <c r="BB318">
        <v>17.8</v>
      </c>
      <c r="BC318">
        <v>17.8</v>
      </c>
      <c r="BG318">
        <v>21.7</v>
      </c>
      <c r="BH318">
        <v>21.7</v>
      </c>
      <c r="BL318">
        <v>25.8</v>
      </c>
      <c r="BM318">
        <v>25.8</v>
      </c>
      <c r="BQ318">
        <v>29.3</v>
      </c>
      <c r="BR318">
        <v>29.3</v>
      </c>
      <c r="BW318">
        <v>32.1</v>
      </c>
      <c r="BX318">
        <v>32.1</v>
      </c>
      <c r="CB318">
        <v>32.799999999999997</v>
      </c>
      <c r="CC318">
        <v>32.799999999999997</v>
      </c>
      <c r="CG318">
        <v>32.700000000000003</v>
      </c>
      <c r="CH318">
        <v>32.700000000000003</v>
      </c>
      <c r="CL318">
        <v>30.9</v>
      </c>
      <c r="CM318">
        <v>30.9</v>
      </c>
      <c r="CQ318">
        <v>26.8</v>
      </c>
      <c r="CR318">
        <v>26.8</v>
      </c>
      <c r="CV318">
        <v>21.7</v>
      </c>
      <c r="CW318">
        <v>21.7</v>
      </c>
      <c r="DA318">
        <v>17.600000000000001</v>
      </c>
      <c r="DB318">
        <v>17.600000000000001</v>
      </c>
      <c r="DD318">
        <v>1</v>
      </c>
      <c r="DE318">
        <v>0.82247751951217696</v>
      </c>
      <c r="DF318">
        <v>0.82247751951217696</v>
      </c>
      <c r="DG318">
        <v>0.82247751951217696</v>
      </c>
      <c r="DH318">
        <v>0.82247751951217696</v>
      </c>
      <c r="DI318" t="str">
        <f t="shared" si="27"/>
        <v xml:space="preserve">Temp. suitable for vectors - surveillance may be needed. </v>
      </c>
      <c r="DJ318" t="str">
        <f t="shared" si="24"/>
        <v>When temp. suitable, model suggests vectors likely - may need control, education, and policies minimizing exposure.</v>
      </c>
      <c r="DK318" t="str">
        <f t="shared" si="28"/>
        <v xml:space="preserve">Temp. suitable for Zika - surveillance may be needed. </v>
      </c>
      <c r="DL318" t="str">
        <f t="shared" si="25"/>
        <v>When temp. suitable, model suggests Zika likely - may need control, education, and policies minimizing exposure.</v>
      </c>
      <c r="DM318" t="str">
        <f t="shared" si="29"/>
        <v>Temp. suitable for vectors - surveillance may be needed. When temp. suitable, model suggests vectors likely - may need control, education, and policies minimizing exposure.</v>
      </c>
      <c r="DX318" s="59" t="s">
        <v>462</v>
      </c>
      <c r="DY318" s="59" t="s">
        <v>60</v>
      </c>
      <c r="DZ318" s="59" t="s">
        <v>61</v>
      </c>
      <c r="EA318" s="59" t="s">
        <v>8</v>
      </c>
      <c r="EB318" s="59">
        <v>26</v>
      </c>
      <c r="EC318" s="59">
        <v>142</v>
      </c>
      <c r="ED318" s="59">
        <v>0</v>
      </c>
      <c r="EE318" s="59">
        <v>1220</v>
      </c>
      <c r="EF318" s="59">
        <v>1220</v>
      </c>
      <c r="EG318" s="59">
        <v>30.176056338028101</v>
      </c>
      <c r="EH318" s="59">
        <v>118.41579282376701</v>
      </c>
      <c r="EI318" s="59">
        <v>4285</v>
      </c>
      <c r="EJ318" s="59">
        <v>43</v>
      </c>
      <c r="EK318" s="59">
        <v>0</v>
      </c>
      <c r="EL318" s="59">
        <v>12</v>
      </c>
      <c r="EM318" s="59">
        <v>1</v>
      </c>
      <c r="EN318" s="59">
        <v>4285</v>
      </c>
    </row>
    <row r="319" spans="1:144" x14ac:dyDescent="0.25">
      <c r="A319" s="18">
        <v>29.831461600000001</v>
      </c>
      <c r="B319" s="18">
        <v>-90.021033799999998</v>
      </c>
      <c r="C319" s="18">
        <f>IF(Sheet1!G686=1,Master!A319,Master!K319)</f>
        <v>29.831461600000001</v>
      </c>
      <c r="D319" s="18">
        <f>IF(Sheet1!G686=1,Master!B319,Master!L319)</f>
        <v>-90.021033799999998</v>
      </c>
      <c r="E319" s="18">
        <f>IF(Sheet1!G686=0,Master!A319,Master!K319)</f>
        <v>100</v>
      </c>
      <c r="F319" s="18">
        <f>IF(Sheet1!G686=0,Master!B319,Master!L319)</f>
        <v>180</v>
      </c>
      <c r="G319" s="18">
        <f>IF(Sheet1!I686=1,Master!A319,Master!K319)</f>
        <v>29.831461600000001</v>
      </c>
      <c r="H319" s="18">
        <f>IF(Sheet1!I686=1,Master!B319,Master!L319)</f>
        <v>-90.021033799999998</v>
      </c>
      <c r="I319" s="18">
        <f>IF(Sheet1!I686=0,Master!A319,Master!K319)</f>
        <v>100</v>
      </c>
      <c r="J319" s="18">
        <f>IF(Sheet1!I686=0,Master!B319,Master!L319)</f>
        <v>180</v>
      </c>
      <c r="K319" s="18">
        <v>100</v>
      </c>
      <c r="L319" s="18">
        <v>180</v>
      </c>
      <c r="M319">
        <v>442</v>
      </c>
      <c r="N319" t="s">
        <v>554</v>
      </c>
      <c r="O319">
        <v>0.19616756762900001</v>
      </c>
      <c r="P319" s="18" t="s">
        <v>60</v>
      </c>
      <c r="Q319" t="s">
        <v>61</v>
      </c>
      <c r="R319" t="s">
        <v>8</v>
      </c>
      <c r="S319">
        <v>1</v>
      </c>
      <c r="T319">
        <v>1</v>
      </c>
      <c r="U319">
        <v>19.6456699371337</v>
      </c>
      <c r="V319">
        <v>19.6456699371337</v>
      </c>
      <c r="W319">
        <v>19.6456699371337</v>
      </c>
      <c r="X319" s="1">
        <v>19.6456699371337</v>
      </c>
      <c r="Z319" s="1">
        <v>1</v>
      </c>
      <c r="AA319" s="1">
        <v>0.923624825262927</v>
      </c>
      <c r="AB319" s="1">
        <v>0.923624825262927</v>
      </c>
      <c r="AC319" s="1">
        <v>0.923624825262927</v>
      </c>
      <c r="AD319" s="1">
        <v>0.923624825262927</v>
      </c>
      <c r="AF319" s="1">
        <v>1</v>
      </c>
      <c r="AG319">
        <v>0.98399491356701996</v>
      </c>
      <c r="AH319">
        <v>0.98399491356701996</v>
      </c>
      <c r="AI319">
        <v>0.98399491356701996</v>
      </c>
      <c r="AJ319">
        <v>0.98399491356701996</v>
      </c>
      <c r="AL319" s="18">
        <f t="shared" si="26"/>
        <v>0.98399491356701996</v>
      </c>
      <c r="AM319">
        <v>0.98399491356701996</v>
      </c>
      <c r="AN319">
        <v>442</v>
      </c>
      <c r="AO319" t="s">
        <v>554</v>
      </c>
      <c r="AP319" t="s">
        <v>60</v>
      </c>
      <c r="AQ319" t="s">
        <v>61</v>
      </c>
      <c r="AR319" t="s">
        <v>8</v>
      </c>
      <c r="AS319">
        <v>29.831461600000001</v>
      </c>
      <c r="AT319">
        <v>-90.021033799999998</v>
      </c>
      <c r="AW319">
        <v>16.600000000000001</v>
      </c>
      <c r="AX319">
        <v>16.600000000000001</v>
      </c>
      <c r="BB319">
        <v>18.3</v>
      </c>
      <c r="BC319">
        <v>18.3</v>
      </c>
      <c r="BG319">
        <v>21.7</v>
      </c>
      <c r="BH319">
        <v>21.7</v>
      </c>
      <c r="BL319">
        <v>25.6</v>
      </c>
      <c r="BM319">
        <v>25.6</v>
      </c>
      <c r="BQ319">
        <v>29.1</v>
      </c>
      <c r="BR319">
        <v>29.1</v>
      </c>
      <c r="BW319">
        <v>31.7</v>
      </c>
      <c r="BX319">
        <v>31.7</v>
      </c>
      <c r="CB319">
        <v>32.6</v>
      </c>
      <c r="CC319">
        <v>32.6</v>
      </c>
      <c r="CG319">
        <v>32.5</v>
      </c>
      <c r="CH319">
        <v>32.5</v>
      </c>
      <c r="CL319">
        <v>30.5</v>
      </c>
      <c r="CM319">
        <v>30.5</v>
      </c>
      <c r="CQ319">
        <v>26.5</v>
      </c>
      <c r="CR319">
        <v>26.5</v>
      </c>
      <c r="CV319">
        <v>21.8</v>
      </c>
      <c r="CW319">
        <v>21.8</v>
      </c>
      <c r="DA319">
        <v>18.2</v>
      </c>
      <c r="DB319">
        <v>18.2</v>
      </c>
      <c r="DD319">
        <v>1</v>
      </c>
      <c r="DE319">
        <v>0.98825319145694601</v>
      </c>
      <c r="DF319">
        <v>0.98825319145694601</v>
      </c>
      <c r="DG319">
        <v>0.98825319145694601</v>
      </c>
      <c r="DH319">
        <v>0.98825319145694601</v>
      </c>
      <c r="DI319" t="str">
        <f t="shared" si="27"/>
        <v xml:space="preserve">Temp. suitable for vectors - surveillance may be needed. </v>
      </c>
      <c r="DJ319" t="str">
        <f t="shared" si="24"/>
        <v>When temp. suitable, model suggests vectors likely - may need control, education, and policies minimizing exposure.</v>
      </c>
      <c r="DK319" t="str">
        <f t="shared" si="28"/>
        <v xml:space="preserve">Temp. suitable for Zika - surveillance may be needed. </v>
      </c>
      <c r="DL319" t="str">
        <f t="shared" si="25"/>
        <v>When temp. suitable, model suggests Zika likely - may need control, education, and policies minimizing exposure.</v>
      </c>
      <c r="DM319" t="str">
        <f t="shared" si="29"/>
        <v>Temp. suitable for vectors - surveillance may be needed. When temp. suitable, model suggests vectors likely - may need control, education, and policies minimizing exposure.</v>
      </c>
      <c r="DX319" s="59" t="s">
        <v>554</v>
      </c>
      <c r="DY319" s="59" t="s">
        <v>60</v>
      </c>
      <c r="DZ319" s="59" t="s">
        <v>61</v>
      </c>
      <c r="EA319" s="59" t="s">
        <v>8</v>
      </c>
      <c r="EB319" s="59">
        <v>437</v>
      </c>
      <c r="EC319" s="59">
        <v>245</v>
      </c>
      <c r="ED319" s="59">
        <v>0</v>
      </c>
      <c r="EE319" s="59">
        <v>2242</v>
      </c>
      <c r="EF319" s="59">
        <v>2242</v>
      </c>
      <c r="EG319" s="59">
        <v>234.07755102040801</v>
      </c>
      <c r="EH319" s="59">
        <v>475.76300705687299</v>
      </c>
      <c r="EI319" s="59">
        <v>57349</v>
      </c>
      <c r="EJ319" s="59">
        <v>99</v>
      </c>
      <c r="EK319" s="59">
        <v>0</v>
      </c>
      <c r="EL319" s="59">
        <v>11</v>
      </c>
      <c r="EM319" s="59">
        <v>1</v>
      </c>
      <c r="EN319" s="59">
        <v>57349</v>
      </c>
    </row>
    <row r="320" spans="1:144" x14ac:dyDescent="0.25">
      <c r="A320" s="18">
        <v>29.950795500000002</v>
      </c>
      <c r="B320" s="18">
        <v>-90.032591999999994</v>
      </c>
      <c r="C320" s="18">
        <f>IF(Sheet1!G687=1,Master!A320,Master!K320)</f>
        <v>29.950795500000002</v>
      </c>
      <c r="D320" s="18">
        <f>IF(Sheet1!G687=1,Master!B320,Master!L320)</f>
        <v>-90.032591999999994</v>
      </c>
      <c r="E320" s="18">
        <f>IF(Sheet1!G687=0,Master!A320,Master!K320)</f>
        <v>100</v>
      </c>
      <c r="F320" s="18">
        <f>IF(Sheet1!G687=0,Master!B320,Master!L320)</f>
        <v>180</v>
      </c>
      <c r="G320" s="18">
        <f>IF(Sheet1!I687=1,Master!A320,Master!K320)</f>
        <v>29.950795500000002</v>
      </c>
      <c r="H320" s="18">
        <f>IF(Sheet1!I687=1,Master!B320,Master!L320)</f>
        <v>-90.032591999999994</v>
      </c>
      <c r="I320" s="18">
        <f>IF(Sheet1!I687=0,Master!A320,Master!K320)</f>
        <v>100</v>
      </c>
      <c r="J320" s="18">
        <f>IF(Sheet1!I687=0,Master!B320,Master!L320)</f>
        <v>180</v>
      </c>
      <c r="K320" s="18">
        <v>100</v>
      </c>
      <c r="L320" s="18">
        <v>180</v>
      </c>
      <c r="M320">
        <v>555</v>
      </c>
      <c r="N320" t="s">
        <v>667</v>
      </c>
      <c r="O320">
        <v>6.7010570532099994E-2</v>
      </c>
      <c r="P320" s="18" t="s">
        <v>60</v>
      </c>
      <c r="Q320" t="s">
        <v>61</v>
      </c>
      <c r="R320" t="s">
        <v>8</v>
      </c>
      <c r="S320">
        <v>1</v>
      </c>
      <c r="T320">
        <v>1</v>
      </c>
      <c r="U320">
        <v>20.748031616210898</v>
      </c>
      <c r="V320">
        <v>20.748031616210898</v>
      </c>
      <c r="W320">
        <v>20.748031616210898</v>
      </c>
      <c r="X320" s="1">
        <v>20.748031616210898</v>
      </c>
      <c r="Z320" s="1">
        <v>1</v>
      </c>
      <c r="AA320" s="1">
        <v>0.91318792104721103</v>
      </c>
      <c r="AB320" s="1">
        <v>0.91318792104721103</v>
      </c>
      <c r="AC320" s="1">
        <v>0.91318792104721103</v>
      </c>
      <c r="AD320" s="1">
        <v>0.91318792104721103</v>
      </c>
      <c r="AF320" s="1">
        <v>1</v>
      </c>
      <c r="AG320">
        <v>0.94763422012329102</v>
      </c>
      <c r="AH320">
        <v>0.94763422012329102</v>
      </c>
      <c r="AI320">
        <v>0.94763422012329102</v>
      </c>
      <c r="AJ320">
        <v>0.94763422012329102</v>
      </c>
      <c r="AL320" s="18">
        <f t="shared" si="26"/>
        <v>0.94763422012329102</v>
      </c>
      <c r="AM320">
        <v>0.94763422012329102</v>
      </c>
      <c r="AN320">
        <v>555</v>
      </c>
      <c r="AO320" t="s">
        <v>667</v>
      </c>
      <c r="AP320" t="s">
        <v>60</v>
      </c>
      <c r="AQ320" t="s">
        <v>61</v>
      </c>
      <c r="AR320" t="s">
        <v>8</v>
      </c>
      <c r="AS320">
        <v>29.950795500000002</v>
      </c>
      <c r="AT320">
        <v>-90.032591999999994</v>
      </c>
      <c r="AW320">
        <v>16.899999999999999</v>
      </c>
      <c r="AX320">
        <v>16.899999999999999</v>
      </c>
      <c r="BB320">
        <v>18.5</v>
      </c>
      <c r="BC320">
        <v>18.5</v>
      </c>
      <c r="BG320">
        <v>21.9</v>
      </c>
      <c r="BH320">
        <v>21.9</v>
      </c>
      <c r="BL320">
        <v>25.8</v>
      </c>
      <c r="BM320">
        <v>25.8</v>
      </c>
      <c r="BQ320">
        <v>29.4</v>
      </c>
      <c r="BR320">
        <v>29.4</v>
      </c>
      <c r="BW320">
        <v>31.9</v>
      </c>
      <c r="BX320">
        <v>31.9</v>
      </c>
      <c r="CB320">
        <v>32.700000000000003</v>
      </c>
      <c r="CC320">
        <v>32.700000000000003</v>
      </c>
      <c r="CG320">
        <v>32.700000000000003</v>
      </c>
      <c r="CH320">
        <v>32.700000000000003</v>
      </c>
      <c r="CL320">
        <v>30.6</v>
      </c>
      <c r="CM320">
        <v>30.6</v>
      </c>
      <c r="CQ320">
        <v>26.6</v>
      </c>
      <c r="CR320">
        <v>26.6</v>
      </c>
      <c r="CV320">
        <v>21.7</v>
      </c>
      <c r="CW320">
        <v>21.7</v>
      </c>
      <c r="DA320">
        <v>18.100000000000001</v>
      </c>
      <c r="DB320">
        <v>18.100000000000001</v>
      </c>
      <c r="DD320">
        <v>1</v>
      </c>
      <c r="DE320">
        <v>0.98153829574585005</v>
      </c>
      <c r="DF320">
        <v>0.98153829574585005</v>
      </c>
      <c r="DG320">
        <v>0.98153829574585005</v>
      </c>
      <c r="DH320">
        <v>0.98153829574585005</v>
      </c>
      <c r="DI320" t="str">
        <f t="shared" si="27"/>
        <v xml:space="preserve">Temp. suitable for vectors - surveillance may be needed. </v>
      </c>
      <c r="DJ320" t="str">
        <f t="shared" si="24"/>
        <v>When temp. suitable, model suggests vectors likely - may need control, education, and policies minimizing exposure.</v>
      </c>
      <c r="DK320" t="str">
        <f t="shared" si="28"/>
        <v xml:space="preserve">Temp. suitable for Zika - surveillance may be needed. </v>
      </c>
      <c r="DL320" t="str">
        <f t="shared" si="25"/>
        <v>When temp. suitable, model suggests Zika likely - may need control, education, and policies minimizing exposure.</v>
      </c>
      <c r="DM320" t="str">
        <f t="shared" si="29"/>
        <v>Temp. suitable for vectors - surveillance may be needed. When temp. suitable, model suggests vectors likely - may need control, education, and policies minimizing exposure.</v>
      </c>
      <c r="DX320" s="59" t="s">
        <v>667</v>
      </c>
      <c r="DY320" s="59" t="s">
        <v>60</v>
      </c>
      <c r="DZ320" s="59" t="s">
        <v>61</v>
      </c>
      <c r="EA320" s="59" t="s">
        <v>8</v>
      </c>
      <c r="EB320" s="59">
        <v>1314</v>
      </c>
      <c r="EC320" s="59">
        <v>42</v>
      </c>
      <c r="ED320" s="59">
        <v>13</v>
      </c>
      <c r="EE320" s="59">
        <v>10603</v>
      </c>
      <c r="EF320" s="59">
        <v>10590</v>
      </c>
      <c r="EG320" s="59">
        <v>1849.7857142857099</v>
      </c>
      <c r="EH320" s="59">
        <v>1745.86355403843</v>
      </c>
      <c r="EI320" s="59">
        <v>77691</v>
      </c>
      <c r="EJ320" s="59">
        <v>42</v>
      </c>
      <c r="EK320" s="59">
        <v>13</v>
      </c>
      <c r="EL320" s="59">
        <v>13</v>
      </c>
      <c r="EM320" s="59">
        <v>1549</v>
      </c>
      <c r="EN320" s="59">
        <v>77691</v>
      </c>
    </row>
    <row r="321" spans="1:144" x14ac:dyDescent="0.25">
      <c r="A321" s="18">
        <v>42.368182900000001</v>
      </c>
      <c r="B321" s="18">
        <v>-71.052116900000001</v>
      </c>
      <c r="C321" s="18">
        <f>IF(Sheet1!G703=1,Master!A321,Master!K321)</f>
        <v>42.368182900000001</v>
      </c>
      <c r="D321" s="18">
        <f>IF(Sheet1!G703=1,Master!B321,Master!L321)</f>
        <v>-71.052116900000001</v>
      </c>
      <c r="E321" s="18">
        <f>IF(Sheet1!G703=0,Master!A321,Master!K321)</f>
        <v>100</v>
      </c>
      <c r="F321" s="18">
        <f>IF(Sheet1!G703=0,Master!B321,Master!L321)</f>
        <v>180</v>
      </c>
      <c r="G321" s="18">
        <f>IF(Sheet1!I703=1,Master!A321,Master!K321)</f>
        <v>42.368182900000001</v>
      </c>
      <c r="H321" s="18">
        <f>IF(Sheet1!I703=1,Master!B321,Master!L321)</f>
        <v>-71.052116900000001</v>
      </c>
      <c r="I321" s="18">
        <f>IF(Sheet1!I703=0,Master!A321,Master!K321)</f>
        <v>100</v>
      </c>
      <c r="J321" s="18">
        <f>IF(Sheet1!I703=0,Master!B321,Master!L321)</f>
        <v>180</v>
      </c>
      <c r="K321" s="18">
        <v>100</v>
      </c>
      <c r="L321" s="18">
        <v>180</v>
      </c>
      <c r="M321">
        <v>73</v>
      </c>
      <c r="N321" t="s">
        <v>141</v>
      </c>
      <c r="O321">
        <v>1.38236529109E-2</v>
      </c>
      <c r="P321" t="s">
        <v>142</v>
      </c>
      <c r="Q321" t="s">
        <v>143</v>
      </c>
      <c r="R321" t="s">
        <v>8</v>
      </c>
      <c r="S321">
        <v>1</v>
      </c>
      <c r="T321">
        <v>1</v>
      </c>
      <c r="U321">
        <v>-6.5354332923889098</v>
      </c>
      <c r="V321">
        <v>-6.5354332923889098</v>
      </c>
      <c r="W321">
        <v>-6.5354332923889098</v>
      </c>
      <c r="X321" s="1">
        <v>-6.5354332923889098</v>
      </c>
      <c r="Z321" s="1">
        <v>1</v>
      </c>
      <c r="AA321" s="1">
        <v>0.20921762287616699</v>
      </c>
      <c r="AB321" s="1">
        <v>0.20921762287616699</v>
      </c>
      <c r="AC321" s="1">
        <v>0.20921762287616699</v>
      </c>
      <c r="AD321" s="1">
        <v>0.20921762287616699</v>
      </c>
      <c r="AF321" s="1">
        <v>1</v>
      </c>
      <c r="AG321">
        <v>0.81372398138046298</v>
      </c>
      <c r="AH321">
        <v>0.81372398138046298</v>
      </c>
      <c r="AI321">
        <v>0.81372398138046298</v>
      </c>
      <c r="AJ321">
        <v>0.81372398138046298</v>
      </c>
      <c r="AL321" s="18">
        <f t="shared" si="26"/>
        <v>0.81372398138046298</v>
      </c>
      <c r="AM321">
        <v>0.81372398138046298</v>
      </c>
      <c r="AN321">
        <v>73</v>
      </c>
      <c r="AO321" t="s">
        <v>141</v>
      </c>
      <c r="AP321" t="s">
        <v>142</v>
      </c>
      <c r="AQ321" t="s">
        <v>143</v>
      </c>
      <c r="AR321" t="s">
        <v>8</v>
      </c>
      <c r="AS321">
        <v>42.368182900000001</v>
      </c>
      <c r="AT321">
        <v>-71.052116900000001</v>
      </c>
      <c r="AW321">
        <v>2</v>
      </c>
      <c r="AX321">
        <v>2</v>
      </c>
      <c r="BB321">
        <v>3.1</v>
      </c>
      <c r="BC321">
        <v>3.1</v>
      </c>
      <c r="BG321">
        <v>7.5</v>
      </c>
      <c r="BH321">
        <v>7.5</v>
      </c>
      <c r="BL321">
        <v>13.9</v>
      </c>
      <c r="BM321">
        <v>13.9</v>
      </c>
      <c r="BQ321">
        <v>20</v>
      </c>
      <c r="BR321">
        <v>20</v>
      </c>
      <c r="BW321">
        <v>25.2</v>
      </c>
      <c r="BX321">
        <v>25.2</v>
      </c>
      <c r="CB321">
        <v>28.1</v>
      </c>
      <c r="CC321">
        <v>28.1</v>
      </c>
      <c r="CG321">
        <v>26.9</v>
      </c>
      <c r="CH321">
        <v>26.9</v>
      </c>
      <c r="CL321">
        <v>22.7</v>
      </c>
      <c r="CM321">
        <v>22.7</v>
      </c>
      <c r="CQ321">
        <v>17.100000000000001</v>
      </c>
      <c r="CR321">
        <v>17.100000000000001</v>
      </c>
      <c r="CV321">
        <v>10.8</v>
      </c>
      <c r="CW321">
        <v>10.8</v>
      </c>
      <c r="DA321">
        <v>4.4000000000000004</v>
      </c>
      <c r="DB321">
        <v>4.4000000000000004</v>
      </c>
      <c r="DD321">
        <v>1</v>
      </c>
      <c r="DE321">
        <v>0</v>
      </c>
      <c r="DF321">
        <v>0</v>
      </c>
      <c r="DG321">
        <v>0</v>
      </c>
      <c r="DH321">
        <v>0</v>
      </c>
      <c r="DI321" t="str">
        <f t="shared" si="27"/>
        <v xml:space="preserve">Temp. suitable for vectors - surveillance may be needed. </v>
      </c>
      <c r="DJ321" t="str">
        <f t="shared" si="24"/>
        <v>When temp. suitable, model suggests vectors likely - may need control, education, and policies minimizing exposure.</v>
      </c>
      <c r="DK321" t="str">
        <f t="shared" si="28"/>
        <v xml:space="preserve">Temp. suitable for Zika - surveillance may be needed. </v>
      </c>
      <c r="DL321" t="str">
        <f t="shared" si="25"/>
        <v>When temp. suitable, model suggests Zika unlikely.</v>
      </c>
      <c r="DM321" t="str">
        <f t="shared" si="29"/>
        <v>Temp. suitable for vectors - surveillance may be needed. When temp. suitable, model suggests vectors likely - may need control, education, and policies minimizing exposure.</v>
      </c>
      <c r="DX321" s="59" t="s">
        <v>141</v>
      </c>
      <c r="DY321" s="59" t="s">
        <v>142</v>
      </c>
      <c r="DZ321" s="59" t="s">
        <v>143</v>
      </c>
      <c r="EA321" s="59" t="s">
        <v>8</v>
      </c>
      <c r="EB321" s="59">
        <v>2719</v>
      </c>
      <c r="EC321" s="59">
        <v>126</v>
      </c>
      <c r="ED321" s="59">
        <v>0</v>
      </c>
      <c r="EE321" s="59">
        <v>40823</v>
      </c>
      <c r="EF321" s="59">
        <v>40823</v>
      </c>
      <c r="EG321" s="59">
        <v>4706.1825396825298</v>
      </c>
      <c r="EH321" s="59">
        <v>6441.2028150629203</v>
      </c>
      <c r="EI321" s="59">
        <v>592979</v>
      </c>
      <c r="EJ321" s="59">
        <v>114</v>
      </c>
      <c r="EK321" s="59">
        <v>0</v>
      </c>
      <c r="EL321" s="59">
        <v>13</v>
      </c>
      <c r="EM321" s="59">
        <v>2719</v>
      </c>
      <c r="EN321" s="59">
        <v>592979</v>
      </c>
    </row>
    <row r="322" spans="1:144" x14ac:dyDescent="0.25">
      <c r="A322" s="18">
        <v>42.459750200000002</v>
      </c>
      <c r="B322" s="18">
        <v>-71.277879600000006</v>
      </c>
      <c r="C322" s="18">
        <f>IF(Sheet1!G704=1,Master!A322,Master!K322)</f>
        <v>42.459750200000002</v>
      </c>
      <c r="D322" s="18">
        <f>IF(Sheet1!G704=1,Master!B322,Master!L322)</f>
        <v>-71.277879600000006</v>
      </c>
      <c r="E322" s="18">
        <f>IF(Sheet1!G704=0,Master!A322,Master!K322)</f>
        <v>100</v>
      </c>
      <c r="F322" s="18">
        <f>IF(Sheet1!G704=0,Master!B322,Master!L322)</f>
        <v>180</v>
      </c>
      <c r="G322" s="18">
        <f>IF(Sheet1!I704=1,Master!A322,Master!K322)</f>
        <v>42.459750200000002</v>
      </c>
      <c r="H322" s="18">
        <f>IF(Sheet1!I704=1,Master!B322,Master!L322)</f>
        <v>-71.277879600000006</v>
      </c>
      <c r="I322" s="18">
        <f>IF(Sheet1!I704=0,Master!A322,Master!K322)</f>
        <v>100</v>
      </c>
      <c r="J322" s="18">
        <f>IF(Sheet1!I704=0,Master!B322,Master!L322)</f>
        <v>180</v>
      </c>
      <c r="K322" s="18">
        <v>100</v>
      </c>
      <c r="L322" s="18">
        <v>180</v>
      </c>
      <c r="M322">
        <v>302</v>
      </c>
      <c r="N322" t="s">
        <v>414</v>
      </c>
      <c r="O322">
        <v>0.148405815351</v>
      </c>
      <c r="P322" t="s">
        <v>142</v>
      </c>
      <c r="Q322" t="s">
        <v>143</v>
      </c>
      <c r="R322" t="s">
        <v>8</v>
      </c>
      <c r="S322">
        <v>1</v>
      </c>
      <c r="T322">
        <v>1</v>
      </c>
      <c r="U322">
        <v>-10.944881439208901</v>
      </c>
      <c r="V322">
        <v>-10.944881439208901</v>
      </c>
      <c r="W322">
        <v>-10.944881439208901</v>
      </c>
      <c r="X322" s="1">
        <v>-10.944881439208901</v>
      </c>
      <c r="Z322" s="1">
        <v>1</v>
      </c>
      <c r="AA322" s="1">
        <v>5.1873508065762998E-2</v>
      </c>
      <c r="AB322" s="1">
        <v>5.1873508065762998E-2</v>
      </c>
      <c r="AC322" s="1">
        <v>5.1873508065762998E-2</v>
      </c>
      <c r="AD322" s="1">
        <v>5.1873508065762998E-2</v>
      </c>
      <c r="AF322" s="1">
        <v>1</v>
      </c>
      <c r="AG322">
        <v>0.81514330699404003</v>
      </c>
      <c r="AH322">
        <v>0.81514330699404003</v>
      </c>
      <c r="AI322">
        <v>0.81514330699404003</v>
      </c>
      <c r="AJ322">
        <v>0.81514330699404003</v>
      </c>
      <c r="AL322" s="18">
        <f t="shared" si="26"/>
        <v>0.81514330699404003</v>
      </c>
      <c r="AM322">
        <v>0.81514330699404003</v>
      </c>
      <c r="AN322">
        <v>302</v>
      </c>
      <c r="AO322" t="s">
        <v>414</v>
      </c>
      <c r="AP322" t="s">
        <v>142</v>
      </c>
      <c r="AQ322" t="s">
        <v>143</v>
      </c>
      <c r="AR322" t="s">
        <v>8</v>
      </c>
      <c r="AS322">
        <v>42.459750200000002</v>
      </c>
      <c r="AT322">
        <v>-71.277879600000006</v>
      </c>
      <c r="AW322">
        <v>1.3</v>
      </c>
      <c r="AX322">
        <v>1.3</v>
      </c>
      <c r="BB322">
        <v>2.6</v>
      </c>
      <c r="BC322">
        <v>2.6</v>
      </c>
      <c r="BG322">
        <v>7.3</v>
      </c>
      <c r="BH322">
        <v>7.3</v>
      </c>
      <c r="BL322">
        <v>14.1</v>
      </c>
      <c r="BM322">
        <v>14.1</v>
      </c>
      <c r="BQ322">
        <v>20.399999999999999</v>
      </c>
      <c r="BR322">
        <v>20.399999999999999</v>
      </c>
      <c r="BW322">
        <v>25.2</v>
      </c>
      <c r="BX322">
        <v>25.2</v>
      </c>
      <c r="CB322">
        <v>28</v>
      </c>
      <c r="CC322">
        <v>28</v>
      </c>
      <c r="CG322">
        <v>26.9</v>
      </c>
      <c r="CH322">
        <v>26.9</v>
      </c>
      <c r="CL322">
        <v>22.7</v>
      </c>
      <c r="CM322">
        <v>22.7</v>
      </c>
      <c r="CQ322">
        <v>17.100000000000001</v>
      </c>
      <c r="CR322">
        <v>17.100000000000001</v>
      </c>
      <c r="CV322">
        <v>10.3</v>
      </c>
      <c r="CW322">
        <v>10.3</v>
      </c>
      <c r="DA322">
        <v>3.5</v>
      </c>
      <c r="DB322">
        <v>3.5</v>
      </c>
      <c r="DD322">
        <v>1</v>
      </c>
      <c r="DE322">
        <v>0</v>
      </c>
      <c r="DF322">
        <v>0</v>
      </c>
      <c r="DG322">
        <v>0</v>
      </c>
      <c r="DH322">
        <v>0</v>
      </c>
      <c r="DI322" t="str">
        <f t="shared" si="27"/>
        <v xml:space="preserve">Temp. suitable for vectors - surveillance may be needed. </v>
      </c>
      <c r="DJ322" t="str">
        <f t="shared" ref="DJ322:DJ385" si="30">IF(AL322="NoData",$DQ$5,IF(AL322&lt;0.5,$DQ$3,IF(AL322&gt;=0.5,$DQ$4,"")))</f>
        <v>When temp. suitable, model suggests vectors likely - may need control, education, and policies minimizing exposure.</v>
      </c>
      <c r="DK322" t="str">
        <f t="shared" si="28"/>
        <v xml:space="preserve">Temp. suitable for Zika - surveillance may be needed. </v>
      </c>
      <c r="DL322" t="str">
        <f t="shared" ref="DL322:DL385" si="31">IF(DF322="NoData",$DU$5,IF(DF322&lt;0.5,$DU$3,IF(DF322&gt;=0.5,$DU$4,"")))</f>
        <v>When temp. suitable, model suggests Zika unlikely.</v>
      </c>
      <c r="DM322" t="str">
        <f t="shared" si="29"/>
        <v>Temp. suitable for vectors - surveillance may be needed. When temp. suitable, model suggests vectors likely - may need control, education, and policies minimizing exposure.</v>
      </c>
      <c r="DX322" s="59" t="s">
        <v>414</v>
      </c>
      <c r="DY322" s="59" t="s">
        <v>142</v>
      </c>
      <c r="DZ322" s="59" t="s">
        <v>143</v>
      </c>
      <c r="EA322" s="59" t="s">
        <v>8</v>
      </c>
      <c r="EB322" s="59">
        <v>728</v>
      </c>
      <c r="EC322" s="59">
        <v>212</v>
      </c>
      <c r="ED322" s="59">
        <v>0</v>
      </c>
      <c r="EE322" s="59">
        <v>3560</v>
      </c>
      <c r="EF322" s="59">
        <v>3560</v>
      </c>
      <c r="EG322" s="59">
        <v>353.96698113207498</v>
      </c>
      <c r="EH322" s="59">
        <v>483.449655770351</v>
      </c>
      <c r="EI322" s="59">
        <v>75041</v>
      </c>
      <c r="EJ322" s="59">
        <v>181</v>
      </c>
      <c r="EK322" s="59">
        <v>0</v>
      </c>
      <c r="EL322" s="59">
        <v>2</v>
      </c>
      <c r="EM322" s="59">
        <v>194</v>
      </c>
      <c r="EN322" s="59">
        <v>75041</v>
      </c>
    </row>
    <row r="323" spans="1:144" x14ac:dyDescent="0.25">
      <c r="A323" s="18">
        <v>41.701205100000003</v>
      </c>
      <c r="B323" s="18">
        <v>-70.544496199999998</v>
      </c>
      <c r="C323" s="18">
        <f>IF(Sheet1!G705=1,Master!A323,Master!K323)</f>
        <v>41.701205100000003</v>
      </c>
      <c r="D323" s="18">
        <f>IF(Sheet1!G705=1,Master!B323,Master!L323)</f>
        <v>-70.544496199999998</v>
      </c>
      <c r="E323" s="18">
        <f>IF(Sheet1!G705=0,Master!A323,Master!K323)</f>
        <v>100</v>
      </c>
      <c r="F323" s="18">
        <f>IF(Sheet1!G705=0,Master!B323,Master!L323)</f>
        <v>180</v>
      </c>
      <c r="G323" s="18">
        <f>IF(Sheet1!I705=1,Master!A323,Master!K323)</f>
        <v>41.701205100000003</v>
      </c>
      <c r="H323" s="18">
        <f>IF(Sheet1!I705=1,Master!B323,Master!L323)</f>
        <v>-70.544496199999998</v>
      </c>
      <c r="I323" s="18">
        <f>IF(Sheet1!I705=0,Master!A323,Master!K323)</f>
        <v>100</v>
      </c>
      <c r="J323" s="18">
        <f>IF(Sheet1!I705=0,Master!B323,Master!L323)</f>
        <v>180</v>
      </c>
      <c r="K323" s="18">
        <v>100</v>
      </c>
      <c r="L323" s="18">
        <v>180</v>
      </c>
      <c r="M323">
        <v>409</v>
      </c>
      <c r="N323" t="s">
        <v>521</v>
      </c>
      <c r="O323">
        <v>0.52170834025099999</v>
      </c>
      <c r="P323" t="s">
        <v>142</v>
      </c>
      <c r="Q323" t="s">
        <v>143</v>
      </c>
      <c r="R323" t="s">
        <v>8</v>
      </c>
      <c r="S323">
        <v>1</v>
      </c>
      <c r="T323">
        <v>2</v>
      </c>
      <c r="U323">
        <v>-4.8818898200988698</v>
      </c>
      <c r="V323">
        <v>-3.7795276641845699</v>
      </c>
      <c r="W323">
        <v>-4.3307087421417201</v>
      </c>
      <c r="X323" s="1">
        <v>-8.6614174842834402</v>
      </c>
      <c r="Z323" s="1">
        <v>5</v>
      </c>
      <c r="AA323" s="1">
        <v>2.1938883537507999E-2</v>
      </c>
      <c r="AB323" s="1">
        <v>2.5424711990664001E-2</v>
      </c>
      <c r="AC323" s="1">
        <v>2.3671487895581E-2</v>
      </c>
      <c r="AD323" s="1">
        <v>0.118357439477906</v>
      </c>
      <c r="AF323" s="1">
        <v>5</v>
      </c>
      <c r="AG323">
        <v>0.50733373356519795</v>
      </c>
      <c r="AH323">
        <v>0.72133186764577095</v>
      </c>
      <c r="AI323">
        <v>0.672517400090068</v>
      </c>
      <c r="AJ323">
        <v>3.36258700045033</v>
      </c>
      <c r="AL323" s="18">
        <f t="shared" ref="AL323:AL386" si="32">IF(AB323&gt;AH323,AB323,AH323)</f>
        <v>0.72133186764577095</v>
      </c>
      <c r="AM323">
        <v>0.72133186764577095</v>
      </c>
      <c r="AN323">
        <v>409</v>
      </c>
      <c r="AO323" t="s">
        <v>521</v>
      </c>
      <c r="AP323" t="s">
        <v>142</v>
      </c>
      <c r="AQ323" t="s">
        <v>143</v>
      </c>
      <c r="AR323" t="s">
        <v>8</v>
      </c>
      <c r="AS323">
        <v>41.701205100000003</v>
      </c>
      <c r="AT323">
        <v>-70.544496199999998</v>
      </c>
      <c r="AW323">
        <v>2.6</v>
      </c>
      <c r="AX323">
        <v>2.6</v>
      </c>
      <c r="BB323">
        <v>3.1</v>
      </c>
      <c r="BC323">
        <v>3.1</v>
      </c>
      <c r="BG323">
        <v>6.8</v>
      </c>
      <c r="BH323">
        <v>6.8</v>
      </c>
      <c r="BL323">
        <v>12</v>
      </c>
      <c r="BM323">
        <v>12</v>
      </c>
      <c r="BQ323">
        <v>17.600000000000001</v>
      </c>
      <c r="BR323">
        <v>17.600000000000001</v>
      </c>
      <c r="BW323">
        <v>22.8</v>
      </c>
      <c r="BX323">
        <v>22.8</v>
      </c>
      <c r="CB323">
        <v>25.9</v>
      </c>
      <c r="CC323">
        <v>25.9</v>
      </c>
      <c r="CG323">
        <v>25.2</v>
      </c>
      <c r="CH323">
        <v>25.2</v>
      </c>
      <c r="CL323">
        <v>21.5</v>
      </c>
      <c r="CM323">
        <v>21.5</v>
      </c>
      <c r="CQ323">
        <v>16.5</v>
      </c>
      <c r="CR323">
        <v>16.5</v>
      </c>
      <c r="CV323">
        <v>10.9</v>
      </c>
      <c r="CW323">
        <v>10.9</v>
      </c>
      <c r="DA323">
        <v>5.0999999999999996</v>
      </c>
      <c r="DB323">
        <v>5.0999999999999996</v>
      </c>
      <c r="DD323">
        <v>6</v>
      </c>
      <c r="DE323">
        <v>0</v>
      </c>
      <c r="DF323">
        <v>0</v>
      </c>
      <c r="DG323">
        <v>0</v>
      </c>
      <c r="DH323">
        <v>0</v>
      </c>
      <c r="DI323" t="str">
        <f t="shared" ref="DI323:DI386" si="33">IF((CL323&gt;=13)-(CL323&gt;38),$DO$4,$DO$3)</f>
        <v xml:space="preserve">Temp. suitable for vectors - surveillance may be needed. </v>
      </c>
      <c r="DJ323" t="str">
        <f t="shared" si="30"/>
        <v>When temp. suitable, model suggests vectors likely - may need control, education, and policies minimizing exposure.</v>
      </c>
      <c r="DK323" t="str">
        <f t="shared" ref="DK323:DK386" si="34">IF((CL323&gt;=18)-(CL323&gt;42),$DS$4,$DS$3)</f>
        <v xml:space="preserve">Temp. suitable for Zika - surveillance may be needed. </v>
      </c>
      <c r="DL323" t="str">
        <f t="shared" si="31"/>
        <v>When temp. suitable, model suggests Zika unlikely.</v>
      </c>
      <c r="DM323" t="str">
        <f t="shared" ref="DM323:DM386" si="35">CONCATENATE(DI323,DJ323)</f>
        <v>Temp. suitable for vectors - surveillance may be needed. When temp. suitable, model suggests vectors likely - may need control, education, and policies minimizing exposure.</v>
      </c>
      <c r="DX323" s="59" t="s">
        <v>521</v>
      </c>
      <c r="DY323" s="59" t="s">
        <v>142</v>
      </c>
      <c r="DZ323" s="59" t="s">
        <v>143</v>
      </c>
      <c r="EA323" s="59" t="s">
        <v>8</v>
      </c>
      <c r="EB323" s="59">
        <v>0</v>
      </c>
      <c r="EC323" s="59">
        <v>546</v>
      </c>
      <c r="ED323" s="59">
        <v>0</v>
      </c>
      <c r="EE323" s="59">
        <v>1197</v>
      </c>
      <c r="EF323" s="59">
        <v>1197</v>
      </c>
      <c r="EG323" s="59">
        <v>105.908424908424</v>
      </c>
      <c r="EH323" s="59">
        <v>155.23913622601799</v>
      </c>
      <c r="EI323" s="59">
        <v>57826</v>
      </c>
      <c r="EJ323" s="59">
        <v>237</v>
      </c>
      <c r="EK323" s="59">
        <v>0</v>
      </c>
      <c r="EL323" s="59">
        <v>18</v>
      </c>
      <c r="EM323" s="59">
        <v>49</v>
      </c>
      <c r="EN323" s="59">
        <v>57826</v>
      </c>
    </row>
    <row r="324" spans="1:144" x14ac:dyDescent="0.25">
      <c r="A324" s="18">
        <v>42.289973799999999</v>
      </c>
      <c r="B324" s="18">
        <v>-71.362251799999996</v>
      </c>
      <c r="C324" s="18">
        <f>IF(Sheet1!G706=1,Master!A324,Master!K324)</f>
        <v>42.289973799999999</v>
      </c>
      <c r="D324" s="18">
        <f>IF(Sheet1!G706=1,Master!B324,Master!L324)</f>
        <v>-71.362251799999996</v>
      </c>
      <c r="E324" s="18">
        <f>IF(Sheet1!G706=0,Master!A324,Master!K324)</f>
        <v>100</v>
      </c>
      <c r="F324" s="18">
        <f>IF(Sheet1!G706=0,Master!B324,Master!L324)</f>
        <v>180</v>
      </c>
      <c r="G324" s="18">
        <f>IF(Sheet1!I706=1,Master!A324,Master!K324)</f>
        <v>42.289973799999999</v>
      </c>
      <c r="H324" s="18">
        <f>IF(Sheet1!I706=1,Master!B324,Master!L324)</f>
        <v>-71.362251799999996</v>
      </c>
      <c r="I324" s="18">
        <f>IF(Sheet1!I706=0,Master!A324,Master!K324)</f>
        <v>100</v>
      </c>
      <c r="J324" s="18">
        <f>IF(Sheet1!I706=0,Master!B324,Master!L324)</f>
        <v>180</v>
      </c>
      <c r="K324" s="18">
        <v>100</v>
      </c>
      <c r="L324" s="18">
        <v>180</v>
      </c>
      <c r="M324">
        <v>666</v>
      </c>
      <c r="N324" t="s">
        <v>780</v>
      </c>
      <c r="O324">
        <v>4.1938800106300002E-2</v>
      </c>
      <c r="P324" t="s">
        <v>142</v>
      </c>
      <c r="Q324" t="s">
        <v>143</v>
      </c>
      <c r="R324" t="s">
        <v>8</v>
      </c>
      <c r="S324">
        <v>1</v>
      </c>
      <c r="T324">
        <v>1</v>
      </c>
      <c r="U324">
        <v>-10.1181106567382</v>
      </c>
      <c r="V324">
        <v>-10.1181106567382</v>
      </c>
      <c r="W324">
        <v>-10.1181106567382</v>
      </c>
      <c r="X324" s="1">
        <v>-10.1181106567382</v>
      </c>
      <c r="Z324" s="1">
        <v>1</v>
      </c>
      <c r="AA324" s="1">
        <v>6.1710223555564998E-2</v>
      </c>
      <c r="AB324" s="1">
        <v>6.1710223555564998E-2</v>
      </c>
      <c r="AC324" s="1">
        <v>6.1710223555564998E-2</v>
      </c>
      <c r="AD324" s="1">
        <v>6.1710223555564998E-2</v>
      </c>
      <c r="AF324" s="1">
        <v>1</v>
      </c>
      <c r="AG324">
        <v>0.77334249019622803</v>
      </c>
      <c r="AH324">
        <v>0.77334249019622803</v>
      </c>
      <c r="AI324">
        <v>0.77334249019622803</v>
      </c>
      <c r="AJ324">
        <v>0.77334249019622803</v>
      </c>
      <c r="AL324" s="18">
        <f t="shared" si="32"/>
        <v>0.77334249019622803</v>
      </c>
      <c r="AM324">
        <v>0.77334249019622803</v>
      </c>
      <c r="AN324">
        <v>666</v>
      </c>
      <c r="AO324" t="s">
        <v>780</v>
      </c>
      <c r="AP324" t="s">
        <v>142</v>
      </c>
      <c r="AQ324" t="s">
        <v>143</v>
      </c>
      <c r="AR324" t="s">
        <v>8</v>
      </c>
      <c r="AS324">
        <v>42.289973799999999</v>
      </c>
      <c r="AT324">
        <v>-71.362251799999996</v>
      </c>
      <c r="AW324">
        <v>1.6</v>
      </c>
      <c r="AX324">
        <v>1.6</v>
      </c>
      <c r="BB324">
        <v>2.9</v>
      </c>
      <c r="BC324">
        <v>2.9</v>
      </c>
      <c r="BG324">
        <v>7.5</v>
      </c>
      <c r="BH324">
        <v>7.5</v>
      </c>
      <c r="BL324">
        <v>14.3</v>
      </c>
      <c r="BM324">
        <v>14.3</v>
      </c>
      <c r="BQ324">
        <v>20.7</v>
      </c>
      <c r="BR324">
        <v>20.7</v>
      </c>
      <c r="BW324">
        <v>25.6</v>
      </c>
      <c r="BX324">
        <v>25.6</v>
      </c>
      <c r="CB324">
        <v>28.3</v>
      </c>
      <c r="CC324">
        <v>28.3</v>
      </c>
      <c r="CG324">
        <v>27.2</v>
      </c>
      <c r="CH324">
        <v>27.2</v>
      </c>
      <c r="CL324">
        <v>22.9</v>
      </c>
      <c r="CM324">
        <v>22.9</v>
      </c>
      <c r="CQ324">
        <v>17.3</v>
      </c>
      <c r="CR324">
        <v>17.3</v>
      </c>
      <c r="CV324">
        <v>10.6</v>
      </c>
      <c r="CW324">
        <v>10.6</v>
      </c>
      <c r="DA324">
        <v>3.7</v>
      </c>
      <c r="DB324">
        <v>3.7</v>
      </c>
      <c r="DD324">
        <v>1</v>
      </c>
      <c r="DE324">
        <v>0</v>
      </c>
      <c r="DF324">
        <v>0</v>
      </c>
      <c r="DG324">
        <v>0</v>
      </c>
      <c r="DH324">
        <v>0</v>
      </c>
      <c r="DI324" t="str">
        <f t="shared" si="33"/>
        <v xml:space="preserve">Temp. suitable for vectors - surveillance may be needed. </v>
      </c>
      <c r="DJ324" t="str">
        <f t="shared" si="30"/>
        <v>When temp. suitable, model suggests vectors likely - may need control, education, and policies minimizing exposure.</v>
      </c>
      <c r="DK324" t="str">
        <f t="shared" si="34"/>
        <v xml:space="preserve">Temp. suitable for Zika - surveillance may be needed. </v>
      </c>
      <c r="DL324" t="str">
        <f t="shared" si="31"/>
        <v>When temp. suitable, model suggests Zika unlikely.</v>
      </c>
      <c r="DM324" t="str">
        <f t="shared" si="35"/>
        <v>Temp. suitable for vectors - surveillance may be needed. When temp. suitable, model suggests vectors likely - may need control, education, and policies minimizing exposure.</v>
      </c>
      <c r="DX324" s="59" t="s">
        <v>780</v>
      </c>
      <c r="DY324" s="59" t="s">
        <v>142</v>
      </c>
      <c r="DZ324" s="59" t="s">
        <v>143</v>
      </c>
      <c r="EA324" s="59" t="s">
        <v>8</v>
      </c>
      <c r="EB324" s="59">
        <v>349</v>
      </c>
      <c r="EC324" s="59">
        <v>147</v>
      </c>
      <c r="ED324" s="59">
        <v>1</v>
      </c>
      <c r="EE324" s="59">
        <v>3682</v>
      </c>
      <c r="EF324" s="59">
        <v>3681</v>
      </c>
      <c r="EG324" s="59">
        <v>638.47619047619003</v>
      </c>
      <c r="EH324" s="59">
        <v>681.01288442498196</v>
      </c>
      <c r="EI324" s="59">
        <v>93856</v>
      </c>
      <c r="EJ324" s="59">
        <v>139</v>
      </c>
      <c r="EK324" s="59">
        <v>11</v>
      </c>
      <c r="EL324" s="59">
        <v>1</v>
      </c>
      <c r="EM324" s="59">
        <v>391</v>
      </c>
      <c r="EN324" s="59">
        <v>93856</v>
      </c>
    </row>
    <row r="325" spans="1:144" x14ac:dyDescent="0.25">
      <c r="A325" s="18">
        <v>42.1991041</v>
      </c>
      <c r="B325" s="18">
        <v>-72.536559199999999</v>
      </c>
      <c r="C325" s="18">
        <f>IF(Sheet1!G707=1,Master!A325,Master!K325)</f>
        <v>42.1991041</v>
      </c>
      <c r="D325" s="18">
        <f>IF(Sheet1!G707=1,Master!B325,Master!L325)</f>
        <v>-72.536559199999999</v>
      </c>
      <c r="E325" s="18">
        <f>IF(Sheet1!G707=0,Master!A325,Master!K325)</f>
        <v>100</v>
      </c>
      <c r="F325" s="18">
        <f>IF(Sheet1!G707=0,Master!B325,Master!L325)</f>
        <v>180</v>
      </c>
      <c r="G325" s="18">
        <f>IF(Sheet1!I707=1,Master!A325,Master!K325)</f>
        <v>42.1991041</v>
      </c>
      <c r="H325" s="18">
        <f>IF(Sheet1!I707=1,Master!B325,Master!L325)</f>
        <v>-72.536559199999999</v>
      </c>
      <c r="I325" s="18">
        <f>IF(Sheet1!I707=0,Master!A325,Master!K325)</f>
        <v>100</v>
      </c>
      <c r="J325" s="18">
        <f>IF(Sheet1!I707=0,Master!B325,Master!L325)</f>
        <v>180</v>
      </c>
      <c r="K325" s="18">
        <v>100</v>
      </c>
      <c r="L325" s="18">
        <v>180</v>
      </c>
      <c r="M325">
        <v>722</v>
      </c>
      <c r="N325" t="s">
        <v>836</v>
      </c>
      <c r="O325">
        <v>0.21058887285</v>
      </c>
      <c r="P325" t="s">
        <v>142</v>
      </c>
      <c r="Q325" t="s">
        <v>143</v>
      </c>
      <c r="R325" t="s">
        <v>8</v>
      </c>
      <c r="S325">
        <v>1</v>
      </c>
      <c r="T325">
        <v>1</v>
      </c>
      <c r="U325">
        <v>-11.771653175354</v>
      </c>
      <c r="V325">
        <v>-11.771653175354</v>
      </c>
      <c r="W325">
        <v>-11.771653175354</v>
      </c>
      <c r="X325" s="1">
        <v>-11.771653175354</v>
      </c>
      <c r="Z325" s="1">
        <v>1</v>
      </c>
      <c r="AA325" s="1">
        <v>4.0871171825229001E-2</v>
      </c>
      <c r="AB325" s="1">
        <v>4.0871171825229001E-2</v>
      </c>
      <c r="AC325" s="1">
        <v>4.0871171825229001E-2</v>
      </c>
      <c r="AD325" s="1">
        <v>4.0871171825229001E-2</v>
      </c>
      <c r="AF325" s="1">
        <v>1</v>
      </c>
      <c r="AG325">
        <v>0.886951526976273</v>
      </c>
      <c r="AH325">
        <v>0.886951526976273</v>
      </c>
      <c r="AI325">
        <v>0.886951526976273</v>
      </c>
      <c r="AJ325">
        <v>0.886951526976273</v>
      </c>
      <c r="AL325" s="18">
        <f t="shared" si="32"/>
        <v>0.886951526976273</v>
      </c>
      <c r="AM325">
        <v>0.886951526976273</v>
      </c>
      <c r="AN325">
        <v>722</v>
      </c>
      <c r="AO325" t="s">
        <v>836</v>
      </c>
      <c r="AP325" t="s">
        <v>142</v>
      </c>
      <c r="AQ325" t="s">
        <v>143</v>
      </c>
      <c r="AR325" t="s">
        <v>8</v>
      </c>
      <c r="AS325">
        <v>42.1991041</v>
      </c>
      <c r="AT325">
        <v>-72.536559199999999</v>
      </c>
      <c r="AW325">
        <v>0.6</v>
      </c>
      <c r="AX325">
        <v>0.6</v>
      </c>
      <c r="BB325">
        <v>2.1</v>
      </c>
      <c r="BC325">
        <v>2.1</v>
      </c>
      <c r="BG325">
        <v>7.1</v>
      </c>
      <c r="BH325">
        <v>7.1</v>
      </c>
      <c r="BL325">
        <v>14.6</v>
      </c>
      <c r="BM325">
        <v>14.6</v>
      </c>
      <c r="BQ325">
        <v>21.1</v>
      </c>
      <c r="BR325">
        <v>21.1</v>
      </c>
      <c r="BW325">
        <v>25.9</v>
      </c>
      <c r="BX325">
        <v>25.9</v>
      </c>
      <c r="CB325">
        <v>28.4</v>
      </c>
      <c r="CC325">
        <v>28.4</v>
      </c>
      <c r="CG325">
        <v>27.3</v>
      </c>
      <c r="CH325">
        <v>27.3</v>
      </c>
      <c r="CL325">
        <v>23.1</v>
      </c>
      <c r="CM325">
        <v>23.1</v>
      </c>
      <c r="CQ325">
        <v>17.2</v>
      </c>
      <c r="CR325">
        <v>17.2</v>
      </c>
      <c r="CV325">
        <v>10.1</v>
      </c>
      <c r="CW325">
        <v>10.1</v>
      </c>
      <c r="DA325">
        <v>2.8</v>
      </c>
      <c r="DB325">
        <v>2.8</v>
      </c>
      <c r="DD325">
        <v>1</v>
      </c>
      <c r="DE325">
        <v>0</v>
      </c>
      <c r="DF325">
        <v>0</v>
      </c>
      <c r="DG325">
        <v>0</v>
      </c>
      <c r="DH325">
        <v>0</v>
      </c>
      <c r="DI325" t="str">
        <f t="shared" si="33"/>
        <v xml:space="preserve">Temp. suitable for vectors - surveillance may be needed. </v>
      </c>
      <c r="DJ325" t="str">
        <f t="shared" si="30"/>
        <v>When temp. suitable, model suggests vectors likely - may need control, education, and policies minimizing exposure.</v>
      </c>
      <c r="DK325" t="str">
        <f t="shared" si="34"/>
        <v xml:space="preserve">Temp. suitable for Zika - surveillance may be needed. </v>
      </c>
      <c r="DL325" t="str">
        <f t="shared" si="31"/>
        <v>When temp. suitable, model suggests Zika unlikely.</v>
      </c>
      <c r="DM325" t="str">
        <f t="shared" si="35"/>
        <v>Temp. suitable for vectors - surveillance may be needed. When temp. suitable, model suggests vectors likely - may need control, education, and policies minimizing exposure.</v>
      </c>
      <c r="DX325" s="59" t="s">
        <v>836</v>
      </c>
      <c r="DY325" s="59" t="s">
        <v>142</v>
      </c>
      <c r="DZ325" s="59" t="s">
        <v>143</v>
      </c>
      <c r="EA325" s="59" t="s">
        <v>8</v>
      </c>
      <c r="EB325" s="59">
        <v>49</v>
      </c>
      <c r="EC325" s="59">
        <v>253</v>
      </c>
      <c r="ED325" s="59">
        <v>0</v>
      </c>
      <c r="EE325" s="59">
        <v>4419</v>
      </c>
      <c r="EF325" s="59">
        <v>4419</v>
      </c>
      <c r="EG325" s="59">
        <v>452.56126482213398</v>
      </c>
      <c r="EH325" s="59">
        <v>582.32062090841202</v>
      </c>
      <c r="EI325" s="59">
        <v>114498</v>
      </c>
      <c r="EJ325" s="59">
        <v>199</v>
      </c>
      <c r="EK325" s="59">
        <v>0</v>
      </c>
      <c r="EL325" s="59">
        <v>9</v>
      </c>
      <c r="EM325" s="59">
        <v>254</v>
      </c>
      <c r="EN325" s="59">
        <v>114498</v>
      </c>
    </row>
    <row r="326" spans="1:144" x14ac:dyDescent="0.25">
      <c r="A326" s="18">
        <v>39.389729899999999</v>
      </c>
      <c r="B326" s="18">
        <v>-76.219681499999993</v>
      </c>
      <c r="C326" s="18">
        <f>IF(Sheet1!G734=1,Master!A326,Master!K326)</f>
        <v>39.389729899999999</v>
      </c>
      <c r="D326" s="18">
        <f>IF(Sheet1!G734=1,Master!B326,Master!L326)</f>
        <v>-76.219681499999993</v>
      </c>
      <c r="E326" s="18">
        <f>IF(Sheet1!G734=0,Master!A326,Master!K326)</f>
        <v>100</v>
      </c>
      <c r="F326" s="18">
        <f>IF(Sheet1!G734=0,Master!B326,Master!L326)</f>
        <v>180</v>
      </c>
      <c r="G326" s="18">
        <f>IF(Sheet1!I734=1,Master!A326,Master!K326)</f>
        <v>39.389729899999999</v>
      </c>
      <c r="H326" s="18">
        <f>IF(Sheet1!I734=1,Master!B326,Master!L326)</f>
        <v>-76.219681499999993</v>
      </c>
      <c r="I326" s="18">
        <f>IF(Sheet1!I734=0,Master!A326,Master!K326)</f>
        <v>100</v>
      </c>
      <c r="J326" s="18">
        <f>IF(Sheet1!I734=0,Master!B326,Master!L326)</f>
        <v>180</v>
      </c>
      <c r="K326" s="18">
        <v>100</v>
      </c>
      <c r="L326" s="18">
        <v>180</v>
      </c>
      <c r="M326">
        <v>1</v>
      </c>
      <c r="N326" t="s">
        <v>5</v>
      </c>
      <c r="O326">
        <v>1.0072652018099999</v>
      </c>
      <c r="P326" s="18" t="s">
        <v>6</v>
      </c>
      <c r="Q326" t="s">
        <v>7</v>
      </c>
      <c r="R326" t="s">
        <v>8</v>
      </c>
      <c r="S326">
        <v>1</v>
      </c>
      <c r="T326">
        <v>2</v>
      </c>
      <c r="U326">
        <v>-4.8818898200988698</v>
      </c>
      <c r="V326">
        <v>-2.1259841918945299</v>
      </c>
      <c r="W326">
        <v>-3.5039370059967001</v>
      </c>
      <c r="X326" s="1">
        <v>-7.0078740119934002</v>
      </c>
      <c r="Z326" s="1">
        <v>13</v>
      </c>
      <c r="AA326" s="1">
        <v>0.252066247327983</v>
      </c>
      <c r="AB326" s="1">
        <v>0.54140921667184305</v>
      </c>
      <c r="AC326" s="1">
        <v>0.43011000648278003</v>
      </c>
      <c r="AD326" s="1">
        <v>5.5914300842761397</v>
      </c>
      <c r="AF326" s="1">
        <v>13</v>
      </c>
      <c r="AG326">
        <v>0.72482291465613702</v>
      </c>
      <c r="AH326">
        <v>0.98383695647798397</v>
      </c>
      <c r="AI326">
        <v>0.90520833690731695</v>
      </c>
      <c r="AJ326">
        <v>11.767708379795099</v>
      </c>
      <c r="AL326" s="18">
        <f t="shared" si="32"/>
        <v>0.98383695647798397</v>
      </c>
      <c r="AM326">
        <v>0.98383695647798397</v>
      </c>
      <c r="AN326">
        <v>1</v>
      </c>
      <c r="AO326" t="s">
        <v>5</v>
      </c>
      <c r="AP326" t="s">
        <v>6</v>
      </c>
      <c r="AQ326" t="s">
        <v>7</v>
      </c>
      <c r="AR326" t="s">
        <v>8</v>
      </c>
      <c r="AS326">
        <v>39.389729899999999</v>
      </c>
      <c r="AT326">
        <v>-76.219681499999993</v>
      </c>
      <c r="AW326">
        <v>5</v>
      </c>
      <c r="AX326">
        <v>4.8</v>
      </c>
      <c r="BB326">
        <v>6.8</v>
      </c>
      <c r="BC326">
        <v>6.6999999999999993</v>
      </c>
      <c r="BG326">
        <v>12.2</v>
      </c>
      <c r="BH326">
        <v>12.1</v>
      </c>
      <c r="BL326">
        <v>18.399999999999999</v>
      </c>
      <c r="BM326">
        <v>18.3</v>
      </c>
      <c r="BQ326">
        <v>24</v>
      </c>
      <c r="BR326">
        <v>23.900000000000002</v>
      </c>
      <c r="BW326">
        <v>28.7</v>
      </c>
      <c r="BX326">
        <v>28.5</v>
      </c>
      <c r="CB326">
        <v>30.9</v>
      </c>
      <c r="CC326">
        <v>30.700000000000003</v>
      </c>
      <c r="CG326">
        <v>30.1</v>
      </c>
      <c r="CH326">
        <v>29.9</v>
      </c>
      <c r="CL326">
        <v>26.5</v>
      </c>
      <c r="CM326">
        <v>26.3</v>
      </c>
      <c r="CQ326">
        <v>20.2</v>
      </c>
      <c r="CR326">
        <v>20.100000000000001</v>
      </c>
      <c r="CV326">
        <v>13.8</v>
      </c>
      <c r="CW326">
        <v>13.7</v>
      </c>
      <c r="DA326">
        <v>7.6</v>
      </c>
      <c r="DB326">
        <v>7.4</v>
      </c>
      <c r="DD326">
        <v>14</v>
      </c>
      <c r="DE326">
        <v>0</v>
      </c>
      <c r="DF326">
        <v>0</v>
      </c>
      <c r="DG326">
        <v>0</v>
      </c>
      <c r="DH326">
        <v>0</v>
      </c>
      <c r="DI326" t="str">
        <f t="shared" si="33"/>
        <v xml:space="preserve">Temp. suitable for vectors - surveillance may be needed. </v>
      </c>
      <c r="DJ326" t="str">
        <f t="shared" si="30"/>
        <v>When temp. suitable, model suggests vectors likely - may need control, education, and policies minimizing exposure.</v>
      </c>
      <c r="DK326" t="str">
        <f t="shared" si="34"/>
        <v xml:space="preserve">Temp. suitable for Zika - surveillance may be needed. </v>
      </c>
      <c r="DL326" t="str">
        <f t="shared" si="31"/>
        <v>When temp. suitable, model suggests Zika unlikely.</v>
      </c>
      <c r="DM326" t="str">
        <f t="shared" si="35"/>
        <v>Temp. suitable for vectors - surveillance may be needed. When temp. suitable, model suggests vectors likely - may need control, education, and policies minimizing exposure.</v>
      </c>
      <c r="DX326" s="59" t="s">
        <v>5</v>
      </c>
      <c r="DY326" s="59" t="s">
        <v>6</v>
      </c>
      <c r="DZ326" s="59" t="s">
        <v>7</v>
      </c>
      <c r="EA326" s="59" t="s">
        <v>8</v>
      </c>
      <c r="EB326" s="59">
        <v>0</v>
      </c>
      <c r="EC326" s="59">
        <v>779</v>
      </c>
      <c r="ED326" s="59">
        <v>0</v>
      </c>
      <c r="EE326" s="59">
        <v>1997</v>
      </c>
      <c r="EF326" s="59">
        <v>1997</v>
      </c>
      <c r="EG326" s="59">
        <v>117.097560975609</v>
      </c>
      <c r="EH326" s="59">
        <v>260.152237906008</v>
      </c>
      <c r="EI326" s="59">
        <v>91219</v>
      </c>
      <c r="EJ326" s="59">
        <v>251</v>
      </c>
      <c r="EK326" s="59">
        <v>0</v>
      </c>
      <c r="EL326" s="59">
        <v>17</v>
      </c>
      <c r="EM326" s="59">
        <v>10</v>
      </c>
      <c r="EN326" s="59">
        <v>91219</v>
      </c>
    </row>
    <row r="327" spans="1:144" x14ac:dyDescent="0.25">
      <c r="A327" s="18">
        <v>39.032902300000003</v>
      </c>
      <c r="B327" s="18">
        <v>-76.960501199999996</v>
      </c>
      <c r="C327" s="18">
        <f>IF(Sheet1!G735=1,Master!A327,Master!K327)</f>
        <v>39.032902300000003</v>
      </c>
      <c r="D327" s="18">
        <f>IF(Sheet1!G735=1,Master!B327,Master!L327)</f>
        <v>-76.960501199999996</v>
      </c>
      <c r="E327" s="18">
        <f>IF(Sheet1!G735=0,Master!A327,Master!K327)</f>
        <v>100</v>
      </c>
      <c r="F327" s="18">
        <f>IF(Sheet1!G735=0,Master!B327,Master!L327)</f>
        <v>180</v>
      </c>
      <c r="G327" s="18">
        <f>IF(Sheet1!I735=1,Master!A327,Master!K327)</f>
        <v>39.032902300000003</v>
      </c>
      <c r="H327" s="18">
        <f>IF(Sheet1!I735=1,Master!B327,Master!L327)</f>
        <v>-76.960501199999996</v>
      </c>
      <c r="I327" s="18">
        <f>IF(Sheet1!I735=0,Master!A327,Master!K327)</f>
        <v>100</v>
      </c>
      <c r="J327" s="18">
        <f>IF(Sheet1!I735=0,Master!B327,Master!L327)</f>
        <v>180</v>
      </c>
      <c r="K327" s="18">
        <v>100</v>
      </c>
      <c r="L327" s="18">
        <v>180</v>
      </c>
      <c r="M327">
        <v>2</v>
      </c>
      <c r="N327" t="s">
        <v>9</v>
      </c>
      <c r="O327">
        <v>5.8900134172100001E-2</v>
      </c>
      <c r="P327" s="18" t="s">
        <v>6</v>
      </c>
      <c r="Q327" t="s">
        <v>7</v>
      </c>
      <c r="R327" t="s">
        <v>8</v>
      </c>
      <c r="S327">
        <v>1</v>
      </c>
      <c r="T327">
        <v>1</v>
      </c>
      <c r="U327">
        <v>7.8740157186985002E-2</v>
      </c>
      <c r="V327">
        <v>7.8740157186985002E-2</v>
      </c>
      <c r="W327">
        <v>7.8740157186985002E-2</v>
      </c>
      <c r="X327" s="1">
        <v>7.8740157186985002E-2</v>
      </c>
      <c r="Z327" s="1">
        <v>1</v>
      </c>
      <c r="AA327" s="1">
        <v>0.70460569858551003</v>
      </c>
      <c r="AB327" s="1">
        <v>0.70460569858551003</v>
      </c>
      <c r="AC327" s="1">
        <v>0.70460569858551003</v>
      </c>
      <c r="AD327" s="1">
        <v>0.70460569858551003</v>
      </c>
      <c r="AF327" s="1">
        <v>1</v>
      </c>
      <c r="AG327">
        <v>0.98592263460159302</v>
      </c>
      <c r="AH327">
        <v>0.98592263460159302</v>
      </c>
      <c r="AI327">
        <v>0.98592263460159302</v>
      </c>
      <c r="AJ327">
        <v>0.98592263460159302</v>
      </c>
      <c r="AL327" s="18">
        <f t="shared" si="32"/>
        <v>0.98592263460159302</v>
      </c>
      <c r="AM327">
        <v>0.98592263460159302</v>
      </c>
      <c r="AN327">
        <v>2</v>
      </c>
      <c r="AO327" t="s">
        <v>9</v>
      </c>
      <c r="AP327" t="s">
        <v>6</v>
      </c>
      <c r="AQ327" t="s">
        <v>7</v>
      </c>
      <c r="AR327" t="s">
        <v>8</v>
      </c>
      <c r="AS327">
        <v>39.032902300000003</v>
      </c>
      <c r="AT327">
        <v>-76.960501199999996</v>
      </c>
      <c r="AW327">
        <v>5.2</v>
      </c>
      <c r="AX327">
        <v>5.2</v>
      </c>
      <c r="BB327">
        <v>6.9</v>
      </c>
      <c r="BC327">
        <v>6.9</v>
      </c>
      <c r="BG327">
        <v>12.3</v>
      </c>
      <c r="BH327">
        <v>12.3</v>
      </c>
      <c r="BL327">
        <v>18.3</v>
      </c>
      <c r="BM327">
        <v>18.3</v>
      </c>
      <c r="BQ327">
        <v>23.7</v>
      </c>
      <c r="BR327">
        <v>23.7</v>
      </c>
      <c r="BW327">
        <v>28.3</v>
      </c>
      <c r="BX327">
        <v>28.3</v>
      </c>
      <c r="CB327">
        <v>30.6</v>
      </c>
      <c r="CC327">
        <v>30.6</v>
      </c>
      <c r="CG327">
        <v>29.6</v>
      </c>
      <c r="CH327">
        <v>29.6</v>
      </c>
      <c r="CL327">
        <v>25.9</v>
      </c>
      <c r="CM327">
        <v>25.9</v>
      </c>
      <c r="CQ327">
        <v>19.899999999999999</v>
      </c>
      <c r="CR327">
        <v>19.899999999999999</v>
      </c>
      <c r="CV327">
        <v>13.6</v>
      </c>
      <c r="CW327">
        <v>13.6</v>
      </c>
      <c r="DA327">
        <v>7.4</v>
      </c>
      <c r="DB327">
        <v>7.4</v>
      </c>
      <c r="DD327">
        <v>1</v>
      </c>
      <c r="DE327">
        <v>0</v>
      </c>
      <c r="DF327">
        <v>0</v>
      </c>
      <c r="DG327">
        <v>0</v>
      </c>
      <c r="DH327">
        <v>0</v>
      </c>
      <c r="DI327" t="str">
        <f t="shared" si="33"/>
        <v xml:space="preserve">Temp. suitable for vectors - surveillance may be needed. </v>
      </c>
      <c r="DJ327" t="str">
        <f t="shared" si="30"/>
        <v>When temp. suitable, model suggests vectors likely - may need control, education, and policies minimizing exposure.</v>
      </c>
      <c r="DK327" t="str">
        <f t="shared" si="34"/>
        <v xml:space="preserve">Temp. suitable for Zika - surveillance may be needed. </v>
      </c>
      <c r="DL327" t="str">
        <f t="shared" si="31"/>
        <v>When temp. suitable, model suggests Zika unlikely.</v>
      </c>
      <c r="DM327" t="str">
        <f t="shared" si="35"/>
        <v>Temp. suitable for vectors - surveillance may be needed. When temp. suitable, model suggests vectors likely - may need control, education, and policies minimizing exposure.</v>
      </c>
      <c r="DX327" s="59" t="s">
        <v>9</v>
      </c>
      <c r="DY327" s="59" t="s">
        <v>6</v>
      </c>
      <c r="DZ327" s="59" t="s">
        <v>7</v>
      </c>
      <c r="EA327" s="59" t="s">
        <v>8</v>
      </c>
      <c r="EB327" s="59">
        <v>1240</v>
      </c>
      <c r="EC327" s="59">
        <v>157</v>
      </c>
      <c r="ED327" s="59">
        <v>0</v>
      </c>
      <c r="EE327" s="59">
        <v>11300</v>
      </c>
      <c r="EF327" s="59">
        <v>11300</v>
      </c>
      <c r="EG327" s="59">
        <v>1288.08917197452</v>
      </c>
      <c r="EH327" s="59">
        <v>1441.4059147778701</v>
      </c>
      <c r="EI327" s="59">
        <v>202230</v>
      </c>
      <c r="EJ327" s="59">
        <v>153</v>
      </c>
      <c r="EK327" s="59">
        <v>1</v>
      </c>
      <c r="EL327" s="59">
        <v>0</v>
      </c>
      <c r="EM327" s="59">
        <v>940</v>
      </c>
      <c r="EN327" s="59">
        <v>202230</v>
      </c>
    </row>
    <row r="328" spans="1:144" x14ac:dyDescent="0.25">
      <c r="A328" s="18">
        <v>38.805153599999997</v>
      </c>
      <c r="B328" s="18">
        <v>-76.874486399999995</v>
      </c>
      <c r="C328" s="18">
        <f>IF(Sheet1!G736=1,Master!A328,Master!K328)</f>
        <v>38.805153599999997</v>
      </c>
      <c r="D328" s="18">
        <f>IF(Sheet1!G736=1,Master!B328,Master!L328)</f>
        <v>-76.874486399999995</v>
      </c>
      <c r="E328" s="18">
        <f>IF(Sheet1!G736=0,Master!A328,Master!K328)</f>
        <v>100</v>
      </c>
      <c r="F328" s="18">
        <f>IF(Sheet1!G736=0,Master!B328,Master!L328)</f>
        <v>180</v>
      </c>
      <c r="G328" s="18">
        <f>IF(Sheet1!I736=1,Master!A328,Master!K328)</f>
        <v>38.805153599999997</v>
      </c>
      <c r="H328" s="18">
        <f>IF(Sheet1!I736=1,Master!B328,Master!L328)</f>
        <v>-76.874486399999995</v>
      </c>
      <c r="I328" s="18">
        <f>IF(Sheet1!I736=0,Master!A328,Master!K328)</f>
        <v>100</v>
      </c>
      <c r="J328" s="18">
        <f>IF(Sheet1!I736=0,Master!B328,Master!L328)</f>
        <v>180</v>
      </c>
      <c r="K328" s="18">
        <v>100</v>
      </c>
      <c r="L328" s="18">
        <v>180</v>
      </c>
      <c r="M328">
        <v>15</v>
      </c>
      <c r="N328" t="s">
        <v>35</v>
      </c>
      <c r="O328">
        <v>0.183299348034</v>
      </c>
      <c r="P328" s="18" t="s">
        <v>6</v>
      </c>
      <c r="Q328" t="s">
        <v>7</v>
      </c>
      <c r="R328" t="s">
        <v>8</v>
      </c>
      <c r="S328">
        <v>1</v>
      </c>
      <c r="T328">
        <v>1</v>
      </c>
      <c r="U328">
        <v>7.8740157186985002E-2</v>
      </c>
      <c r="V328">
        <v>7.8740157186985002E-2</v>
      </c>
      <c r="W328">
        <v>7.8740157186985002E-2</v>
      </c>
      <c r="X328" s="1">
        <v>7.8740157186985002E-2</v>
      </c>
      <c r="Z328" s="1">
        <v>1</v>
      </c>
      <c r="AA328" s="1">
        <v>0.53732158028945298</v>
      </c>
      <c r="AB328" s="1">
        <v>0.53732158028945298</v>
      </c>
      <c r="AC328" s="1">
        <v>0.53732158028945298</v>
      </c>
      <c r="AD328" s="1">
        <v>0.53732158028945298</v>
      </c>
      <c r="AF328" s="1">
        <v>1</v>
      </c>
      <c r="AG328">
        <v>0.97922418444082204</v>
      </c>
      <c r="AH328">
        <v>0.97922418444082204</v>
      </c>
      <c r="AI328">
        <v>0.97922418444082204</v>
      </c>
      <c r="AJ328">
        <v>0.97922418444082204</v>
      </c>
      <c r="AL328" s="18">
        <f t="shared" si="32"/>
        <v>0.97922418444082204</v>
      </c>
      <c r="AM328">
        <v>0.97922418444082204</v>
      </c>
      <c r="AN328">
        <v>15</v>
      </c>
      <c r="AO328" t="s">
        <v>35</v>
      </c>
      <c r="AP328" t="s">
        <v>6</v>
      </c>
      <c r="AQ328" t="s">
        <v>7</v>
      </c>
      <c r="AR328" t="s">
        <v>8</v>
      </c>
      <c r="AS328">
        <v>38.805153599999997</v>
      </c>
      <c r="AT328">
        <v>-76.874486399999995</v>
      </c>
      <c r="AW328">
        <v>5.6</v>
      </c>
      <c r="AX328">
        <v>5.6</v>
      </c>
      <c r="BB328">
        <v>7.2</v>
      </c>
      <c r="BC328">
        <v>7.2</v>
      </c>
      <c r="BG328">
        <v>12.3</v>
      </c>
      <c r="BH328">
        <v>12.3</v>
      </c>
      <c r="BL328">
        <v>18.399999999999999</v>
      </c>
      <c r="BM328">
        <v>18.399999999999999</v>
      </c>
      <c r="BQ328">
        <v>23.6</v>
      </c>
      <c r="BR328">
        <v>23.6</v>
      </c>
      <c r="BW328">
        <v>28</v>
      </c>
      <c r="BX328">
        <v>28</v>
      </c>
      <c r="CB328">
        <v>30.1</v>
      </c>
      <c r="CC328">
        <v>30.1</v>
      </c>
      <c r="CG328">
        <v>29.2</v>
      </c>
      <c r="CH328">
        <v>29.2</v>
      </c>
      <c r="CL328">
        <v>25.8</v>
      </c>
      <c r="CM328">
        <v>25.8</v>
      </c>
      <c r="CQ328">
        <v>19.899999999999999</v>
      </c>
      <c r="CR328">
        <v>19.899999999999999</v>
      </c>
      <c r="CV328">
        <v>13.8</v>
      </c>
      <c r="CW328">
        <v>13.8</v>
      </c>
      <c r="DA328">
        <v>7.5</v>
      </c>
      <c r="DB328">
        <v>7.5</v>
      </c>
      <c r="DD328">
        <v>1</v>
      </c>
      <c r="DE328">
        <v>0</v>
      </c>
      <c r="DF328">
        <v>0</v>
      </c>
      <c r="DG328">
        <v>0</v>
      </c>
      <c r="DH328">
        <v>0</v>
      </c>
      <c r="DI328" t="str">
        <f t="shared" si="33"/>
        <v xml:space="preserve">Temp. suitable for vectors - surveillance may be needed. </v>
      </c>
      <c r="DJ328" t="str">
        <f t="shared" si="30"/>
        <v>When temp. suitable, model suggests vectors likely - may need control, education, and policies minimizing exposure.</v>
      </c>
      <c r="DK328" t="str">
        <f t="shared" si="34"/>
        <v xml:space="preserve">Temp. suitable for Zika - surveillance may be needed. </v>
      </c>
      <c r="DL328" t="str">
        <f t="shared" si="31"/>
        <v>When temp. suitable, model suggests Zika unlikely.</v>
      </c>
      <c r="DM328" t="str">
        <f t="shared" si="35"/>
        <v>Temp. suitable for vectors - surveillance may be needed. When temp. suitable, model suggests vectors likely - may need control, education, and policies minimizing exposure.</v>
      </c>
      <c r="DX328" s="59" t="s">
        <v>35</v>
      </c>
      <c r="DY328" s="59" t="s">
        <v>6</v>
      </c>
      <c r="DZ328" s="59" t="s">
        <v>7</v>
      </c>
      <c r="EA328" s="59" t="s">
        <v>8</v>
      </c>
      <c r="EB328" s="59">
        <v>0</v>
      </c>
      <c r="EC328" s="59">
        <v>262</v>
      </c>
      <c r="ED328" s="59">
        <v>0</v>
      </c>
      <c r="EE328" s="59">
        <v>3036</v>
      </c>
      <c r="EF328" s="59">
        <v>3036</v>
      </c>
      <c r="EG328" s="59">
        <v>447.67175572519</v>
      </c>
      <c r="EH328" s="59">
        <v>493.40881494751301</v>
      </c>
      <c r="EI328" s="59">
        <v>117290</v>
      </c>
      <c r="EJ328" s="59">
        <v>206</v>
      </c>
      <c r="EK328" s="59">
        <v>0</v>
      </c>
      <c r="EL328" s="59">
        <v>4</v>
      </c>
      <c r="EM328" s="59">
        <v>348</v>
      </c>
      <c r="EN328" s="59">
        <v>117290</v>
      </c>
    </row>
    <row r="329" spans="1:144" x14ac:dyDescent="0.25">
      <c r="A329" s="18">
        <v>38.4218732</v>
      </c>
      <c r="B329" s="18">
        <v>-77.092388600000007</v>
      </c>
      <c r="C329" s="18">
        <f>IF(Sheet1!G737=1,Master!A329,Master!K329)</f>
        <v>38.4218732</v>
      </c>
      <c r="D329" s="18">
        <f>IF(Sheet1!G737=1,Master!B329,Master!L329)</f>
        <v>-77.092388600000007</v>
      </c>
      <c r="E329" s="18">
        <f>IF(Sheet1!G737=0,Master!A329,Master!K329)</f>
        <v>100</v>
      </c>
      <c r="F329" s="18">
        <f>IF(Sheet1!G737=0,Master!B329,Master!L329)</f>
        <v>180</v>
      </c>
      <c r="G329" s="18">
        <f>IF(Sheet1!I737=1,Master!A329,Master!K329)</f>
        <v>38.4218732</v>
      </c>
      <c r="H329" s="18">
        <f>IF(Sheet1!I737=1,Master!B329,Master!L329)</f>
        <v>-77.092388600000007</v>
      </c>
      <c r="I329" s="18">
        <f>IF(Sheet1!I737=0,Master!A329,Master!K329)</f>
        <v>100</v>
      </c>
      <c r="J329" s="18">
        <f>IF(Sheet1!I737=0,Master!B329,Master!L329)</f>
        <v>180</v>
      </c>
      <c r="K329" s="18">
        <v>100</v>
      </c>
      <c r="L329" s="18">
        <v>180</v>
      </c>
      <c r="M329">
        <v>33</v>
      </c>
      <c r="N329" t="s">
        <v>78</v>
      </c>
      <c r="O329">
        <v>0.117026219739</v>
      </c>
      <c r="P329" s="18" t="s">
        <v>6</v>
      </c>
      <c r="Q329" t="s">
        <v>7</v>
      </c>
      <c r="R329" t="s">
        <v>8</v>
      </c>
      <c r="S329">
        <v>1</v>
      </c>
      <c r="T329">
        <v>1</v>
      </c>
      <c r="U329">
        <v>-0.47244095802307101</v>
      </c>
      <c r="V329">
        <v>-0.47244095802307101</v>
      </c>
      <c r="W329">
        <v>-0.47244095802307101</v>
      </c>
      <c r="X329" s="1">
        <v>-0.47244095802307101</v>
      </c>
      <c r="Z329" s="1">
        <v>1</v>
      </c>
      <c r="AA329" s="1">
        <v>0.36648631095886203</v>
      </c>
      <c r="AB329" s="1">
        <v>0.36648631095886203</v>
      </c>
      <c r="AC329" s="1">
        <v>0.36648631095886203</v>
      </c>
      <c r="AD329" s="1">
        <v>0.36648631095886203</v>
      </c>
      <c r="AF329" s="1">
        <v>1</v>
      </c>
      <c r="AG329">
        <v>0.84488159418106101</v>
      </c>
      <c r="AH329">
        <v>0.84488159418106101</v>
      </c>
      <c r="AI329">
        <v>0.84488159418106101</v>
      </c>
      <c r="AJ329">
        <v>0.84488159418106101</v>
      </c>
      <c r="AL329" s="18">
        <f t="shared" si="32"/>
        <v>0.84488159418106101</v>
      </c>
      <c r="AM329">
        <v>0.84488159418106101</v>
      </c>
      <c r="AN329">
        <v>33</v>
      </c>
      <c r="AO329" t="s">
        <v>78</v>
      </c>
      <c r="AP329" t="s">
        <v>6</v>
      </c>
      <c r="AQ329" t="s">
        <v>7</v>
      </c>
      <c r="AR329" t="s">
        <v>8</v>
      </c>
      <c r="AS329">
        <v>38.4218732</v>
      </c>
      <c r="AT329">
        <v>-77.092388600000007</v>
      </c>
      <c r="AW329">
        <v>6.7</v>
      </c>
      <c r="AX329">
        <v>6.7</v>
      </c>
      <c r="BB329">
        <v>8.3000000000000007</v>
      </c>
      <c r="BC329">
        <v>8.3000000000000007</v>
      </c>
      <c r="BG329">
        <v>13.3</v>
      </c>
      <c r="BH329">
        <v>13.3</v>
      </c>
      <c r="BL329">
        <v>19.5</v>
      </c>
      <c r="BM329">
        <v>19.5</v>
      </c>
      <c r="BQ329">
        <v>24.2</v>
      </c>
      <c r="BR329">
        <v>24.2</v>
      </c>
      <c r="BW329">
        <v>28.5</v>
      </c>
      <c r="BX329">
        <v>28.5</v>
      </c>
      <c r="CB329">
        <v>30.6</v>
      </c>
      <c r="CC329">
        <v>30.6</v>
      </c>
      <c r="CG329">
        <v>29.6</v>
      </c>
      <c r="CH329">
        <v>29.6</v>
      </c>
      <c r="CL329">
        <v>26.4</v>
      </c>
      <c r="CM329">
        <v>26.4</v>
      </c>
      <c r="CQ329">
        <v>20.6</v>
      </c>
      <c r="CR329">
        <v>20.6</v>
      </c>
      <c r="CV329">
        <v>14.6</v>
      </c>
      <c r="CW329">
        <v>14.6</v>
      </c>
      <c r="DA329">
        <v>8.5</v>
      </c>
      <c r="DB329">
        <v>8.5</v>
      </c>
      <c r="DD329">
        <v>1</v>
      </c>
      <c r="DE329">
        <v>0</v>
      </c>
      <c r="DF329">
        <v>0</v>
      </c>
      <c r="DG329">
        <v>0</v>
      </c>
      <c r="DH329">
        <v>0</v>
      </c>
      <c r="DI329" t="str">
        <f t="shared" si="33"/>
        <v xml:space="preserve">Temp. suitable for vectors - surveillance may be needed. </v>
      </c>
      <c r="DJ329" t="str">
        <f t="shared" si="30"/>
        <v>When temp. suitable, model suggests vectors likely - may need control, education, and policies minimizing exposure.</v>
      </c>
      <c r="DK329" t="str">
        <f t="shared" si="34"/>
        <v xml:space="preserve">Temp. suitable for Zika - surveillance may be needed. </v>
      </c>
      <c r="DL329" t="str">
        <f t="shared" si="31"/>
        <v>When temp. suitable, model suggests Zika unlikely.</v>
      </c>
      <c r="DM329" t="str">
        <f t="shared" si="35"/>
        <v>Temp. suitable for vectors - surveillance may be needed. When temp. suitable, model suggests vectors likely - may need control, education, and policies minimizing exposure.</v>
      </c>
      <c r="DX329" s="59" t="s">
        <v>78</v>
      </c>
      <c r="DY329" s="59" t="s">
        <v>6</v>
      </c>
      <c r="DZ329" s="59" t="s">
        <v>7</v>
      </c>
      <c r="EA329" s="59" t="s">
        <v>8</v>
      </c>
      <c r="EB329" s="59">
        <v>0</v>
      </c>
      <c r="EC329" s="59">
        <v>131</v>
      </c>
      <c r="ED329" s="59">
        <v>0</v>
      </c>
      <c r="EE329" s="59">
        <v>61</v>
      </c>
      <c r="EF329" s="59">
        <v>61</v>
      </c>
      <c r="EG329" s="59">
        <v>4.3664122137404497</v>
      </c>
      <c r="EH329" s="59">
        <v>9.7754999144888401</v>
      </c>
      <c r="EI329" s="59">
        <v>572</v>
      </c>
      <c r="EJ329" s="59">
        <v>21</v>
      </c>
      <c r="EK329" s="59">
        <v>0</v>
      </c>
      <c r="EL329" s="59">
        <v>4</v>
      </c>
      <c r="EM329" s="59">
        <v>0</v>
      </c>
      <c r="EN329" s="59">
        <v>572</v>
      </c>
    </row>
    <row r="330" spans="1:144" x14ac:dyDescent="0.25">
      <c r="A330" s="18">
        <v>38.677478899999997</v>
      </c>
      <c r="B330" s="18">
        <v>-76.842974100000006</v>
      </c>
      <c r="C330" s="18">
        <f>IF(Sheet1!G738=1,Master!A330,Master!K330)</f>
        <v>38.677478899999997</v>
      </c>
      <c r="D330" s="18">
        <f>IF(Sheet1!G738=1,Master!B330,Master!L330)</f>
        <v>-76.842974100000006</v>
      </c>
      <c r="E330" s="18">
        <f>IF(Sheet1!G738=0,Master!A330,Master!K330)</f>
        <v>100</v>
      </c>
      <c r="F330" s="18">
        <f>IF(Sheet1!G738=0,Master!B330,Master!L330)</f>
        <v>180</v>
      </c>
      <c r="G330" s="18">
        <f>IF(Sheet1!I738=1,Master!A330,Master!K330)</f>
        <v>38.677478899999997</v>
      </c>
      <c r="H330" s="18">
        <f>IF(Sheet1!I738=1,Master!B330,Master!L330)</f>
        <v>-76.842974100000006</v>
      </c>
      <c r="I330" s="18">
        <f>IF(Sheet1!I738=0,Master!A330,Master!K330)</f>
        <v>100</v>
      </c>
      <c r="J330" s="18">
        <f>IF(Sheet1!I738=0,Master!B330,Master!L330)</f>
        <v>180</v>
      </c>
      <c r="K330" s="18">
        <v>100</v>
      </c>
      <c r="L330" s="18">
        <v>180</v>
      </c>
      <c r="M330">
        <v>38</v>
      </c>
      <c r="N330" t="s">
        <v>90</v>
      </c>
      <c r="O330">
        <v>0.114060058575</v>
      </c>
      <c r="P330" s="18" t="s">
        <v>6</v>
      </c>
      <c r="Q330" t="s">
        <v>7</v>
      </c>
      <c r="R330" t="s">
        <v>8</v>
      </c>
      <c r="S330">
        <v>1</v>
      </c>
      <c r="T330">
        <v>1</v>
      </c>
      <c r="U330">
        <v>-0.19685038924217199</v>
      </c>
      <c r="V330">
        <v>-0.19685038924217199</v>
      </c>
      <c r="W330">
        <v>-0.19685038924217199</v>
      </c>
      <c r="X330" s="1">
        <v>-0.19685038924217199</v>
      </c>
      <c r="Z330" s="1">
        <v>1</v>
      </c>
      <c r="AA330" s="1">
        <v>0.53399747610092196</v>
      </c>
      <c r="AB330" s="1">
        <v>0.53399747610092196</v>
      </c>
      <c r="AC330" s="1">
        <v>0.53399747610092196</v>
      </c>
      <c r="AD330" s="1">
        <v>0.53399747610092196</v>
      </c>
      <c r="AF330" s="1">
        <v>1</v>
      </c>
      <c r="AG330">
        <v>0.98274803161621105</v>
      </c>
      <c r="AH330">
        <v>0.98274803161621105</v>
      </c>
      <c r="AI330">
        <v>0.98274803161621105</v>
      </c>
      <c r="AJ330">
        <v>0.98274803161621105</v>
      </c>
      <c r="AL330" s="18">
        <f t="shared" si="32"/>
        <v>0.98274803161621105</v>
      </c>
      <c r="AM330">
        <v>0.98274803161621105</v>
      </c>
      <c r="AN330">
        <v>38</v>
      </c>
      <c r="AO330" t="s">
        <v>90</v>
      </c>
      <c r="AP330" t="s">
        <v>6</v>
      </c>
      <c r="AQ330" t="s">
        <v>7</v>
      </c>
      <c r="AR330" t="s">
        <v>8</v>
      </c>
      <c r="AS330">
        <v>38.677478899999997</v>
      </c>
      <c r="AT330">
        <v>-76.842974100000006</v>
      </c>
      <c r="AW330">
        <v>5.8</v>
      </c>
      <c r="AX330">
        <v>5.8</v>
      </c>
      <c r="BB330">
        <v>7.4</v>
      </c>
      <c r="BC330">
        <v>7.4</v>
      </c>
      <c r="BG330">
        <v>12.5</v>
      </c>
      <c r="BH330">
        <v>12.5</v>
      </c>
      <c r="BL330">
        <v>18.7</v>
      </c>
      <c r="BM330">
        <v>18.7</v>
      </c>
      <c r="BQ330">
        <v>23.6</v>
      </c>
      <c r="BR330">
        <v>23.6</v>
      </c>
      <c r="BW330">
        <v>27.9</v>
      </c>
      <c r="BX330">
        <v>27.9</v>
      </c>
      <c r="CB330">
        <v>30.1</v>
      </c>
      <c r="CC330">
        <v>30.1</v>
      </c>
      <c r="CG330">
        <v>29.2</v>
      </c>
      <c r="CH330">
        <v>29.2</v>
      </c>
      <c r="CL330">
        <v>25.8</v>
      </c>
      <c r="CM330">
        <v>25.8</v>
      </c>
      <c r="CQ330">
        <v>20.100000000000001</v>
      </c>
      <c r="CR330">
        <v>20.100000000000001</v>
      </c>
      <c r="CV330">
        <v>14</v>
      </c>
      <c r="CW330">
        <v>14</v>
      </c>
      <c r="DA330">
        <v>7.8</v>
      </c>
      <c r="DB330">
        <v>7.8</v>
      </c>
      <c r="DD330">
        <v>1</v>
      </c>
      <c r="DE330">
        <v>0</v>
      </c>
      <c r="DF330">
        <v>0</v>
      </c>
      <c r="DG330">
        <v>0</v>
      </c>
      <c r="DH330">
        <v>0</v>
      </c>
      <c r="DI330" t="str">
        <f t="shared" si="33"/>
        <v xml:space="preserve">Temp. suitable for vectors - surveillance may be needed. </v>
      </c>
      <c r="DJ330" t="str">
        <f t="shared" si="30"/>
        <v>When temp. suitable, model suggests vectors likely - may need control, education, and policies minimizing exposure.</v>
      </c>
      <c r="DK330" t="str">
        <f t="shared" si="34"/>
        <v xml:space="preserve">Temp. suitable for Zika - surveillance may be needed. </v>
      </c>
      <c r="DL330" t="str">
        <f t="shared" si="31"/>
        <v>When temp. suitable, model suggests Zika unlikely.</v>
      </c>
      <c r="DM330" t="str">
        <f t="shared" si="35"/>
        <v>Temp. suitable for vectors - surveillance may be needed. When temp. suitable, model suggests vectors likely - may need control, education, and policies minimizing exposure.</v>
      </c>
      <c r="DX330" s="59" t="s">
        <v>90</v>
      </c>
      <c r="DY330" s="59" t="s">
        <v>6</v>
      </c>
      <c r="DZ330" s="59" t="s">
        <v>7</v>
      </c>
      <c r="EA330" s="59" t="s">
        <v>8</v>
      </c>
      <c r="EB330" s="59">
        <v>0</v>
      </c>
      <c r="EC330" s="59">
        <v>205</v>
      </c>
      <c r="ED330" s="59">
        <v>0</v>
      </c>
      <c r="EE330" s="59">
        <v>1207</v>
      </c>
      <c r="EF330" s="59">
        <v>1207</v>
      </c>
      <c r="EG330" s="59">
        <v>96.273170731707296</v>
      </c>
      <c r="EH330" s="59">
        <v>212.79148963405001</v>
      </c>
      <c r="EI330" s="59">
        <v>19736</v>
      </c>
      <c r="EJ330" s="59">
        <v>91</v>
      </c>
      <c r="EK330" s="59">
        <v>0</v>
      </c>
      <c r="EL330" s="59">
        <v>7</v>
      </c>
      <c r="EM330" s="59">
        <v>14</v>
      </c>
      <c r="EN330" s="59">
        <v>19736</v>
      </c>
    </row>
    <row r="331" spans="1:144" x14ac:dyDescent="0.25">
      <c r="A331" s="18">
        <v>39.199414300000001</v>
      </c>
      <c r="B331" s="18">
        <v>-76.568350300000006</v>
      </c>
      <c r="C331" s="18">
        <f>IF(Sheet1!G739=1,Master!A331,Master!K331)</f>
        <v>39.199414300000001</v>
      </c>
      <c r="D331" s="18">
        <f>IF(Sheet1!G739=1,Master!B331,Master!L331)</f>
        <v>-76.568350300000006</v>
      </c>
      <c r="E331" s="18">
        <f>IF(Sheet1!G739=0,Master!A331,Master!K331)</f>
        <v>100</v>
      </c>
      <c r="F331" s="18">
        <f>IF(Sheet1!G739=0,Master!B331,Master!L331)</f>
        <v>180</v>
      </c>
      <c r="G331" s="18">
        <f>IF(Sheet1!I739=1,Master!A331,Master!K331)</f>
        <v>39.199414300000001</v>
      </c>
      <c r="H331" s="18">
        <f>IF(Sheet1!I739=1,Master!B331,Master!L331)</f>
        <v>-76.568350300000006</v>
      </c>
      <c r="I331" s="18">
        <f>IF(Sheet1!I739=0,Master!A331,Master!K331)</f>
        <v>100</v>
      </c>
      <c r="J331" s="18">
        <f>IF(Sheet1!I739=0,Master!B331,Master!L331)</f>
        <v>180</v>
      </c>
      <c r="K331" s="18">
        <v>100</v>
      </c>
      <c r="L331" s="18">
        <v>180</v>
      </c>
      <c r="M331">
        <v>71</v>
      </c>
      <c r="N331" t="s">
        <v>139</v>
      </c>
      <c r="O331">
        <v>5.5353081731899997E-2</v>
      </c>
      <c r="P331" s="18" t="s">
        <v>6</v>
      </c>
      <c r="Q331" t="s">
        <v>7</v>
      </c>
      <c r="R331" t="s">
        <v>8</v>
      </c>
      <c r="S331">
        <v>1</v>
      </c>
      <c r="T331">
        <v>1</v>
      </c>
      <c r="U331">
        <v>-1.8503936529159499</v>
      </c>
      <c r="V331">
        <v>-1.8503936529159499</v>
      </c>
      <c r="W331">
        <v>-1.8503936529159499</v>
      </c>
      <c r="X331" s="1">
        <v>-1.8503936529159499</v>
      </c>
      <c r="Z331" s="1">
        <v>1</v>
      </c>
      <c r="AA331" s="1">
        <v>0.72021567821502697</v>
      </c>
      <c r="AB331" s="1">
        <v>0.72021567821502697</v>
      </c>
      <c r="AC331" s="1">
        <v>0.72021567821502697</v>
      </c>
      <c r="AD331" s="1">
        <v>0.72021567821502697</v>
      </c>
      <c r="AF331" s="1">
        <v>1</v>
      </c>
      <c r="AG331">
        <v>0.95693349838256803</v>
      </c>
      <c r="AH331">
        <v>0.95693349838256803</v>
      </c>
      <c r="AI331">
        <v>0.95693349838256803</v>
      </c>
      <c r="AJ331">
        <v>0.95693349838256803</v>
      </c>
      <c r="AL331" s="18">
        <f t="shared" si="32"/>
        <v>0.95693349838256803</v>
      </c>
      <c r="AM331">
        <v>0.95693349838256803</v>
      </c>
      <c r="AN331">
        <v>71</v>
      </c>
      <c r="AO331" t="s">
        <v>139</v>
      </c>
      <c r="AP331" t="s">
        <v>6</v>
      </c>
      <c r="AQ331" t="s">
        <v>7</v>
      </c>
      <c r="AR331" t="s">
        <v>8</v>
      </c>
      <c r="AS331">
        <v>39.199414300000001</v>
      </c>
      <c r="AT331">
        <v>-76.568350300000006</v>
      </c>
      <c r="AW331">
        <v>5.8</v>
      </c>
      <c r="AX331">
        <v>5.8</v>
      </c>
      <c r="BB331">
        <v>7.3</v>
      </c>
      <c r="BC331">
        <v>7.3</v>
      </c>
      <c r="BG331">
        <v>12.4</v>
      </c>
      <c r="BH331">
        <v>12.4</v>
      </c>
      <c r="BL331">
        <v>18.7</v>
      </c>
      <c r="BM331">
        <v>18.7</v>
      </c>
      <c r="BQ331">
        <v>24.2</v>
      </c>
      <c r="BR331">
        <v>24.2</v>
      </c>
      <c r="BW331">
        <v>29.3</v>
      </c>
      <c r="BX331">
        <v>29.3</v>
      </c>
      <c r="CB331">
        <v>31.6</v>
      </c>
      <c r="CC331">
        <v>31.6</v>
      </c>
      <c r="CG331">
        <v>30.5</v>
      </c>
      <c r="CH331">
        <v>30.5</v>
      </c>
      <c r="CL331">
        <v>26.7</v>
      </c>
      <c r="CM331">
        <v>26.7</v>
      </c>
      <c r="CQ331">
        <v>20.399999999999999</v>
      </c>
      <c r="CR331">
        <v>20.399999999999999</v>
      </c>
      <c r="CV331">
        <v>14.1</v>
      </c>
      <c r="CW331">
        <v>14.1</v>
      </c>
      <c r="DA331">
        <v>8</v>
      </c>
      <c r="DB331">
        <v>8</v>
      </c>
      <c r="DD331">
        <v>1</v>
      </c>
      <c r="DE331">
        <v>0</v>
      </c>
      <c r="DF331">
        <v>0</v>
      </c>
      <c r="DG331">
        <v>0</v>
      </c>
      <c r="DH331">
        <v>0</v>
      </c>
      <c r="DI331" t="str">
        <f t="shared" si="33"/>
        <v xml:space="preserve">Temp. suitable for vectors - surveillance may be needed. </v>
      </c>
      <c r="DJ331" t="str">
        <f t="shared" si="30"/>
        <v>When temp. suitable, model suggests vectors likely - may need control, education, and policies minimizing exposure.</v>
      </c>
      <c r="DK331" t="str">
        <f t="shared" si="34"/>
        <v xml:space="preserve">Temp. suitable for Zika - surveillance may be needed. </v>
      </c>
      <c r="DL331" t="str">
        <f t="shared" si="31"/>
        <v>When temp. suitable, model suggests Zika unlikely.</v>
      </c>
      <c r="DM331" t="str">
        <f t="shared" si="35"/>
        <v>Temp. suitable for vectors - surveillance may be needed. When temp. suitable, model suggests vectors likely - may need control, education, and policies minimizing exposure.</v>
      </c>
      <c r="DX331" s="59" t="s">
        <v>139</v>
      </c>
      <c r="DY331" s="59" t="s">
        <v>6</v>
      </c>
      <c r="DZ331" s="59" t="s">
        <v>7</v>
      </c>
      <c r="EA331" s="59" t="s">
        <v>8</v>
      </c>
      <c r="EB331" s="59">
        <v>157</v>
      </c>
      <c r="EC331" s="59">
        <v>119</v>
      </c>
      <c r="ED331" s="59">
        <v>0</v>
      </c>
      <c r="EE331" s="59">
        <v>2519</v>
      </c>
      <c r="EF331" s="59">
        <v>2519</v>
      </c>
      <c r="EG331" s="59">
        <v>414.71428571428498</v>
      </c>
      <c r="EH331" s="59">
        <v>526.41617147864804</v>
      </c>
      <c r="EI331" s="59">
        <v>49351</v>
      </c>
      <c r="EJ331" s="59">
        <v>95</v>
      </c>
      <c r="EK331" s="59">
        <v>0</v>
      </c>
      <c r="EL331" s="59">
        <v>2</v>
      </c>
      <c r="EM331" s="59">
        <v>176</v>
      </c>
      <c r="EN331" s="59">
        <v>49351</v>
      </c>
    </row>
    <row r="332" spans="1:144" x14ac:dyDescent="0.25">
      <c r="A332" s="18">
        <v>37.974950300000003</v>
      </c>
      <c r="B332" s="18">
        <v>-75.857579700000002</v>
      </c>
      <c r="C332" s="18">
        <f>IF(Sheet1!G740=1,Master!A332,Master!K332)</f>
        <v>37.974950300000003</v>
      </c>
      <c r="D332" s="18">
        <f>IF(Sheet1!G740=1,Master!B332,Master!L332)</f>
        <v>-75.857579700000002</v>
      </c>
      <c r="E332" s="18">
        <f>IF(Sheet1!G740=0,Master!A332,Master!K332)</f>
        <v>100</v>
      </c>
      <c r="F332" s="18">
        <f>IF(Sheet1!G740=0,Master!B332,Master!L332)</f>
        <v>180</v>
      </c>
      <c r="G332" s="18">
        <f>IF(Sheet1!I740=1,Master!A332,Master!K332)</f>
        <v>37.974950300000003</v>
      </c>
      <c r="H332" s="18">
        <f>IF(Sheet1!I740=1,Master!B332,Master!L332)</f>
        <v>-75.857579700000002</v>
      </c>
      <c r="I332" s="18">
        <f>IF(Sheet1!I740=0,Master!A332,Master!K332)</f>
        <v>100</v>
      </c>
      <c r="J332" s="18">
        <f>IF(Sheet1!I740=0,Master!B332,Master!L332)</f>
        <v>180</v>
      </c>
      <c r="K332" s="18">
        <v>100</v>
      </c>
      <c r="L332" s="18">
        <v>180</v>
      </c>
      <c r="M332">
        <v>81</v>
      </c>
      <c r="N332" t="s">
        <v>155</v>
      </c>
      <c r="O332">
        <v>6.1845349639199996E-3</v>
      </c>
      <c r="P332" s="18" t="s">
        <v>6</v>
      </c>
      <c r="Q332" t="s">
        <v>7</v>
      </c>
      <c r="R332" t="s">
        <v>8</v>
      </c>
      <c r="S332">
        <v>1</v>
      </c>
      <c r="T332">
        <v>1</v>
      </c>
      <c r="U332">
        <v>7.8740157186985002E-2</v>
      </c>
      <c r="V332">
        <v>7.8740157186985002E-2</v>
      </c>
      <c r="W332">
        <v>7.8740157186985002E-2</v>
      </c>
      <c r="X332" s="1">
        <v>7.8740157186985002E-2</v>
      </c>
      <c r="Z332" s="1">
        <v>1</v>
      </c>
      <c r="AA332" s="1">
        <v>0.53162825107574496</v>
      </c>
      <c r="AB332" s="1">
        <v>0.53162825107574496</v>
      </c>
      <c r="AC332" s="1">
        <v>0.53162825107574496</v>
      </c>
      <c r="AD332" s="1">
        <v>0.53162825107574496</v>
      </c>
      <c r="AF332" s="1">
        <v>1</v>
      </c>
      <c r="AG332">
        <v>0.90504330396652199</v>
      </c>
      <c r="AH332">
        <v>0.90504330396652199</v>
      </c>
      <c r="AI332">
        <v>0.90504330396652199</v>
      </c>
      <c r="AJ332">
        <v>0.90504330396652199</v>
      </c>
      <c r="AL332" s="18">
        <f t="shared" si="32"/>
        <v>0.90504330396652199</v>
      </c>
      <c r="AM332">
        <v>0.90504330396652199</v>
      </c>
      <c r="AN332">
        <v>81</v>
      </c>
      <c r="AO332" t="s">
        <v>155</v>
      </c>
      <c r="AP332" t="s">
        <v>6</v>
      </c>
      <c r="AQ332" t="s">
        <v>7</v>
      </c>
      <c r="AR332" t="s">
        <v>8</v>
      </c>
      <c r="AS332">
        <v>37.974950300000003</v>
      </c>
      <c r="AT332">
        <v>-75.857579700000002</v>
      </c>
      <c r="AW332">
        <v>6.8</v>
      </c>
      <c r="AX332">
        <v>6.8</v>
      </c>
      <c r="BB332">
        <v>8.1</v>
      </c>
      <c r="BC332">
        <v>8.1</v>
      </c>
      <c r="BG332">
        <v>12.7</v>
      </c>
      <c r="BH332">
        <v>12.7</v>
      </c>
      <c r="BL332">
        <v>18.2</v>
      </c>
      <c r="BM332">
        <v>18.2</v>
      </c>
      <c r="BQ332">
        <v>23.4</v>
      </c>
      <c r="BR332">
        <v>23.4</v>
      </c>
      <c r="BW332">
        <v>27.7</v>
      </c>
      <c r="BX332">
        <v>27.7</v>
      </c>
      <c r="CB332">
        <v>30.1</v>
      </c>
      <c r="CC332">
        <v>30.1</v>
      </c>
      <c r="CG332">
        <v>29.5</v>
      </c>
      <c r="CH332">
        <v>29.5</v>
      </c>
      <c r="CL332">
        <v>26.3</v>
      </c>
      <c r="CM332">
        <v>26.3</v>
      </c>
      <c r="CQ332">
        <v>20.6</v>
      </c>
      <c r="CR332">
        <v>20.6</v>
      </c>
      <c r="CV332">
        <v>14.9</v>
      </c>
      <c r="CW332">
        <v>14.9</v>
      </c>
      <c r="DA332">
        <v>9.4</v>
      </c>
      <c r="DB332">
        <v>9.4</v>
      </c>
      <c r="DD332">
        <v>1</v>
      </c>
      <c r="DE332">
        <v>0</v>
      </c>
      <c r="DF332">
        <v>0</v>
      </c>
      <c r="DG332">
        <v>0</v>
      </c>
      <c r="DH332">
        <v>0</v>
      </c>
      <c r="DI332" t="str">
        <f t="shared" si="33"/>
        <v xml:space="preserve">Temp. suitable for vectors - surveillance may be needed. </v>
      </c>
      <c r="DJ332" t="str">
        <f t="shared" si="30"/>
        <v>When temp. suitable, model suggests vectors likely - may need control, education, and policies minimizing exposure.</v>
      </c>
      <c r="DK332" t="str">
        <f t="shared" si="34"/>
        <v xml:space="preserve">Temp. suitable for Zika - surveillance may be needed. </v>
      </c>
      <c r="DL332" t="str">
        <f t="shared" si="31"/>
        <v>When temp. suitable, model suggests Zika unlikely.</v>
      </c>
      <c r="DM332" t="str">
        <f t="shared" si="35"/>
        <v>Temp. suitable for vectors - surveillance may be needed. When temp. suitable, model suggests vectors likely - may need control, education, and policies minimizing exposure.</v>
      </c>
      <c r="DX332" s="59" t="s">
        <v>155</v>
      </c>
      <c r="DY332" s="59" t="s">
        <v>6</v>
      </c>
      <c r="DZ332" s="59" t="s">
        <v>7</v>
      </c>
      <c r="EA332" s="59" t="s">
        <v>8</v>
      </c>
      <c r="EB332" s="59">
        <v>13</v>
      </c>
      <c r="EC332" s="59">
        <v>70</v>
      </c>
      <c r="ED332" s="59">
        <v>0</v>
      </c>
      <c r="EE332" s="59">
        <v>772</v>
      </c>
      <c r="EF332" s="59">
        <v>772</v>
      </c>
      <c r="EG332" s="59">
        <v>68.471428571428504</v>
      </c>
      <c r="EH332" s="59">
        <v>153.01575282383399</v>
      </c>
      <c r="EI332" s="59">
        <v>4793</v>
      </c>
      <c r="EJ332" s="59">
        <v>35</v>
      </c>
      <c r="EK332" s="59">
        <v>0</v>
      </c>
      <c r="EL332" s="59">
        <v>1</v>
      </c>
      <c r="EM332" s="59">
        <v>2</v>
      </c>
      <c r="EN332" s="59">
        <v>4793</v>
      </c>
    </row>
    <row r="333" spans="1:144" x14ac:dyDescent="0.25">
      <c r="A333" s="18">
        <v>39.336966599999997</v>
      </c>
      <c r="B333" s="18">
        <v>-76.130724200000003</v>
      </c>
      <c r="C333" s="18">
        <f>IF(Sheet1!G741=1,Master!A333,Master!K333)</f>
        <v>39.336966599999997</v>
      </c>
      <c r="D333" s="18">
        <f>IF(Sheet1!G741=1,Master!B333,Master!L333)</f>
        <v>-76.130724200000003</v>
      </c>
      <c r="E333" s="18">
        <f>IF(Sheet1!G741=0,Master!A333,Master!K333)</f>
        <v>100</v>
      </c>
      <c r="F333" s="18">
        <f>IF(Sheet1!G741=0,Master!B333,Master!L333)</f>
        <v>180</v>
      </c>
      <c r="G333" s="18">
        <f>IF(Sheet1!I741=1,Master!A333,Master!K333)</f>
        <v>39.336966599999997</v>
      </c>
      <c r="H333" s="18">
        <f>IF(Sheet1!I741=1,Master!B333,Master!L333)</f>
        <v>-76.130724200000003</v>
      </c>
      <c r="I333" s="18">
        <f>IF(Sheet1!I741=0,Master!A333,Master!K333)</f>
        <v>100</v>
      </c>
      <c r="J333" s="18">
        <f>IF(Sheet1!I741=0,Master!B333,Master!L333)</f>
        <v>180</v>
      </c>
      <c r="K333" s="18">
        <v>100</v>
      </c>
      <c r="L333" s="18">
        <v>180</v>
      </c>
      <c r="M333">
        <v>136</v>
      </c>
      <c r="N333" t="s">
        <v>220</v>
      </c>
      <c r="O333">
        <v>1.9845114009700002E-2</v>
      </c>
      <c r="P333" s="18" t="s">
        <v>6</v>
      </c>
      <c r="Q333" t="s">
        <v>7</v>
      </c>
      <c r="R333" t="s">
        <v>8</v>
      </c>
      <c r="S333">
        <v>1</v>
      </c>
      <c r="T333">
        <v>1</v>
      </c>
      <c r="U333">
        <v>-3.5039370059967001</v>
      </c>
      <c r="V333">
        <v>-3.5039370059967001</v>
      </c>
      <c r="W333">
        <v>-3.5039370059967001</v>
      </c>
      <c r="X333" s="1">
        <v>-3.5039370059967001</v>
      </c>
      <c r="Z333" s="1">
        <v>1</v>
      </c>
      <c r="AA333" s="1">
        <v>9.7036771476269004E-2</v>
      </c>
      <c r="AB333" s="1">
        <v>9.7036771476269004E-2</v>
      </c>
      <c r="AC333" s="1">
        <v>9.7036771476269004E-2</v>
      </c>
      <c r="AD333" s="1">
        <v>9.7036771476269004E-2</v>
      </c>
      <c r="AF333" s="1">
        <v>1</v>
      </c>
      <c r="AG333">
        <v>0.51481240987777699</v>
      </c>
      <c r="AH333">
        <v>0.51481240987777699</v>
      </c>
      <c r="AI333">
        <v>0.51481240987777699</v>
      </c>
      <c r="AJ333">
        <v>0.51481240987777699</v>
      </c>
      <c r="AL333" s="18">
        <f t="shared" si="32"/>
        <v>0.51481240987777699</v>
      </c>
      <c r="AM333">
        <v>0.51481240987777699</v>
      </c>
      <c r="AN333">
        <v>136</v>
      </c>
      <c r="AO333" t="s">
        <v>220</v>
      </c>
      <c r="AP333" t="s">
        <v>6</v>
      </c>
      <c r="AQ333" t="s">
        <v>7</v>
      </c>
      <c r="AR333" t="s">
        <v>8</v>
      </c>
      <c r="AS333">
        <v>39.336966599999997</v>
      </c>
      <c r="AT333">
        <v>-76.130724200000003</v>
      </c>
      <c r="AW333">
        <v>5</v>
      </c>
      <c r="AX333">
        <v>5</v>
      </c>
      <c r="BB333">
        <v>6.7</v>
      </c>
      <c r="BC333">
        <v>6.7</v>
      </c>
      <c r="BG333">
        <v>12</v>
      </c>
      <c r="BH333">
        <v>12</v>
      </c>
      <c r="BL333">
        <v>18.100000000000001</v>
      </c>
      <c r="BM333">
        <v>18.100000000000001</v>
      </c>
      <c r="BQ333">
        <v>23.7</v>
      </c>
      <c r="BR333">
        <v>23.7</v>
      </c>
      <c r="BW333">
        <v>28.3</v>
      </c>
      <c r="BX333">
        <v>28.3</v>
      </c>
      <c r="CB333">
        <v>30.6</v>
      </c>
      <c r="CC333">
        <v>30.6</v>
      </c>
      <c r="CG333">
        <v>29.8</v>
      </c>
      <c r="CH333">
        <v>29.8</v>
      </c>
      <c r="CL333">
        <v>26.2</v>
      </c>
      <c r="CM333">
        <v>26.2</v>
      </c>
      <c r="CQ333">
        <v>20.100000000000001</v>
      </c>
      <c r="CR333">
        <v>20.100000000000001</v>
      </c>
      <c r="CV333">
        <v>13.7</v>
      </c>
      <c r="CW333">
        <v>13.7</v>
      </c>
      <c r="DA333">
        <v>7.4</v>
      </c>
      <c r="DB333">
        <v>7.4</v>
      </c>
      <c r="DD333">
        <v>1</v>
      </c>
      <c r="DE333">
        <v>0</v>
      </c>
      <c r="DF333">
        <v>0</v>
      </c>
      <c r="DG333">
        <v>0</v>
      </c>
      <c r="DH333">
        <v>0</v>
      </c>
      <c r="DI333" t="str">
        <f t="shared" si="33"/>
        <v xml:space="preserve">Temp. suitable for vectors - surveillance may be needed. </v>
      </c>
      <c r="DJ333" t="str">
        <f t="shared" si="30"/>
        <v>When temp. suitable, model suggests vectors likely - may need control, education, and policies minimizing exposure.</v>
      </c>
      <c r="DK333" t="str">
        <f t="shared" si="34"/>
        <v xml:space="preserve">Temp. suitable for Zika - surveillance may be needed. </v>
      </c>
      <c r="DL333" t="str">
        <f t="shared" si="31"/>
        <v>When temp. suitable, model suggests Zika unlikely.</v>
      </c>
      <c r="DM333" t="str">
        <f t="shared" si="35"/>
        <v>Temp. suitable for vectors - surveillance may be needed. When temp. suitable, model suggests vectors likely - may need control, education, and policies minimizing exposure.</v>
      </c>
      <c r="DX333" s="59" t="s">
        <v>220</v>
      </c>
      <c r="DY333" s="59" t="s">
        <v>6</v>
      </c>
      <c r="DZ333" s="59" t="s">
        <v>7</v>
      </c>
      <c r="EA333" s="59" t="s">
        <v>8</v>
      </c>
      <c r="EB333" s="59">
        <v>3</v>
      </c>
      <c r="EC333" s="59">
        <v>64</v>
      </c>
      <c r="ED333" s="59">
        <v>0</v>
      </c>
      <c r="EE333" s="59">
        <v>85</v>
      </c>
      <c r="EF333" s="59">
        <v>85</v>
      </c>
      <c r="EG333" s="59">
        <v>8.4375</v>
      </c>
      <c r="EH333" s="59">
        <v>13.718002542279899</v>
      </c>
      <c r="EI333" s="59">
        <v>540</v>
      </c>
      <c r="EJ333" s="59">
        <v>23</v>
      </c>
      <c r="EK333" s="59">
        <v>0</v>
      </c>
      <c r="EL333" s="59">
        <v>2</v>
      </c>
      <c r="EM333" s="59">
        <v>5</v>
      </c>
      <c r="EN333" s="59">
        <v>540</v>
      </c>
    </row>
    <row r="334" spans="1:144" x14ac:dyDescent="0.25">
      <c r="A334" s="18">
        <v>38.751440299999999</v>
      </c>
      <c r="B334" s="18">
        <v>-76.854852300000005</v>
      </c>
      <c r="C334" s="18">
        <f>IF(Sheet1!G742=1,Master!A334,Master!K334)</f>
        <v>38.751440299999999</v>
      </c>
      <c r="D334" s="18">
        <f>IF(Sheet1!G742=1,Master!B334,Master!L334)</f>
        <v>-76.854852300000005</v>
      </c>
      <c r="E334" s="18">
        <f>IF(Sheet1!G742=0,Master!A334,Master!K334)</f>
        <v>100</v>
      </c>
      <c r="F334" s="18">
        <f>IF(Sheet1!G742=0,Master!B334,Master!L334)</f>
        <v>180</v>
      </c>
      <c r="G334" s="18">
        <f>IF(Sheet1!I742=1,Master!A334,Master!K334)</f>
        <v>38.751440299999999</v>
      </c>
      <c r="H334" s="18">
        <f>IF(Sheet1!I742=1,Master!B334,Master!L334)</f>
        <v>-76.854852300000005</v>
      </c>
      <c r="I334" s="18">
        <f>IF(Sheet1!I742=0,Master!A334,Master!K334)</f>
        <v>100</v>
      </c>
      <c r="J334" s="18">
        <f>IF(Sheet1!I742=0,Master!B334,Master!L334)</f>
        <v>180</v>
      </c>
      <c r="K334" s="18">
        <v>100</v>
      </c>
      <c r="L334" s="18">
        <v>180</v>
      </c>
      <c r="M334">
        <v>228</v>
      </c>
      <c r="N334" t="s">
        <v>338</v>
      </c>
      <c r="O334">
        <v>7.3373276175599994E-2</v>
      </c>
      <c r="P334" s="18" t="s">
        <v>6</v>
      </c>
      <c r="Q334" t="s">
        <v>7</v>
      </c>
      <c r="R334" t="s">
        <v>8</v>
      </c>
      <c r="S334">
        <v>1</v>
      </c>
      <c r="T334">
        <v>1</v>
      </c>
      <c r="U334">
        <v>-1.0236220359802199</v>
      </c>
      <c r="V334">
        <v>-1.0236220359802199</v>
      </c>
      <c r="W334">
        <v>-1.0236220359802199</v>
      </c>
      <c r="X334" s="1">
        <v>-1.0236220359802199</v>
      </c>
      <c r="Z334" s="1">
        <v>1</v>
      </c>
      <c r="AA334" s="1">
        <v>0.50254345298690395</v>
      </c>
      <c r="AB334" s="1">
        <v>0.50254345298690395</v>
      </c>
      <c r="AC334" s="1">
        <v>0.50254345298690395</v>
      </c>
      <c r="AD334" s="1">
        <v>0.50254345298690395</v>
      </c>
      <c r="AF334" s="1">
        <v>1</v>
      </c>
      <c r="AG334">
        <v>0.98255310086449599</v>
      </c>
      <c r="AH334">
        <v>0.98255310086449599</v>
      </c>
      <c r="AI334">
        <v>0.98255310086449599</v>
      </c>
      <c r="AJ334">
        <v>0.98255310086449599</v>
      </c>
      <c r="AL334" s="18">
        <f t="shared" si="32"/>
        <v>0.98255310086449599</v>
      </c>
      <c r="AM334">
        <v>0.98255310086449599</v>
      </c>
      <c r="AN334">
        <v>228</v>
      </c>
      <c r="AO334" t="s">
        <v>338</v>
      </c>
      <c r="AP334" t="s">
        <v>6</v>
      </c>
      <c r="AQ334" t="s">
        <v>7</v>
      </c>
      <c r="AR334" t="s">
        <v>8</v>
      </c>
      <c r="AS334">
        <v>38.751440299999999</v>
      </c>
      <c r="AT334">
        <v>-76.854852300000005</v>
      </c>
      <c r="AW334">
        <v>5.6</v>
      </c>
      <c r="AX334">
        <v>5.6</v>
      </c>
      <c r="BB334">
        <v>7.2</v>
      </c>
      <c r="BC334">
        <v>7.2</v>
      </c>
      <c r="BG334">
        <v>12.3</v>
      </c>
      <c r="BH334">
        <v>12.3</v>
      </c>
      <c r="BL334">
        <v>18.399999999999999</v>
      </c>
      <c r="BM334">
        <v>18.399999999999999</v>
      </c>
      <c r="BQ334">
        <v>23.6</v>
      </c>
      <c r="BR334">
        <v>23.6</v>
      </c>
      <c r="BW334">
        <v>28</v>
      </c>
      <c r="BX334">
        <v>28</v>
      </c>
      <c r="CB334">
        <v>30.1</v>
      </c>
      <c r="CC334">
        <v>30.1</v>
      </c>
      <c r="CG334">
        <v>29.2</v>
      </c>
      <c r="CH334">
        <v>29.2</v>
      </c>
      <c r="CL334">
        <v>25.8</v>
      </c>
      <c r="CM334">
        <v>25.8</v>
      </c>
      <c r="CQ334">
        <v>19.899999999999999</v>
      </c>
      <c r="CR334">
        <v>19.899999999999999</v>
      </c>
      <c r="CV334">
        <v>13.8</v>
      </c>
      <c r="CW334">
        <v>13.8</v>
      </c>
      <c r="DA334">
        <v>7.5</v>
      </c>
      <c r="DB334">
        <v>7.5</v>
      </c>
      <c r="DD334">
        <v>1</v>
      </c>
      <c r="DE334">
        <v>0</v>
      </c>
      <c r="DF334">
        <v>0</v>
      </c>
      <c r="DG334">
        <v>0</v>
      </c>
      <c r="DH334">
        <v>0</v>
      </c>
      <c r="DI334" t="str">
        <f t="shared" si="33"/>
        <v xml:space="preserve">Temp. suitable for vectors - surveillance may be needed. </v>
      </c>
      <c r="DJ334" t="str">
        <f t="shared" si="30"/>
        <v>When temp. suitable, model suggests vectors likely - may need control, education, and policies minimizing exposure.</v>
      </c>
      <c r="DK334" t="str">
        <f t="shared" si="34"/>
        <v xml:space="preserve">Temp. suitable for Zika - surveillance may be needed. </v>
      </c>
      <c r="DL334" t="str">
        <f t="shared" si="31"/>
        <v>When temp. suitable, model suggests Zika unlikely.</v>
      </c>
      <c r="DM334" t="str">
        <f t="shared" si="35"/>
        <v>Temp. suitable for vectors - surveillance may be needed. When temp. suitable, model suggests vectors likely - may need control, education, and policies minimizing exposure.</v>
      </c>
      <c r="DX334" s="59" t="s">
        <v>338</v>
      </c>
      <c r="DY334" s="59" t="s">
        <v>6</v>
      </c>
      <c r="DZ334" s="59" t="s">
        <v>7</v>
      </c>
      <c r="EA334" s="59" t="s">
        <v>8</v>
      </c>
      <c r="EB334" s="59">
        <v>34</v>
      </c>
      <c r="EC334" s="59">
        <v>37</v>
      </c>
      <c r="ED334" s="59">
        <v>0</v>
      </c>
      <c r="EE334" s="59">
        <v>915</v>
      </c>
      <c r="EF334" s="59">
        <v>915</v>
      </c>
      <c r="EG334" s="59">
        <v>183.945945945945</v>
      </c>
      <c r="EH334" s="59">
        <v>196.215676419479</v>
      </c>
      <c r="EI334" s="59">
        <v>6806</v>
      </c>
      <c r="EJ334" s="59">
        <v>36</v>
      </c>
      <c r="EK334" s="59">
        <v>1</v>
      </c>
      <c r="EL334" s="59">
        <v>0</v>
      </c>
      <c r="EM334" s="59">
        <v>147</v>
      </c>
      <c r="EN334" s="59">
        <v>6806</v>
      </c>
    </row>
    <row r="335" spans="1:144" x14ac:dyDescent="0.25">
      <c r="A335" s="18">
        <v>39.439151099999997</v>
      </c>
      <c r="B335" s="18">
        <v>-77.394202300000003</v>
      </c>
      <c r="C335" s="18">
        <f>IF(Sheet1!G743=1,Master!A335,Master!K335)</f>
        <v>39.439151099999997</v>
      </c>
      <c r="D335" s="18">
        <f>IF(Sheet1!G743=1,Master!B335,Master!L335)</f>
        <v>-77.394202300000003</v>
      </c>
      <c r="E335" s="18">
        <f>IF(Sheet1!G743=0,Master!A335,Master!K335)</f>
        <v>100</v>
      </c>
      <c r="F335" s="18">
        <f>IF(Sheet1!G743=0,Master!B335,Master!L335)</f>
        <v>180</v>
      </c>
      <c r="G335" s="18">
        <f>IF(Sheet1!I743=1,Master!A335,Master!K335)</f>
        <v>39.439151099999997</v>
      </c>
      <c r="H335" s="18">
        <f>IF(Sheet1!I743=1,Master!B335,Master!L335)</f>
        <v>-77.394202300000003</v>
      </c>
      <c r="I335" s="18">
        <f>IF(Sheet1!I743=0,Master!A335,Master!K335)</f>
        <v>100</v>
      </c>
      <c r="J335" s="18">
        <f>IF(Sheet1!I743=0,Master!B335,Master!L335)</f>
        <v>180</v>
      </c>
      <c r="K335" s="18">
        <v>100</v>
      </c>
      <c r="L335" s="18">
        <v>180</v>
      </c>
      <c r="M335">
        <v>245</v>
      </c>
      <c r="N335" t="s">
        <v>355</v>
      </c>
      <c r="O335">
        <v>0.186856760825</v>
      </c>
      <c r="P335" s="18" t="s">
        <v>6</v>
      </c>
      <c r="Q335" t="s">
        <v>7</v>
      </c>
      <c r="R335" t="s">
        <v>8</v>
      </c>
      <c r="S335">
        <v>1</v>
      </c>
      <c r="T335">
        <v>1</v>
      </c>
      <c r="U335">
        <v>-5.7086615562438903</v>
      </c>
      <c r="V335">
        <v>-5.7086615562438903</v>
      </c>
      <c r="W335">
        <v>-5.7086615562438903</v>
      </c>
      <c r="X335" s="1">
        <v>-5.7086615562438903</v>
      </c>
      <c r="Z335" s="1">
        <v>1</v>
      </c>
      <c r="AA335" s="1">
        <v>0.43829885125160201</v>
      </c>
      <c r="AB335" s="1">
        <v>0.43829885125160201</v>
      </c>
      <c r="AC335" s="1">
        <v>0.43829885125160201</v>
      </c>
      <c r="AD335" s="1">
        <v>0.43829885125160201</v>
      </c>
      <c r="AF335" s="1">
        <v>1</v>
      </c>
      <c r="AG335">
        <v>0.98112434148788497</v>
      </c>
      <c r="AH335">
        <v>0.98112434148788497</v>
      </c>
      <c r="AI335">
        <v>0.98112434148788497</v>
      </c>
      <c r="AJ335">
        <v>0.98112434148788497</v>
      </c>
      <c r="AL335" s="18">
        <f t="shared" si="32"/>
        <v>0.98112434148788497</v>
      </c>
      <c r="AM335">
        <v>0.98112434148788497</v>
      </c>
      <c r="AN335">
        <v>245</v>
      </c>
      <c r="AO335" t="s">
        <v>355</v>
      </c>
      <c r="AP335" t="s">
        <v>6</v>
      </c>
      <c r="AQ335" t="s">
        <v>7</v>
      </c>
      <c r="AR335" t="s">
        <v>8</v>
      </c>
      <c r="AS335">
        <v>39.439151099999997</v>
      </c>
      <c r="AT335">
        <v>-77.394202300000003</v>
      </c>
      <c r="AW335">
        <v>3.5</v>
      </c>
      <c r="AX335">
        <v>3.5</v>
      </c>
      <c r="BB335">
        <v>5.4</v>
      </c>
      <c r="BC335">
        <v>5.4</v>
      </c>
      <c r="BG335">
        <v>11.1</v>
      </c>
      <c r="BH335">
        <v>11.1</v>
      </c>
      <c r="BL335">
        <v>17.3</v>
      </c>
      <c r="BM335">
        <v>17.3</v>
      </c>
      <c r="BQ335">
        <v>22.7</v>
      </c>
      <c r="BR335">
        <v>22.7</v>
      </c>
      <c r="BW335">
        <v>27.3</v>
      </c>
      <c r="BX335">
        <v>27.3</v>
      </c>
      <c r="CB335">
        <v>29.6</v>
      </c>
      <c r="CC335">
        <v>29.6</v>
      </c>
      <c r="CG335">
        <v>28.7</v>
      </c>
      <c r="CH335">
        <v>28.7</v>
      </c>
      <c r="CL335">
        <v>25</v>
      </c>
      <c r="CM335">
        <v>25</v>
      </c>
      <c r="CQ335">
        <v>19</v>
      </c>
      <c r="CR335">
        <v>19</v>
      </c>
      <c r="CV335">
        <v>12.2</v>
      </c>
      <c r="CW335">
        <v>12.2</v>
      </c>
      <c r="DA335">
        <v>5.8</v>
      </c>
      <c r="DB335">
        <v>5.8</v>
      </c>
      <c r="DD335">
        <v>1</v>
      </c>
      <c r="DE335">
        <v>0</v>
      </c>
      <c r="DF335">
        <v>0</v>
      </c>
      <c r="DG335">
        <v>0</v>
      </c>
      <c r="DH335">
        <v>0</v>
      </c>
      <c r="DI335" t="str">
        <f t="shared" si="33"/>
        <v xml:space="preserve">Temp. suitable for vectors - surveillance may be needed. </v>
      </c>
      <c r="DJ335" t="str">
        <f t="shared" si="30"/>
        <v>When temp. suitable, model suggests vectors likely - may need control, education, and policies minimizing exposure.</v>
      </c>
      <c r="DK335" t="str">
        <f t="shared" si="34"/>
        <v xml:space="preserve">Temp. suitable for Zika - surveillance may be needed. </v>
      </c>
      <c r="DL335" t="str">
        <f t="shared" si="31"/>
        <v>When temp. suitable, model suggests Zika unlikely.</v>
      </c>
      <c r="DM335" t="str">
        <f t="shared" si="35"/>
        <v>Temp. suitable for vectors - surveillance may be needed. When temp. suitable, model suggests vectors likely - may need control, education, and policies minimizing exposure.</v>
      </c>
      <c r="DX335" s="59" t="s">
        <v>355</v>
      </c>
      <c r="DY335" s="59" t="s">
        <v>6</v>
      </c>
      <c r="DZ335" s="59" t="s">
        <v>7</v>
      </c>
      <c r="EA335" s="59" t="s">
        <v>8</v>
      </c>
      <c r="EB335" s="59">
        <v>13</v>
      </c>
      <c r="EC335" s="59">
        <v>233</v>
      </c>
      <c r="ED335" s="59">
        <v>0</v>
      </c>
      <c r="EE335" s="59">
        <v>4503</v>
      </c>
      <c r="EF335" s="59">
        <v>4503</v>
      </c>
      <c r="EG335" s="59">
        <v>435.00429184549301</v>
      </c>
      <c r="EH335" s="59">
        <v>619.26203830412805</v>
      </c>
      <c r="EI335" s="59">
        <v>101356</v>
      </c>
      <c r="EJ335" s="59">
        <v>176</v>
      </c>
      <c r="EK335" s="59">
        <v>0</v>
      </c>
      <c r="EL335" s="59">
        <v>8</v>
      </c>
      <c r="EM335" s="59">
        <v>148</v>
      </c>
      <c r="EN335" s="59">
        <v>101356</v>
      </c>
    </row>
    <row r="336" spans="1:144" x14ac:dyDescent="0.25">
      <c r="A336" s="18">
        <v>39.082422200000003</v>
      </c>
      <c r="B336" s="18">
        <v>-76.764533599999993</v>
      </c>
      <c r="C336" s="18">
        <f>IF(Sheet1!G744=1,Master!A336,Master!K336)</f>
        <v>39.082422200000003</v>
      </c>
      <c r="D336" s="18">
        <f>IF(Sheet1!G744=1,Master!B336,Master!L336)</f>
        <v>-76.764533599999993</v>
      </c>
      <c r="E336" s="18">
        <f>IF(Sheet1!G744=0,Master!A336,Master!K336)</f>
        <v>100</v>
      </c>
      <c r="F336" s="18">
        <f>IF(Sheet1!G744=0,Master!B336,Master!L336)</f>
        <v>180</v>
      </c>
      <c r="G336" s="18">
        <f>IF(Sheet1!I744=1,Master!A336,Master!K336)</f>
        <v>39.082422200000003</v>
      </c>
      <c r="H336" s="18">
        <f>IF(Sheet1!I744=1,Master!B336,Master!L336)</f>
        <v>-76.764533599999993</v>
      </c>
      <c r="I336" s="18">
        <f>IF(Sheet1!I744=0,Master!A336,Master!K336)</f>
        <v>100</v>
      </c>
      <c r="J336" s="18">
        <f>IF(Sheet1!I744=0,Master!B336,Master!L336)</f>
        <v>180</v>
      </c>
      <c r="K336" s="18">
        <v>100</v>
      </c>
      <c r="L336" s="18">
        <v>180</v>
      </c>
      <c r="M336">
        <v>250</v>
      </c>
      <c r="N336" t="s">
        <v>360</v>
      </c>
      <c r="O336">
        <v>0.27754725067800001</v>
      </c>
      <c r="P336" s="18" t="s">
        <v>6</v>
      </c>
      <c r="Q336" t="s">
        <v>7</v>
      </c>
      <c r="R336" t="s">
        <v>8</v>
      </c>
      <c r="S336">
        <v>1</v>
      </c>
      <c r="T336">
        <v>1</v>
      </c>
      <c r="U336">
        <v>0.35433071851730302</v>
      </c>
      <c r="V336">
        <v>0.35433071851730302</v>
      </c>
      <c r="W336">
        <v>0.35433071851730302</v>
      </c>
      <c r="X336" s="1">
        <v>0.35433071851730302</v>
      </c>
      <c r="Z336" s="1">
        <v>1</v>
      </c>
      <c r="AA336" s="1">
        <v>0.49408903717994701</v>
      </c>
      <c r="AB336" s="1">
        <v>0.49408903717994701</v>
      </c>
      <c r="AC336" s="1">
        <v>0.49408903717994701</v>
      </c>
      <c r="AD336" s="1">
        <v>0.49408903717994701</v>
      </c>
      <c r="AF336" s="1">
        <v>1</v>
      </c>
      <c r="AG336">
        <v>0.97544842958450295</v>
      </c>
      <c r="AH336">
        <v>0.97544842958450295</v>
      </c>
      <c r="AI336">
        <v>0.97544842958450295</v>
      </c>
      <c r="AJ336">
        <v>0.97544842958450295</v>
      </c>
      <c r="AL336" s="18">
        <f t="shared" si="32"/>
        <v>0.97544842958450295</v>
      </c>
      <c r="AM336">
        <v>0.97544842958450295</v>
      </c>
      <c r="AN336">
        <v>250</v>
      </c>
      <c r="AO336" t="s">
        <v>360</v>
      </c>
      <c r="AP336" t="s">
        <v>6</v>
      </c>
      <c r="AQ336" t="s">
        <v>7</v>
      </c>
      <c r="AR336" t="s">
        <v>8</v>
      </c>
      <c r="AS336">
        <v>39.082422200000003</v>
      </c>
      <c r="AT336">
        <v>-76.764533599999993</v>
      </c>
      <c r="AW336">
        <v>5.5</v>
      </c>
      <c r="AX336">
        <v>5.5</v>
      </c>
      <c r="BB336">
        <v>7.1</v>
      </c>
      <c r="BC336">
        <v>7.1</v>
      </c>
      <c r="BG336">
        <v>12.2</v>
      </c>
      <c r="BH336">
        <v>12.2</v>
      </c>
      <c r="BL336">
        <v>18.399999999999999</v>
      </c>
      <c r="BM336">
        <v>18.399999999999999</v>
      </c>
      <c r="BQ336">
        <v>23.7</v>
      </c>
      <c r="BR336">
        <v>23.7</v>
      </c>
      <c r="BW336">
        <v>28.5</v>
      </c>
      <c r="BX336">
        <v>28.5</v>
      </c>
      <c r="CB336">
        <v>30.9</v>
      </c>
      <c r="CC336">
        <v>30.9</v>
      </c>
      <c r="CG336">
        <v>29.9</v>
      </c>
      <c r="CH336">
        <v>29.9</v>
      </c>
      <c r="CL336">
        <v>26.1</v>
      </c>
      <c r="CM336">
        <v>26.1</v>
      </c>
      <c r="CQ336">
        <v>20.100000000000001</v>
      </c>
      <c r="CR336">
        <v>20.100000000000001</v>
      </c>
      <c r="CV336">
        <v>13.8</v>
      </c>
      <c r="CW336">
        <v>13.8</v>
      </c>
      <c r="DA336">
        <v>7.6</v>
      </c>
      <c r="DB336">
        <v>7.6</v>
      </c>
      <c r="DD336">
        <v>1</v>
      </c>
      <c r="DE336">
        <v>0</v>
      </c>
      <c r="DF336">
        <v>0</v>
      </c>
      <c r="DG336">
        <v>0</v>
      </c>
      <c r="DH336">
        <v>0</v>
      </c>
      <c r="DI336" t="str">
        <f t="shared" si="33"/>
        <v xml:space="preserve">Temp. suitable for vectors - surveillance may be needed. </v>
      </c>
      <c r="DJ336" t="str">
        <f t="shared" si="30"/>
        <v>When temp. suitable, model suggests vectors likely - may need control, education, and policies minimizing exposure.</v>
      </c>
      <c r="DK336" t="str">
        <f t="shared" si="34"/>
        <v xml:space="preserve">Temp. suitable for Zika - surveillance may be needed. </v>
      </c>
      <c r="DL336" t="str">
        <f t="shared" si="31"/>
        <v>When temp. suitable, model suggests Zika unlikely.</v>
      </c>
      <c r="DM336" t="str">
        <f t="shared" si="35"/>
        <v>Temp. suitable for vectors - surveillance may be needed. When temp. suitable, model suggests vectors likely - may need control, education, and policies minimizing exposure.</v>
      </c>
      <c r="DX336" s="59" t="s">
        <v>360</v>
      </c>
      <c r="DY336" s="59" t="s">
        <v>6</v>
      </c>
      <c r="DZ336" s="59" t="s">
        <v>7</v>
      </c>
      <c r="EA336" s="59" t="s">
        <v>8</v>
      </c>
      <c r="EB336" s="59">
        <v>8</v>
      </c>
      <c r="EC336" s="59">
        <v>316</v>
      </c>
      <c r="ED336" s="59">
        <v>0</v>
      </c>
      <c r="EE336" s="59">
        <v>1989</v>
      </c>
      <c r="EF336" s="59">
        <v>1989</v>
      </c>
      <c r="EG336" s="59">
        <v>348.75</v>
      </c>
      <c r="EH336" s="59">
        <v>446.63567704151097</v>
      </c>
      <c r="EI336" s="59">
        <v>110205</v>
      </c>
      <c r="EJ336" s="59">
        <v>204</v>
      </c>
      <c r="EK336" s="59">
        <v>0</v>
      </c>
      <c r="EL336" s="59">
        <v>6</v>
      </c>
      <c r="EM336" s="59">
        <v>142</v>
      </c>
      <c r="EN336" s="59">
        <v>110205</v>
      </c>
    </row>
    <row r="337" spans="1:144" x14ac:dyDescent="0.25">
      <c r="A337" s="18">
        <v>38.966985200000003</v>
      </c>
      <c r="B337" s="18">
        <v>-76.685005200000006</v>
      </c>
      <c r="C337" s="18">
        <f>IF(Sheet1!G745=1,Master!A337,Master!K337)</f>
        <v>38.966985200000003</v>
      </c>
      <c r="D337" s="18">
        <f>IF(Sheet1!G745=1,Master!B337,Master!L337)</f>
        <v>-76.685005200000006</v>
      </c>
      <c r="E337" s="18">
        <f>IF(Sheet1!G745=0,Master!A337,Master!K337)</f>
        <v>100</v>
      </c>
      <c r="F337" s="18">
        <f>IF(Sheet1!G745=0,Master!B337,Master!L337)</f>
        <v>180</v>
      </c>
      <c r="G337" s="18">
        <f>IF(Sheet1!I745=1,Master!A337,Master!K337)</f>
        <v>38.966985200000003</v>
      </c>
      <c r="H337" s="18">
        <f>IF(Sheet1!I745=1,Master!B337,Master!L337)</f>
        <v>-76.685005200000006</v>
      </c>
      <c r="I337" s="18">
        <f>IF(Sheet1!I745=0,Master!A337,Master!K337)</f>
        <v>100</v>
      </c>
      <c r="J337" s="18">
        <f>IF(Sheet1!I745=0,Master!B337,Master!L337)</f>
        <v>180</v>
      </c>
      <c r="K337" s="18">
        <v>100</v>
      </c>
      <c r="L337" s="18">
        <v>180</v>
      </c>
      <c r="M337">
        <v>293</v>
      </c>
      <c r="N337" t="s">
        <v>405</v>
      </c>
      <c r="O337">
        <v>8.7669343859599999E-2</v>
      </c>
      <c r="P337" s="18" t="s">
        <v>6</v>
      </c>
      <c r="Q337" t="s">
        <v>7</v>
      </c>
      <c r="R337" t="s">
        <v>8</v>
      </c>
      <c r="S337">
        <v>1</v>
      </c>
      <c r="T337">
        <v>1</v>
      </c>
      <c r="U337">
        <v>0.62992125749588002</v>
      </c>
      <c r="V337">
        <v>0.62992125749588002</v>
      </c>
      <c r="W337">
        <v>0.62992125749588002</v>
      </c>
      <c r="X337" s="1">
        <v>0.62992125749588002</v>
      </c>
      <c r="Z337" s="1">
        <v>1</v>
      </c>
      <c r="AA337" s="1">
        <v>0.56690096074344298</v>
      </c>
      <c r="AB337" s="1">
        <v>0.56690096074344298</v>
      </c>
      <c r="AC337" s="1">
        <v>0.56690096074344298</v>
      </c>
      <c r="AD337" s="1">
        <v>0.56690096074344298</v>
      </c>
      <c r="AF337" s="1">
        <v>1</v>
      </c>
      <c r="AG337">
        <v>0.98442388000206804</v>
      </c>
      <c r="AH337">
        <v>0.98442388000206804</v>
      </c>
      <c r="AI337">
        <v>0.98442388000206804</v>
      </c>
      <c r="AJ337">
        <v>0.98442388000206804</v>
      </c>
      <c r="AL337" s="18">
        <f t="shared" si="32"/>
        <v>0.98442388000206804</v>
      </c>
      <c r="AM337">
        <v>0.98442388000206804</v>
      </c>
      <c r="AN337">
        <v>293</v>
      </c>
      <c r="AO337" t="s">
        <v>405</v>
      </c>
      <c r="AP337" t="s">
        <v>6</v>
      </c>
      <c r="AQ337" t="s">
        <v>7</v>
      </c>
      <c r="AR337" t="s">
        <v>8</v>
      </c>
      <c r="AS337">
        <v>38.966985200000003</v>
      </c>
      <c r="AT337">
        <v>-76.685005200000006</v>
      </c>
      <c r="AW337">
        <v>5.7</v>
      </c>
      <c r="AX337">
        <v>5.7</v>
      </c>
      <c r="BB337">
        <v>7.3</v>
      </c>
      <c r="BC337">
        <v>7.3</v>
      </c>
      <c r="BG337">
        <v>12.4</v>
      </c>
      <c r="BH337">
        <v>12.4</v>
      </c>
      <c r="BL337">
        <v>18.399999999999999</v>
      </c>
      <c r="BM337">
        <v>18.399999999999999</v>
      </c>
      <c r="BQ337">
        <v>23.5</v>
      </c>
      <c r="BR337">
        <v>23.5</v>
      </c>
      <c r="BW337">
        <v>28.1</v>
      </c>
      <c r="BX337">
        <v>28.1</v>
      </c>
      <c r="CB337">
        <v>30.4</v>
      </c>
      <c r="CC337">
        <v>30.4</v>
      </c>
      <c r="CG337">
        <v>29.6</v>
      </c>
      <c r="CH337">
        <v>29.6</v>
      </c>
      <c r="CL337">
        <v>26</v>
      </c>
      <c r="CM337">
        <v>26</v>
      </c>
      <c r="CQ337">
        <v>20.2</v>
      </c>
      <c r="CR337">
        <v>20.2</v>
      </c>
      <c r="CV337">
        <v>13.9</v>
      </c>
      <c r="CW337">
        <v>13.9</v>
      </c>
      <c r="DA337">
        <v>7.8</v>
      </c>
      <c r="DB337">
        <v>7.8</v>
      </c>
      <c r="DD337">
        <v>1</v>
      </c>
      <c r="DE337">
        <v>0</v>
      </c>
      <c r="DF337">
        <v>0</v>
      </c>
      <c r="DG337">
        <v>0</v>
      </c>
      <c r="DH337">
        <v>0</v>
      </c>
      <c r="DI337" t="str">
        <f t="shared" si="33"/>
        <v xml:space="preserve">Temp. suitable for vectors - surveillance may be needed. </v>
      </c>
      <c r="DJ337" t="str">
        <f t="shared" si="30"/>
        <v>When temp. suitable, model suggests vectors likely - may need control, education, and policies minimizing exposure.</v>
      </c>
      <c r="DK337" t="str">
        <f t="shared" si="34"/>
        <v xml:space="preserve">Temp. suitable for Zika - surveillance may be needed. </v>
      </c>
      <c r="DL337" t="str">
        <f t="shared" si="31"/>
        <v>When temp. suitable, model suggests Zika unlikely.</v>
      </c>
      <c r="DM337" t="str">
        <f t="shared" si="35"/>
        <v>Temp. suitable for vectors - surveillance may be needed. When temp. suitable, model suggests vectors likely - may need control, education, and policies minimizing exposure.</v>
      </c>
      <c r="DX337" s="59" t="s">
        <v>405</v>
      </c>
      <c r="DY337" s="59" t="s">
        <v>6</v>
      </c>
      <c r="DZ337" s="59" t="s">
        <v>7</v>
      </c>
      <c r="EA337" s="59" t="s">
        <v>8</v>
      </c>
      <c r="EB337" s="59">
        <v>0</v>
      </c>
      <c r="EC337" s="59">
        <v>174</v>
      </c>
      <c r="ED337" s="59">
        <v>0</v>
      </c>
      <c r="EE337" s="59">
        <v>2477</v>
      </c>
      <c r="EF337" s="59">
        <v>2477</v>
      </c>
      <c r="EG337" s="59">
        <v>284.59195402298798</v>
      </c>
      <c r="EH337" s="59">
        <v>455.36303584944199</v>
      </c>
      <c r="EI337" s="59">
        <v>49519</v>
      </c>
      <c r="EJ337" s="59">
        <v>116</v>
      </c>
      <c r="EK337" s="59">
        <v>0</v>
      </c>
      <c r="EL337" s="59">
        <v>2</v>
      </c>
      <c r="EM337" s="59">
        <v>48</v>
      </c>
      <c r="EN337" s="59">
        <v>49519</v>
      </c>
    </row>
    <row r="338" spans="1:144" x14ac:dyDescent="0.25">
      <c r="A338" s="18">
        <v>39.331824900000001</v>
      </c>
      <c r="B338" s="18">
        <v>-76.415180000000007</v>
      </c>
      <c r="C338" s="18">
        <f>IF(Sheet1!G746=1,Master!A338,Master!K338)</f>
        <v>39.331824900000001</v>
      </c>
      <c r="D338" s="18">
        <f>IF(Sheet1!G746=1,Master!B338,Master!L338)</f>
        <v>-76.415180000000007</v>
      </c>
      <c r="E338" s="18">
        <f>IF(Sheet1!G746=0,Master!A338,Master!K338)</f>
        <v>100</v>
      </c>
      <c r="F338" s="18">
        <f>IF(Sheet1!G746=0,Master!B338,Master!L338)</f>
        <v>180</v>
      </c>
      <c r="G338" s="18">
        <f>IF(Sheet1!I746=1,Master!A338,Master!K338)</f>
        <v>39.331824900000001</v>
      </c>
      <c r="H338" s="18">
        <f>IF(Sheet1!I746=1,Master!B338,Master!L338)</f>
        <v>-76.415180000000007</v>
      </c>
      <c r="I338" s="18">
        <f>IF(Sheet1!I746=0,Master!A338,Master!K338)</f>
        <v>100</v>
      </c>
      <c r="J338" s="18">
        <f>IF(Sheet1!I746=0,Master!B338,Master!L338)</f>
        <v>180</v>
      </c>
      <c r="K338" s="18">
        <v>100</v>
      </c>
      <c r="L338" s="18">
        <v>180</v>
      </c>
      <c r="M338">
        <v>397</v>
      </c>
      <c r="N338" t="s">
        <v>509</v>
      </c>
      <c r="O338">
        <v>4.73130624008E-2</v>
      </c>
      <c r="P338" s="18" t="s">
        <v>6</v>
      </c>
      <c r="Q338" t="s">
        <v>7</v>
      </c>
      <c r="R338" t="s">
        <v>8</v>
      </c>
      <c r="S338">
        <v>1</v>
      </c>
      <c r="T338">
        <v>1</v>
      </c>
      <c r="U338">
        <v>-0.74803149700164795</v>
      </c>
      <c r="V338">
        <v>-0.74803149700164795</v>
      </c>
      <c r="W338">
        <v>-0.74803149700164795</v>
      </c>
      <c r="X338" s="1">
        <v>-0.74803149700164795</v>
      </c>
      <c r="Z338" s="1">
        <v>1</v>
      </c>
      <c r="AA338" s="1">
        <v>0.61108356714248702</v>
      </c>
      <c r="AB338" s="1">
        <v>0.61108356714248702</v>
      </c>
      <c r="AC338" s="1">
        <v>0.61108356714248702</v>
      </c>
      <c r="AD338" s="1">
        <v>0.61108356714248702</v>
      </c>
      <c r="AF338" s="1">
        <v>1</v>
      </c>
      <c r="AG338">
        <v>0.92044013738632202</v>
      </c>
      <c r="AH338">
        <v>0.92044013738632202</v>
      </c>
      <c r="AI338">
        <v>0.92044013738632202</v>
      </c>
      <c r="AJ338">
        <v>0.92044013738632202</v>
      </c>
      <c r="AL338" s="18">
        <f t="shared" si="32"/>
        <v>0.92044013738632202</v>
      </c>
      <c r="AM338">
        <v>0.92044013738632202</v>
      </c>
      <c r="AN338">
        <v>397</v>
      </c>
      <c r="AO338" t="s">
        <v>509</v>
      </c>
      <c r="AP338" t="s">
        <v>6</v>
      </c>
      <c r="AQ338" t="s">
        <v>7</v>
      </c>
      <c r="AR338" t="s">
        <v>8</v>
      </c>
      <c r="AS338">
        <v>39.331824900000001</v>
      </c>
      <c r="AT338">
        <v>-76.415180000000007</v>
      </c>
      <c r="AW338">
        <v>5.4</v>
      </c>
      <c r="AX338">
        <v>5.4</v>
      </c>
      <c r="BB338">
        <v>7</v>
      </c>
      <c r="BC338">
        <v>7</v>
      </c>
      <c r="BG338">
        <v>12.3</v>
      </c>
      <c r="BH338">
        <v>12.3</v>
      </c>
      <c r="BL338">
        <v>18.5</v>
      </c>
      <c r="BM338">
        <v>18.5</v>
      </c>
      <c r="BQ338">
        <v>24.2</v>
      </c>
      <c r="BR338">
        <v>24.2</v>
      </c>
      <c r="BW338">
        <v>29</v>
      </c>
      <c r="BX338">
        <v>29</v>
      </c>
      <c r="CB338">
        <v>31.3</v>
      </c>
      <c r="CC338">
        <v>31.3</v>
      </c>
      <c r="CG338">
        <v>30.3</v>
      </c>
      <c r="CH338">
        <v>30.3</v>
      </c>
      <c r="CL338">
        <v>26.6</v>
      </c>
      <c r="CM338">
        <v>26.6</v>
      </c>
      <c r="CQ338">
        <v>20.399999999999999</v>
      </c>
      <c r="CR338">
        <v>20.399999999999999</v>
      </c>
      <c r="CV338">
        <v>14</v>
      </c>
      <c r="CW338">
        <v>14</v>
      </c>
      <c r="DA338">
        <v>7.8</v>
      </c>
      <c r="DB338">
        <v>7.8</v>
      </c>
      <c r="DD338">
        <v>1</v>
      </c>
      <c r="DE338">
        <v>0</v>
      </c>
      <c r="DF338">
        <v>0</v>
      </c>
      <c r="DG338">
        <v>0</v>
      </c>
      <c r="DH338">
        <v>0</v>
      </c>
      <c r="DI338" t="str">
        <f t="shared" si="33"/>
        <v xml:space="preserve">Temp. suitable for vectors - surveillance may be needed. </v>
      </c>
      <c r="DJ338" t="str">
        <f t="shared" si="30"/>
        <v>When temp. suitable, model suggests vectors likely - may need control, education, and policies minimizing exposure.</v>
      </c>
      <c r="DK338" t="str">
        <f t="shared" si="34"/>
        <v xml:space="preserve">Temp. suitable for Zika - surveillance may be needed. </v>
      </c>
      <c r="DL338" t="str">
        <f t="shared" si="31"/>
        <v>When temp. suitable, model suggests Zika unlikely.</v>
      </c>
      <c r="DM338" t="str">
        <f t="shared" si="35"/>
        <v>Temp. suitable for vectors - surveillance may be needed. When temp. suitable, model suggests vectors likely - may need control, education, and policies minimizing exposure.</v>
      </c>
      <c r="DX338" s="59" t="s">
        <v>509</v>
      </c>
      <c r="DY338" s="59" t="s">
        <v>6</v>
      </c>
      <c r="DZ338" s="59" t="s">
        <v>7</v>
      </c>
      <c r="EA338" s="59" t="s">
        <v>8</v>
      </c>
      <c r="EB338" s="59">
        <v>12</v>
      </c>
      <c r="EC338" s="59">
        <v>80</v>
      </c>
      <c r="ED338" s="59">
        <v>0</v>
      </c>
      <c r="EE338" s="59">
        <v>3000</v>
      </c>
      <c r="EF338" s="59">
        <v>3000</v>
      </c>
      <c r="EG338" s="59">
        <v>722.42499999999905</v>
      </c>
      <c r="EH338" s="59">
        <v>727.434185596882</v>
      </c>
      <c r="EI338" s="59">
        <v>57794</v>
      </c>
      <c r="EJ338" s="59">
        <v>77</v>
      </c>
      <c r="EK338" s="59">
        <v>2</v>
      </c>
      <c r="EL338" s="59">
        <v>9</v>
      </c>
      <c r="EM338" s="59">
        <v>524</v>
      </c>
      <c r="EN338" s="59">
        <v>57794</v>
      </c>
    </row>
    <row r="339" spans="1:144" x14ac:dyDescent="0.25">
      <c r="A339" s="18">
        <v>39.001867799999999</v>
      </c>
      <c r="B339" s="18">
        <v>-77.090471699999995</v>
      </c>
      <c r="C339" s="18">
        <f>IF(Sheet1!G747=1,Master!A339,Master!K339)</f>
        <v>39.001867799999999</v>
      </c>
      <c r="D339" s="18">
        <f>IF(Sheet1!G747=1,Master!B339,Master!L339)</f>
        <v>-77.090471699999995</v>
      </c>
      <c r="E339" s="18">
        <f>IF(Sheet1!G747=0,Master!A339,Master!K339)</f>
        <v>100</v>
      </c>
      <c r="F339" s="18">
        <f>IF(Sheet1!G747=0,Master!B339,Master!L339)</f>
        <v>180</v>
      </c>
      <c r="G339" s="18">
        <f>IF(Sheet1!I747=1,Master!A339,Master!K339)</f>
        <v>39.001867799999999</v>
      </c>
      <c r="H339" s="18">
        <f>IF(Sheet1!I747=1,Master!B339,Master!L339)</f>
        <v>-77.090471699999995</v>
      </c>
      <c r="I339" s="18">
        <f>IF(Sheet1!I747=0,Master!A339,Master!K339)</f>
        <v>100</v>
      </c>
      <c r="J339" s="18">
        <f>IF(Sheet1!I747=0,Master!B339,Master!L339)</f>
        <v>180</v>
      </c>
      <c r="K339" s="18">
        <v>100</v>
      </c>
      <c r="L339" s="18">
        <v>180</v>
      </c>
      <c r="M339">
        <v>418</v>
      </c>
      <c r="N339" t="s">
        <v>530</v>
      </c>
      <c r="O339">
        <v>4.2200819465599997E-2</v>
      </c>
      <c r="P339" s="18" t="s">
        <v>6</v>
      </c>
      <c r="Q339" t="s">
        <v>7</v>
      </c>
      <c r="R339" t="s">
        <v>8</v>
      </c>
      <c r="S339">
        <v>1</v>
      </c>
      <c r="T339">
        <v>1</v>
      </c>
      <c r="U339">
        <v>-1.2992125749587999</v>
      </c>
      <c r="V339">
        <v>-1.2992125749587999</v>
      </c>
      <c r="W339">
        <v>-1.2992125749587999</v>
      </c>
      <c r="X339" s="1">
        <v>-1.2992125749587999</v>
      </c>
      <c r="Z339" s="1">
        <v>1</v>
      </c>
      <c r="AA339" s="1">
        <v>0.63781136274337802</v>
      </c>
      <c r="AB339" s="1">
        <v>0.63781136274337802</v>
      </c>
      <c r="AC339" s="1">
        <v>0.63781136274337802</v>
      </c>
      <c r="AD339" s="1">
        <v>0.63781136274337802</v>
      </c>
      <c r="AF339" s="1">
        <v>1</v>
      </c>
      <c r="AG339">
        <v>0.98432934284210205</v>
      </c>
      <c r="AH339">
        <v>0.98432934284210205</v>
      </c>
      <c r="AI339">
        <v>0.98432934284210205</v>
      </c>
      <c r="AJ339">
        <v>0.98432934284210205</v>
      </c>
      <c r="AL339" s="18">
        <f t="shared" si="32"/>
        <v>0.98432934284210205</v>
      </c>
      <c r="AM339">
        <v>0.98432934284210205</v>
      </c>
      <c r="AN339">
        <v>418</v>
      </c>
      <c r="AO339" t="s">
        <v>530</v>
      </c>
      <c r="AP339" t="s">
        <v>6</v>
      </c>
      <c r="AQ339" t="s">
        <v>7</v>
      </c>
      <c r="AR339" t="s">
        <v>8</v>
      </c>
      <c r="AS339">
        <v>39.001867799999999</v>
      </c>
      <c r="AT339">
        <v>-77.090471699999995</v>
      </c>
      <c r="AW339">
        <v>5</v>
      </c>
      <c r="AX339">
        <v>5</v>
      </c>
      <c r="BB339">
        <v>6.9</v>
      </c>
      <c r="BC339">
        <v>6.9</v>
      </c>
      <c r="BG339">
        <v>12.4</v>
      </c>
      <c r="BH339">
        <v>12.4</v>
      </c>
      <c r="BL339">
        <v>18.399999999999999</v>
      </c>
      <c r="BM339">
        <v>18.399999999999999</v>
      </c>
      <c r="BQ339">
        <v>23.8</v>
      </c>
      <c r="BR339">
        <v>23.8</v>
      </c>
      <c r="BW339">
        <v>28.2</v>
      </c>
      <c r="BX339">
        <v>28.2</v>
      </c>
      <c r="CB339">
        <v>30.4</v>
      </c>
      <c r="CC339">
        <v>30.4</v>
      </c>
      <c r="CG339">
        <v>29.5</v>
      </c>
      <c r="CH339">
        <v>29.5</v>
      </c>
      <c r="CL339">
        <v>25.8</v>
      </c>
      <c r="CM339">
        <v>25.8</v>
      </c>
      <c r="CQ339">
        <v>19.8</v>
      </c>
      <c r="CR339">
        <v>19.8</v>
      </c>
      <c r="CV339">
        <v>13.5</v>
      </c>
      <c r="CW339">
        <v>13.5</v>
      </c>
      <c r="DA339">
        <v>7.3</v>
      </c>
      <c r="DB339">
        <v>7.3</v>
      </c>
      <c r="DD339">
        <v>1</v>
      </c>
      <c r="DE339">
        <v>0</v>
      </c>
      <c r="DF339">
        <v>0</v>
      </c>
      <c r="DG339">
        <v>0</v>
      </c>
      <c r="DH339">
        <v>0</v>
      </c>
      <c r="DI339" t="str">
        <f t="shared" si="33"/>
        <v xml:space="preserve">Temp. suitable for vectors - surveillance may be needed. </v>
      </c>
      <c r="DJ339" t="str">
        <f t="shared" si="30"/>
        <v>When temp. suitable, model suggests vectors likely - may need control, education, and policies minimizing exposure.</v>
      </c>
      <c r="DK339" t="str">
        <f t="shared" si="34"/>
        <v xml:space="preserve">Temp. suitable for Zika - surveillance may be needed. </v>
      </c>
      <c r="DL339" t="str">
        <f t="shared" si="31"/>
        <v>When temp. suitable, model suggests Zika unlikely.</v>
      </c>
      <c r="DM339" t="str">
        <f t="shared" si="35"/>
        <v>Temp. suitable for vectors - surveillance may be needed. When temp. suitable, model suggests vectors likely - may need control, education, and policies minimizing exposure.</v>
      </c>
      <c r="DX339" s="59" t="s">
        <v>530</v>
      </c>
      <c r="DY339" s="59" t="s">
        <v>6</v>
      </c>
      <c r="DZ339" s="59" t="s">
        <v>7</v>
      </c>
      <c r="EA339" s="59" t="s">
        <v>8</v>
      </c>
      <c r="EB339" s="59">
        <v>4058</v>
      </c>
      <c r="EC339" s="59">
        <v>148</v>
      </c>
      <c r="ED339" s="59">
        <v>0</v>
      </c>
      <c r="EE339" s="59">
        <v>13932</v>
      </c>
      <c r="EF339" s="59">
        <v>13932</v>
      </c>
      <c r="EG339" s="59">
        <v>1729.8108108108099</v>
      </c>
      <c r="EH339" s="59">
        <v>2076.88217909179</v>
      </c>
      <c r="EI339" s="59">
        <v>256012</v>
      </c>
      <c r="EJ339" s="59">
        <v>145</v>
      </c>
      <c r="EK339" s="59">
        <v>0</v>
      </c>
      <c r="EL339" s="59">
        <v>1</v>
      </c>
      <c r="EM339" s="59">
        <v>1170</v>
      </c>
      <c r="EN339" s="59">
        <v>256012</v>
      </c>
    </row>
    <row r="340" spans="1:144" x14ac:dyDescent="0.25">
      <c r="A340" s="18">
        <v>38.281884599999998</v>
      </c>
      <c r="B340" s="18">
        <v>-76.420074600000007</v>
      </c>
      <c r="C340" s="18">
        <f>IF(Sheet1!G748=1,Master!A340,Master!K340)</f>
        <v>38.281884599999998</v>
      </c>
      <c r="D340" s="18">
        <f>IF(Sheet1!G748=1,Master!B340,Master!L340)</f>
        <v>-76.420074600000007</v>
      </c>
      <c r="E340" s="18">
        <f>IF(Sheet1!G748=0,Master!A340,Master!K340)</f>
        <v>100</v>
      </c>
      <c r="F340" s="18">
        <f>IF(Sheet1!G748=0,Master!B340,Master!L340)</f>
        <v>180</v>
      </c>
      <c r="G340" s="18">
        <f>IF(Sheet1!I748=1,Master!A340,Master!K340)</f>
        <v>38.281884599999998</v>
      </c>
      <c r="H340" s="18">
        <f>IF(Sheet1!I748=1,Master!B340,Master!L340)</f>
        <v>-76.420074600000007</v>
      </c>
      <c r="I340" s="18">
        <f>IF(Sheet1!I748=0,Master!A340,Master!K340)</f>
        <v>100</v>
      </c>
      <c r="J340" s="18">
        <f>IF(Sheet1!I748=0,Master!B340,Master!L340)</f>
        <v>180</v>
      </c>
      <c r="K340" s="18">
        <v>100</v>
      </c>
      <c r="L340" s="18">
        <v>180</v>
      </c>
      <c r="M340">
        <v>455</v>
      </c>
      <c r="N340" t="s">
        <v>567</v>
      </c>
      <c r="O340">
        <v>0.27482405927199999</v>
      </c>
      <c r="P340" s="18" t="s">
        <v>6</v>
      </c>
      <c r="Q340" t="s">
        <v>7</v>
      </c>
      <c r="R340" t="s">
        <v>8</v>
      </c>
      <c r="S340">
        <v>1</v>
      </c>
      <c r="T340">
        <v>1</v>
      </c>
      <c r="U340">
        <v>1.73228347301483</v>
      </c>
      <c r="V340">
        <v>1.73228347301483</v>
      </c>
      <c r="W340">
        <v>1.73228347301483</v>
      </c>
      <c r="X340" s="1">
        <v>1.73228347301483</v>
      </c>
      <c r="Z340" s="1">
        <v>1</v>
      </c>
      <c r="AA340" s="1">
        <v>0.51532262112875704</v>
      </c>
      <c r="AB340" s="1">
        <v>0.51532262112875704</v>
      </c>
      <c r="AC340" s="1">
        <v>0.51532262112875704</v>
      </c>
      <c r="AD340" s="1">
        <v>0.51532262112875704</v>
      </c>
      <c r="AF340" s="1">
        <v>1</v>
      </c>
      <c r="AG340">
        <v>0.83439708537180002</v>
      </c>
      <c r="AH340">
        <v>0.83439708537180002</v>
      </c>
      <c r="AI340">
        <v>0.83439708537180002</v>
      </c>
      <c r="AJ340">
        <v>0.83439708537180002</v>
      </c>
      <c r="AL340" s="18">
        <f t="shared" si="32"/>
        <v>0.83439708537180002</v>
      </c>
      <c r="AM340">
        <v>0.83439708537180002</v>
      </c>
      <c r="AN340">
        <v>455</v>
      </c>
      <c r="AO340" t="s">
        <v>567</v>
      </c>
      <c r="AP340" t="s">
        <v>6</v>
      </c>
      <c r="AQ340" t="s">
        <v>7</v>
      </c>
      <c r="AR340" t="s">
        <v>8</v>
      </c>
      <c r="AS340">
        <v>38.281884599999998</v>
      </c>
      <c r="AT340">
        <v>-76.420074600000007</v>
      </c>
      <c r="AW340">
        <v>6.5</v>
      </c>
      <c r="AX340">
        <v>6.5</v>
      </c>
      <c r="BB340">
        <v>8</v>
      </c>
      <c r="BC340">
        <v>8</v>
      </c>
      <c r="BG340">
        <v>13</v>
      </c>
      <c r="BH340">
        <v>13</v>
      </c>
      <c r="BL340">
        <v>18.8</v>
      </c>
      <c r="BM340">
        <v>18.8</v>
      </c>
      <c r="BQ340">
        <v>24</v>
      </c>
      <c r="BR340">
        <v>24</v>
      </c>
      <c r="BW340">
        <v>28.3</v>
      </c>
      <c r="BX340">
        <v>28.3</v>
      </c>
      <c r="CB340">
        <v>30.7</v>
      </c>
      <c r="CC340">
        <v>30.7</v>
      </c>
      <c r="CG340">
        <v>29.9</v>
      </c>
      <c r="CH340">
        <v>29.9</v>
      </c>
      <c r="CL340">
        <v>26.4</v>
      </c>
      <c r="CM340">
        <v>26.4</v>
      </c>
      <c r="CQ340">
        <v>20.399999999999999</v>
      </c>
      <c r="CR340">
        <v>20.399999999999999</v>
      </c>
      <c r="CV340">
        <v>14.7</v>
      </c>
      <c r="CW340">
        <v>14.7</v>
      </c>
      <c r="DA340">
        <v>8.9</v>
      </c>
      <c r="DB340">
        <v>8.9</v>
      </c>
      <c r="DD340">
        <v>2</v>
      </c>
      <c r="DE340">
        <v>0</v>
      </c>
      <c r="DF340">
        <v>0</v>
      </c>
      <c r="DG340">
        <v>0</v>
      </c>
      <c r="DH340">
        <v>0</v>
      </c>
      <c r="DI340" t="str">
        <f t="shared" si="33"/>
        <v xml:space="preserve">Temp. suitable for vectors - surveillance may be needed. </v>
      </c>
      <c r="DJ340" t="str">
        <f t="shared" si="30"/>
        <v>When temp. suitable, model suggests vectors likely - may need control, education, and policies minimizing exposure.</v>
      </c>
      <c r="DK340" t="str">
        <f t="shared" si="34"/>
        <v xml:space="preserve">Temp. suitable for Zika - surveillance may be needed. </v>
      </c>
      <c r="DL340" t="str">
        <f t="shared" si="31"/>
        <v>When temp. suitable, model suggests Zika unlikely.</v>
      </c>
      <c r="DM340" t="str">
        <f t="shared" si="35"/>
        <v>Temp. suitable for vectors - surveillance may be needed. When temp. suitable, model suggests vectors likely - may need control, education, and policies minimizing exposure.</v>
      </c>
      <c r="DX340" s="59" t="s">
        <v>567</v>
      </c>
      <c r="DY340" s="59" t="s">
        <v>6</v>
      </c>
      <c r="DZ340" s="59" t="s">
        <v>7</v>
      </c>
      <c r="EA340" s="59" t="s">
        <v>8</v>
      </c>
      <c r="EB340" s="59">
        <v>2</v>
      </c>
      <c r="EC340" s="59">
        <v>202</v>
      </c>
      <c r="ED340" s="59">
        <v>0</v>
      </c>
      <c r="EE340" s="59">
        <v>2077</v>
      </c>
      <c r="EF340" s="59">
        <v>2077</v>
      </c>
      <c r="EG340" s="59">
        <v>182.04950495049499</v>
      </c>
      <c r="EH340" s="59">
        <v>308.13689179310097</v>
      </c>
      <c r="EI340" s="59">
        <v>36774</v>
      </c>
      <c r="EJ340" s="59">
        <v>124</v>
      </c>
      <c r="EK340" s="59">
        <v>0</v>
      </c>
      <c r="EL340" s="59">
        <v>3</v>
      </c>
      <c r="EM340" s="59">
        <v>60</v>
      </c>
      <c r="EN340" s="59">
        <v>36774</v>
      </c>
    </row>
    <row r="341" spans="1:144" x14ac:dyDescent="0.25">
      <c r="A341" s="18">
        <v>38.658625399999998</v>
      </c>
      <c r="B341" s="18">
        <v>-76.532056299999994</v>
      </c>
      <c r="C341" s="18">
        <f>IF(Sheet1!G749=1,Master!A341,Master!K341)</f>
        <v>38.658625399999998</v>
      </c>
      <c r="D341" s="18">
        <f>IF(Sheet1!G749=1,Master!B341,Master!L341)</f>
        <v>-76.532056299999994</v>
      </c>
      <c r="E341" s="18">
        <f>IF(Sheet1!G749=0,Master!A341,Master!K341)</f>
        <v>100</v>
      </c>
      <c r="F341" s="18">
        <f>IF(Sheet1!G749=0,Master!B341,Master!L341)</f>
        <v>180</v>
      </c>
      <c r="G341" s="18">
        <f>IF(Sheet1!I749=1,Master!A341,Master!K341)</f>
        <v>38.658625399999998</v>
      </c>
      <c r="H341" s="18">
        <f>IF(Sheet1!I749=1,Master!B341,Master!L341)</f>
        <v>-76.532056299999994</v>
      </c>
      <c r="I341" s="18">
        <f>IF(Sheet1!I749=0,Master!A341,Master!K341)</f>
        <v>100</v>
      </c>
      <c r="J341" s="18">
        <f>IF(Sheet1!I749=0,Master!B341,Master!L341)</f>
        <v>180</v>
      </c>
      <c r="K341" s="18">
        <v>100</v>
      </c>
      <c r="L341" s="18">
        <v>180</v>
      </c>
      <c r="M341">
        <v>523</v>
      </c>
      <c r="N341" t="s">
        <v>635</v>
      </c>
      <c r="O341">
        <v>3.8783038026E-2</v>
      </c>
      <c r="P341" s="18" t="s">
        <v>6</v>
      </c>
      <c r="Q341" t="s">
        <v>7</v>
      </c>
      <c r="R341" t="s">
        <v>8</v>
      </c>
      <c r="S341">
        <v>1</v>
      </c>
      <c r="T341">
        <v>1</v>
      </c>
      <c r="U341">
        <v>-1.2992125749587999</v>
      </c>
      <c r="V341">
        <v>-1.2992125749587999</v>
      </c>
      <c r="W341">
        <v>-1.2992125749587999</v>
      </c>
      <c r="X341" s="1">
        <v>-1.2992125749587999</v>
      </c>
      <c r="Z341" s="1">
        <v>1</v>
      </c>
      <c r="AA341" s="1">
        <v>0.372553169727325</v>
      </c>
      <c r="AB341" s="1">
        <v>0.372553169727325</v>
      </c>
      <c r="AC341" s="1">
        <v>0.372553169727325</v>
      </c>
      <c r="AD341" s="1">
        <v>0.372553169727325</v>
      </c>
      <c r="AF341" s="1">
        <v>1</v>
      </c>
      <c r="AG341">
        <v>0.68614804744720503</v>
      </c>
      <c r="AH341">
        <v>0.68614804744720503</v>
      </c>
      <c r="AI341">
        <v>0.68614804744720503</v>
      </c>
      <c r="AJ341">
        <v>0.68614804744720503</v>
      </c>
      <c r="AL341" s="18">
        <f t="shared" si="32"/>
        <v>0.68614804744720503</v>
      </c>
      <c r="AM341">
        <v>0.68614804744720503</v>
      </c>
      <c r="AN341">
        <v>523</v>
      </c>
      <c r="AO341" t="s">
        <v>635</v>
      </c>
      <c r="AP341" t="s">
        <v>6</v>
      </c>
      <c r="AQ341" t="s">
        <v>7</v>
      </c>
      <c r="AR341" t="s">
        <v>8</v>
      </c>
      <c r="AS341">
        <v>38.658625399999998</v>
      </c>
      <c r="AT341">
        <v>-76.532056299999994</v>
      </c>
      <c r="AW341">
        <v>6.1</v>
      </c>
      <c r="AX341">
        <v>6.1</v>
      </c>
      <c r="BB341">
        <v>7.6</v>
      </c>
      <c r="BC341">
        <v>7.6</v>
      </c>
      <c r="BG341">
        <v>12.7</v>
      </c>
      <c r="BH341">
        <v>12.7</v>
      </c>
      <c r="BL341">
        <v>18.600000000000001</v>
      </c>
      <c r="BM341">
        <v>18.600000000000001</v>
      </c>
      <c r="BQ341">
        <v>23.7</v>
      </c>
      <c r="BR341">
        <v>23.7</v>
      </c>
      <c r="BW341">
        <v>28</v>
      </c>
      <c r="BX341">
        <v>28</v>
      </c>
      <c r="CB341">
        <v>30.3</v>
      </c>
      <c r="CC341">
        <v>30.3</v>
      </c>
      <c r="CG341">
        <v>29.4</v>
      </c>
      <c r="CH341">
        <v>29.4</v>
      </c>
      <c r="CL341">
        <v>26</v>
      </c>
      <c r="CM341">
        <v>26</v>
      </c>
      <c r="CQ341">
        <v>20.2</v>
      </c>
      <c r="CR341">
        <v>20.2</v>
      </c>
      <c r="CV341">
        <v>14.2</v>
      </c>
      <c r="CW341">
        <v>14.2</v>
      </c>
      <c r="DA341">
        <v>8.1999999999999993</v>
      </c>
      <c r="DB341">
        <v>8.1999999999999993</v>
      </c>
      <c r="DD341">
        <v>1</v>
      </c>
      <c r="DE341">
        <v>0</v>
      </c>
      <c r="DF341">
        <v>0</v>
      </c>
      <c r="DG341">
        <v>0</v>
      </c>
      <c r="DH341">
        <v>0</v>
      </c>
      <c r="DI341" t="str">
        <f t="shared" si="33"/>
        <v xml:space="preserve">Temp. suitable for vectors - surveillance may be needed. </v>
      </c>
      <c r="DJ341" t="str">
        <f t="shared" si="30"/>
        <v>When temp. suitable, model suggests vectors likely - may need control, education, and policies minimizing exposure.</v>
      </c>
      <c r="DK341" t="str">
        <f t="shared" si="34"/>
        <v xml:space="preserve">Temp. suitable for Zika - surveillance may be needed. </v>
      </c>
      <c r="DL341" t="str">
        <f t="shared" si="31"/>
        <v>When temp. suitable, model suggests Zika unlikely.</v>
      </c>
      <c r="DM341" t="str">
        <f t="shared" si="35"/>
        <v>Temp. suitable for vectors - surveillance may be needed. When temp. suitable, model suggests vectors likely - may need control, education, and policies minimizing exposure.</v>
      </c>
      <c r="DX341" s="59" t="s">
        <v>635</v>
      </c>
      <c r="DY341" s="59" t="s">
        <v>6</v>
      </c>
      <c r="DZ341" s="59" t="s">
        <v>7</v>
      </c>
      <c r="EA341" s="59" t="s">
        <v>8</v>
      </c>
      <c r="EB341" s="59">
        <v>132</v>
      </c>
      <c r="EC341" s="59">
        <v>87</v>
      </c>
      <c r="ED341" s="59">
        <v>0</v>
      </c>
      <c r="EE341" s="59">
        <v>1110</v>
      </c>
      <c r="EF341" s="59">
        <v>1110</v>
      </c>
      <c r="EG341" s="59">
        <v>109.79310344827501</v>
      </c>
      <c r="EH341" s="59">
        <v>187.47868157311001</v>
      </c>
      <c r="EI341" s="59">
        <v>9552</v>
      </c>
      <c r="EJ341" s="59">
        <v>66</v>
      </c>
      <c r="EK341" s="59">
        <v>8</v>
      </c>
      <c r="EL341" s="59">
        <v>5</v>
      </c>
      <c r="EM341" s="59">
        <v>45</v>
      </c>
      <c r="EN341" s="59">
        <v>9552</v>
      </c>
    </row>
    <row r="342" spans="1:144" x14ac:dyDescent="0.25">
      <c r="A342" s="18">
        <v>38.989754699999999</v>
      </c>
      <c r="B342" s="18">
        <v>-76.462318400000001</v>
      </c>
      <c r="C342" s="18">
        <f>IF(Sheet1!G750=1,Master!A342,Master!K342)</f>
        <v>38.989754699999999</v>
      </c>
      <c r="D342" s="18">
        <f>IF(Sheet1!G750=1,Master!B342,Master!L342)</f>
        <v>-76.462318400000001</v>
      </c>
      <c r="E342" s="18">
        <f>IF(Sheet1!G750=0,Master!A342,Master!K342)</f>
        <v>100</v>
      </c>
      <c r="F342" s="18">
        <f>IF(Sheet1!G750=0,Master!B342,Master!L342)</f>
        <v>180</v>
      </c>
      <c r="G342" s="18">
        <f>IF(Sheet1!I750=1,Master!A342,Master!K342)</f>
        <v>38.989754699999999</v>
      </c>
      <c r="H342" s="18">
        <f>IF(Sheet1!I750=1,Master!B342,Master!L342)</f>
        <v>-76.462318400000001</v>
      </c>
      <c r="I342" s="18">
        <f>IF(Sheet1!I750=0,Master!A342,Master!K342)</f>
        <v>100</v>
      </c>
      <c r="J342" s="18">
        <f>IF(Sheet1!I750=0,Master!B342,Master!L342)</f>
        <v>180</v>
      </c>
      <c r="K342" s="18">
        <v>100</v>
      </c>
      <c r="L342" s="18">
        <v>180</v>
      </c>
      <c r="M342">
        <v>553</v>
      </c>
      <c r="N342" t="s">
        <v>665</v>
      </c>
      <c r="O342">
        <v>0.14926691987599999</v>
      </c>
      <c r="P342" s="18" t="s">
        <v>6</v>
      </c>
      <c r="Q342" t="s">
        <v>7</v>
      </c>
      <c r="R342" t="s">
        <v>8</v>
      </c>
      <c r="S342">
        <v>1</v>
      </c>
      <c r="T342">
        <v>1</v>
      </c>
      <c r="U342">
        <v>-0.47244095802307101</v>
      </c>
      <c r="V342">
        <v>-0.47244095802307101</v>
      </c>
      <c r="W342">
        <v>-0.47244095802307101</v>
      </c>
      <c r="X342" s="1">
        <v>-0.47244095802307101</v>
      </c>
      <c r="Z342" s="1">
        <v>1</v>
      </c>
      <c r="AA342" s="1">
        <v>0.63910937309265103</v>
      </c>
      <c r="AB342" s="1">
        <v>0.63910937309265103</v>
      </c>
      <c r="AC342" s="1">
        <v>0.63910937309265103</v>
      </c>
      <c r="AD342" s="1">
        <v>0.63910937309265103</v>
      </c>
      <c r="AF342" s="1">
        <v>1</v>
      </c>
      <c r="AG342">
        <v>0.78008604049682595</v>
      </c>
      <c r="AH342">
        <v>0.78008604049682595</v>
      </c>
      <c r="AI342">
        <v>0.78008604049682595</v>
      </c>
      <c r="AJ342">
        <v>0.78008604049682595</v>
      </c>
      <c r="AL342" s="18">
        <f t="shared" si="32"/>
        <v>0.78008604049682595</v>
      </c>
      <c r="AM342">
        <v>0.78008604049682595</v>
      </c>
      <c r="AN342">
        <v>553</v>
      </c>
      <c r="AO342" t="s">
        <v>665</v>
      </c>
      <c r="AP342" t="s">
        <v>6</v>
      </c>
      <c r="AQ342" t="s">
        <v>7</v>
      </c>
      <c r="AR342" t="s">
        <v>8</v>
      </c>
      <c r="AS342">
        <v>38.989754699999999</v>
      </c>
      <c r="AT342">
        <v>-76.462318400000001</v>
      </c>
      <c r="AW342">
        <v>5.8</v>
      </c>
      <c r="AX342">
        <v>5.8</v>
      </c>
      <c r="BB342">
        <v>7.2</v>
      </c>
      <c r="BC342">
        <v>7.2</v>
      </c>
      <c r="BG342">
        <v>12</v>
      </c>
      <c r="BH342">
        <v>12</v>
      </c>
      <c r="BL342">
        <v>18.2</v>
      </c>
      <c r="BM342">
        <v>18.2</v>
      </c>
      <c r="BQ342">
        <v>23.4</v>
      </c>
      <c r="BR342">
        <v>23.4</v>
      </c>
      <c r="BW342">
        <v>28.1</v>
      </c>
      <c r="BX342">
        <v>28.1</v>
      </c>
      <c r="CB342">
        <v>30.5</v>
      </c>
      <c r="CC342">
        <v>30.5</v>
      </c>
      <c r="CG342">
        <v>29.5</v>
      </c>
      <c r="CH342">
        <v>29.5</v>
      </c>
      <c r="CL342">
        <v>26.1</v>
      </c>
      <c r="CM342">
        <v>26.1</v>
      </c>
      <c r="CQ342">
        <v>20.100000000000001</v>
      </c>
      <c r="CR342">
        <v>20.100000000000001</v>
      </c>
      <c r="CV342">
        <v>13.8</v>
      </c>
      <c r="CW342">
        <v>13.8</v>
      </c>
      <c r="DA342">
        <v>7.8</v>
      </c>
      <c r="DB342">
        <v>7.8</v>
      </c>
      <c r="DD342">
        <v>1</v>
      </c>
      <c r="DE342">
        <v>0</v>
      </c>
      <c r="DF342">
        <v>0</v>
      </c>
      <c r="DG342">
        <v>0</v>
      </c>
      <c r="DH342">
        <v>0</v>
      </c>
      <c r="DI342" t="str">
        <f t="shared" si="33"/>
        <v xml:space="preserve">Temp. suitable for vectors - surveillance may be needed. </v>
      </c>
      <c r="DJ342" t="str">
        <f t="shared" si="30"/>
        <v>When temp. suitable, model suggests vectors likely - may need control, education, and policies minimizing exposure.</v>
      </c>
      <c r="DK342" t="str">
        <f t="shared" si="34"/>
        <v xml:space="preserve">Temp. suitable for Zika - surveillance may be needed. </v>
      </c>
      <c r="DL342" t="str">
        <f t="shared" si="31"/>
        <v>When temp. suitable, model suggests Zika unlikely.</v>
      </c>
      <c r="DM342" t="str">
        <f t="shared" si="35"/>
        <v>Temp. suitable for vectors - surveillance may be needed. When temp. suitable, model suggests vectors likely - may need control, education, and policies minimizing exposure.</v>
      </c>
      <c r="DX342" s="59" t="s">
        <v>665</v>
      </c>
      <c r="DY342" s="59" t="s">
        <v>6</v>
      </c>
      <c r="DZ342" s="59" t="s">
        <v>7</v>
      </c>
      <c r="EA342" s="59" t="s">
        <v>8</v>
      </c>
      <c r="EB342" s="59">
        <v>184</v>
      </c>
      <c r="EC342" s="59">
        <v>137</v>
      </c>
      <c r="ED342" s="59">
        <v>0</v>
      </c>
      <c r="EE342" s="59">
        <v>6546</v>
      </c>
      <c r="EF342" s="59">
        <v>6546</v>
      </c>
      <c r="EG342" s="59">
        <v>564.44525547445198</v>
      </c>
      <c r="EH342" s="59">
        <v>828.64257938830201</v>
      </c>
      <c r="EI342" s="59">
        <v>77329</v>
      </c>
      <c r="EJ342" s="59">
        <v>124</v>
      </c>
      <c r="EK342" s="59">
        <v>0</v>
      </c>
      <c r="EL342" s="59">
        <v>5</v>
      </c>
      <c r="EM342" s="59">
        <v>252</v>
      </c>
      <c r="EN342" s="59">
        <v>77329</v>
      </c>
    </row>
    <row r="343" spans="1:144" x14ac:dyDescent="0.25">
      <c r="A343" s="18">
        <v>38.9748728</v>
      </c>
      <c r="B343" s="18">
        <v>-77.192386099999993</v>
      </c>
      <c r="C343" s="18">
        <f>IF(Sheet1!G751=1,Master!A343,Master!K343)</f>
        <v>38.9748728</v>
      </c>
      <c r="D343" s="18">
        <f>IF(Sheet1!G751=1,Master!B343,Master!L343)</f>
        <v>-77.192386099999993</v>
      </c>
      <c r="E343" s="18">
        <f>IF(Sheet1!G751=0,Master!A343,Master!K343)</f>
        <v>100</v>
      </c>
      <c r="F343" s="18">
        <f>IF(Sheet1!G751=0,Master!B343,Master!L343)</f>
        <v>180</v>
      </c>
      <c r="G343" s="18">
        <f>IF(Sheet1!I751=1,Master!A343,Master!K343)</f>
        <v>38.9748728</v>
      </c>
      <c r="H343" s="18">
        <f>IF(Sheet1!I751=1,Master!B343,Master!L343)</f>
        <v>-77.192386099999993</v>
      </c>
      <c r="I343" s="18">
        <f>IF(Sheet1!I751=0,Master!A343,Master!K343)</f>
        <v>100</v>
      </c>
      <c r="J343" s="18">
        <f>IF(Sheet1!I751=0,Master!B343,Master!L343)</f>
        <v>180</v>
      </c>
      <c r="K343" s="18">
        <v>100</v>
      </c>
      <c r="L343" s="18">
        <v>180</v>
      </c>
      <c r="M343">
        <v>568</v>
      </c>
      <c r="N343" t="s">
        <v>680</v>
      </c>
      <c r="O343">
        <v>5.0361972143700001E-2</v>
      </c>
      <c r="P343" s="18" t="s">
        <v>6</v>
      </c>
      <c r="Q343" t="s">
        <v>7</v>
      </c>
      <c r="R343" t="s">
        <v>8</v>
      </c>
      <c r="S343">
        <v>1</v>
      </c>
      <c r="T343">
        <v>1</v>
      </c>
      <c r="U343">
        <v>-1.2992125749587999</v>
      </c>
      <c r="V343">
        <v>-1.2992125749587999</v>
      </c>
      <c r="W343">
        <v>-1.2992125749587999</v>
      </c>
      <c r="X343" s="1">
        <v>-1.2992125749587999</v>
      </c>
      <c r="Z343" s="1">
        <v>1</v>
      </c>
      <c r="AA343" s="1">
        <v>0.45858019590377802</v>
      </c>
      <c r="AB343" s="1">
        <v>0.45858019590377802</v>
      </c>
      <c r="AC343" s="1">
        <v>0.45858019590377802</v>
      </c>
      <c r="AD343" s="1">
        <v>0.45858019590377802</v>
      </c>
      <c r="AF343" s="1">
        <v>1</v>
      </c>
      <c r="AG343">
        <v>0.982494056224823</v>
      </c>
      <c r="AH343">
        <v>0.982494056224823</v>
      </c>
      <c r="AI343">
        <v>0.982494056224823</v>
      </c>
      <c r="AJ343">
        <v>0.982494056224823</v>
      </c>
      <c r="AL343" s="18">
        <f t="shared" si="32"/>
        <v>0.982494056224823</v>
      </c>
      <c r="AM343">
        <v>0.982494056224823</v>
      </c>
      <c r="AN343">
        <v>568</v>
      </c>
      <c r="AO343" t="s">
        <v>680</v>
      </c>
      <c r="AP343" t="s">
        <v>6</v>
      </c>
      <c r="AQ343" t="s">
        <v>7</v>
      </c>
      <c r="AR343" t="s">
        <v>8</v>
      </c>
      <c r="AS343">
        <v>38.9748728</v>
      </c>
      <c r="AT343">
        <v>-77.192386099999993</v>
      </c>
      <c r="AW343">
        <v>5.2</v>
      </c>
      <c r="AX343">
        <v>5.2</v>
      </c>
      <c r="BB343">
        <v>7.1</v>
      </c>
      <c r="BC343">
        <v>7.1</v>
      </c>
      <c r="BG343">
        <v>12.6</v>
      </c>
      <c r="BH343">
        <v>12.6</v>
      </c>
      <c r="BL343">
        <v>18.7</v>
      </c>
      <c r="BM343">
        <v>18.7</v>
      </c>
      <c r="BQ343">
        <v>24</v>
      </c>
      <c r="BR343">
        <v>24</v>
      </c>
      <c r="BW343">
        <v>28.4</v>
      </c>
      <c r="BX343">
        <v>28.4</v>
      </c>
      <c r="CB343">
        <v>30.5</v>
      </c>
      <c r="CC343">
        <v>30.5</v>
      </c>
      <c r="CG343">
        <v>29.6</v>
      </c>
      <c r="CH343">
        <v>29.6</v>
      </c>
      <c r="CL343">
        <v>26</v>
      </c>
      <c r="CM343">
        <v>26</v>
      </c>
      <c r="CQ343">
        <v>20</v>
      </c>
      <c r="CR343">
        <v>20</v>
      </c>
      <c r="CV343">
        <v>13.7</v>
      </c>
      <c r="CW343">
        <v>13.7</v>
      </c>
      <c r="DA343">
        <v>7.5</v>
      </c>
      <c r="DB343">
        <v>7.5</v>
      </c>
      <c r="DD343">
        <v>1</v>
      </c>
      <c r="DE343">
        <v>0</v>
      </c>
      <c r="DF343">
        <v>0</v>
      </c>
      <c r="DG343">
        <v>0</v>
      </c>
      <c r="DH343">
        <v>0</v>
      </c>
      <c r="DI343" t="str">
        <f t="shared" si="33"/>
        <v xml:space="preserve">Temp. suitable for vectors - surveillance may be needed. </v>
      </c>
      <c r="DJ343" t="str">
        <f t="shared" si="30"/>
        <v>When temp. suitable, model suggests vectors likely - may need control, education, and policies minimizing exposure.</v>
      </c>
      <c r="DK343" t="str">
        <f t="shared" si="34"/>
        <v xml:space="preserve">Temp. suitable for Zika - surveillance may be needed. </v>
      </c>
      <c r="DL343" t="str">
        <f t="shared" si="31"/>
        <v>When temp. suitable, model suggests Zika unlikely.</v>
      </c>
      <c r="DM343" t="str">
        <f t="shared" si="35"/>
        <v>Temp. suitable for vectors - surveillance may be needed. When temp. suitable, model suggests vectors likely - may need control, education, and policies minimizing exposure.</v>
      </c>
      <c r="DX343" s="59" t="s">
        <v>680</v>
      </c>
      <c r="DY343" s="59" t="s">
        <v>6</v>
      </c>
      <c r="DZ343" s="59" t="s">
        <v>7</v>
      </c>
      <c r="EA343" s="59" t="s">
        <v>8</v>
      </c>
      <c r="EB343" s="59">
        <v>15</v>
      </c>
      <c r="EC343" s="59">
        <v>136</v>
      </c>
      <c r="ED343" s="59">
        <v>0</v>
      </c>
      <c r="EE343" s="59">
        <v>5492</v>
      </c>
      <c r="EF343" s="59">
        <v>5492</v>
      </c>
      <c r="EG343" s="59">
        <v>354.27205882352899</v>
      </c>
      <c r="EH343" s="59">
        <v>615.28252079492802</v>
      </c>
      <c r="EI343" s="59">
        <v>48181</v>
      </c>
      <c r="EJ343" s="59">
        <v>121</v>
      </c>
      <c r="EK343" s="59">
        <v>0</v>
      </c>
      <c r="EL343" s="59">
        <v>3</v>
      </c>
      <c r="EM343" s="59">
        <v>180</v>
      </c>
      <c r="EN343" s="59">
        <v>48181</v>
      </c>
    </row>
    <row r="344" spans="1:144" x14ac:dyDescent="0.25">
      <c r="A344" s="18">
        <v>38.584341299999998</v>
      </c>
      <c r="B344" s="18">
        <v>-77.183530000000005</v>
      </c>
      <c r="C344" s="18">
        <f>IF(Sheet1!G752=1,Master!A344,Master!K344)</f>
        <v>38.584341299999998</v>
      </c>
      <c r="D344" s="18">
        <f>IF(Sheet1!G752=1,Master!B344,Master!L344)</f>
        <v>-77.183530000000005</v>
      </c>
      <c r="E344" s="18">
        <f>IF(Sheet1!G752=0,Master!A344,Master!K344)</f>
        <v>100</v>
      </c>
      <c r="F344" s="18">
        <f>IF(Sheet1!G752=0,Master!B344,Master!L344)</f>
        <v>180</v>
      </c>
      <c r="G344" s="18">
        <f>IF(Sheet1!I752=1,Master!A344,Master!K344)</f>
        <v>38.584341299999998</v>
      </c>
      <c r="H344" s="18">
        <f>IF(Sheet1!I752=1,Master!B344,Master!L344)</f>
        <v>-77.183530000000005</v>
      </c>
      <c r="I344" s="18">
        <f>IF(Sheet1!I752=0,Master!A344,Master!K344)</f>
        <v>100</v>
      </c>
      <c r="J344" s="18">
        <f>IF(Sheet1!I752=0,Master!B344,Master!L344)</f>
        <v>180</v>
      </c>
      <c r="K344" s="18">
        <v>100</v>
      </c>
      <c r="L344" s="18">
        <v>180</v>
      </c>
      <c r="M344">
        <v>571</v>
      </c>
      <c r="N344" t="s">
        <v>683</v>
      </c>
      <c r="O344">
        <v>0.239868584932</v>
      </c>
      <c r="P344" s="18" t="s">
        <v>6</v>
      </c>
      <c r="Q344" t="s">
        <v>7</v>
      </c>
      <c r="R344" t="s">
        <v>8</v>
      </c>
      <c r="S344">
        <v>1</v>
      </c>
      <c r="T344">
        <v>1</v>
      </c>
      <c r="U344">
        <v>-0.74803149700164795</v>
      </c>
      <c r="V344">
        <v>-0.74803149700164795</v>
      </c>
      <c r="W344">
        <v>-0.74803149700164795</v>
      </c>
      <c r="X344" s="1">
        <v>-0.74803149700164795</v>
      </c>
      <c r="Z344" s="1">
        <v>1</v>
      </c>
      <c r="AA344" s="1">
        <v>0.51400972312954596</v>
      </c>
      <c r="AB344" s="1">
        <v>0.51400972312954596</v>
      </c>
      <c r="AC344" s="1">
        <v>0.51400972312954596</v>
      </c>
      <c r="AD344" s="1">
        <v>0.51400972312954596</v>
      </c>
      <c r="AF344" s="1">
        <v>1</v>
      </c>
      <c r="AG344">
        <v>0.80608755344112004</v>
      </c>
      <c r="AH344">
        <v>0.80608755344112004</v>
      </c>
      <c r="AI344">
        <v>0.80608755344112004</v>
      </c>
      <c r="AJ344">
        <v>0.80608755344112004</v>
      </c>
      <c r="AL344" s="18">
        <f t="shared" si="32"/>
        <v>0.80608755344112004</v>
      </c>
      <c r="AM344">
        <v>0.80608755344112004</v>
      </c>
      <c r="AN344">
        <v>571</v>
      </c>
      <c r="AO344" t="s">
        <v>683</v>
      </c>
      <c r="AP344" t="s">
        <v>6</v>
      </c>
      <c r="AQ344" t="s">
        <v>7</v>
      </c>
      <c r="AR344" t="s">
        <v>8</v>
      </c>
      <c r="AS344">
        <v>38.584341299999998</v>
      </c>
      <c r="AT344">
        <v>-77.183530000000005</v>
      </c>
      <c r="AW344">
        <v>6.2</v>
      </c>
      <c r="AX344">
        <v>6.2</v>
      </c>
      <c r="BB344">
        <v>7.9</v>
      </c>
      <c r="BC344">
        <v>7.9</v>
      </c>
      <c r="BG344">
        <v>13.2</v>
      </c>
      <c r="BH344">
        <v>13.2</v>
      </c>
      <c r="BL344">
        <v>19.3</v>
      </c>
      <c r="BM344">
        <v>19.3</v>
      </c>
      <c r="BQ344">
        <v>24.1</v>
      </c>
      <c r="BR344">
        <v>24.1</v>
      </c>
      <c r="BW344">
        <v>28.5</v>
      </c>
      <c r="BX344">
        <v>28.5</v>
      </c>
      <c r="CB344">
        <v>30.5</v>
      </c>
      <c r="CC344">
        <v>30.5</v>
      </c>
      <c r="CG344">
        <v>29.7</v>
      </c>
      <c r="CH344">
        <v>29.7</v>
      </c>
      <c r="CL344">
        <v>26.4</v>
      </c>
      <c r="CM344">
        <v>26.4</v>
      </c>
      <c r="CQ344">
        <v>20.6</v>
      </c>
      <c r="CR344">
        <v>20.6</v>
      </c>
      <c r="CV344">
        <v>14.4</v>
      </c>
      <c r="CW344">
        <v>14.4</v>
      </c>
      <c r="DA344">
        <v>8</v>
      </c>
      <c r="DB344">
        <v>8</v>
      </c>
      <c r="DD344">
        <v>1</v>
      </c>
      <c r="DE344">
        <v>0</v>
      </c>
      <c r="DF344">
        <v>0</v>
      </c>
      <c r="DG344">
        <v>0</v>
      </c>
      <c r="DH344">
        <v>0</v>
      </c>
      <c r="DI344" t="str">
        <f t="shared" si="33"/>
        <v xml:space="preserve">Temp. suitable for vectors - surveillance may be needed. </v>
      </c>
      <c r="DJ344" t="str">
        <f t="shared" si="30"/>
        <v>When temp. suitable, model suggests vectors likely - may need control, education, and policies minimizing exposure.</v>
      </c>
      <c r="DK344" t="str">
        <f t="shared" si="34"/>
        <v xml:space="preserve">Temp. suitable for Zika - surveillance may be needed. </v>
      </c>
      <c r="DL344" t="str">
        <f t="shared" si="31"/>
        <v>When temp. suitable, model suggests Zika unlikely.</v>
      </c>
      <c r="DM344" t="str">
        <f t="shared" si="35"/>
        <v>Temp. suitable for vectors - surveillance may be needed. When temp. suitable, model suggests vectors likely - may need control, education, and policies minimizing exposure.</v>
      </c>
      <c r="DX344" s="59" t="s">
        <v>683</v>
      </c>
      <c r="DY344" s="59" t="s">
        <v>6</v>
      </c>
      <c r="DZ344" s="59" t="s">
        <v>7</v>
      </c>
      <c r="EA344" s="59" t="s">
        <v>8</v>
      </c>
      <c r="EB344" s="59">
        <v>68</v>
      </c>
      <c r="EC344" s="59">
        <v>164</v>
      </c>
      <c r="ED344" s="59">
        <v>0</v>
      </c>
      <c r="EE344" s="59">
        <v>1207</v>
      </c>
      <c r="EF344" s="59">
        <v>1207</v>
      </c>
      <c r="EG344" s="59">
        <v>51.207317073170699</v>
      </c>
      <c r="EH344" s="59">
        <v>154.02868261597101</v>
      </c>
      <c r="EI344" s="59">
        <v>8398</v>
      </c>
      <c r="EJ344" s="59">
        <v>62</v>
      </c>
      <c r="EK344" s="59">
        <v>0</v>
      </c>
      <c r="EL344" s="59">
        <v>8</v>
      </c>
      <c r="EM344" s="59">
        <v>5</v>
      </c>
      <c r="EN344" s="59">
        <v>8398</v>
      </c>
    </row>
    <row r="345" spans="1:144" x14ac:dyDescent="0.25">
      <c r="A345" s="18">
        <v>38.336273900000002</v>
      </c>
      <c r="B345" s="18">
        <v>-76.471083300000004</v>
      </c>
      <c r="C345" s="18">
        <f>IF(Sheet1!G753=1,Master!A345,Master!K345)</f>
        <v>38.336273900000002</v>
      </c>
      <c r="D345" s="18">
        <f>IF(Sheet1!G753=1,Master!B345,Master!L345)</f>
        <v>-76.471083300000004</v>
      </c>
      <c r="E345" s="18">
        <f>IF(Sheet1!G753=0,Master!A345,Master!K345)</f>
        <v>100</v>
      </c>
      <c r="F345" s="18">
        <f>IF(Sheet1!G753=0,Master!B345,Master!L345)</f>
        <v>180</v>
      </c>
      <c r="G345" s="18">
        <f>IF(Sheet1!I753=1,Master!A345,Master!K345)</f>
        <v>38.336273900000002</v>
      </c>
      <c r="H345" s="18">
        <f>IF(Sheet1!I753=1,Master!B345,Master!L345)</f>
        <v>-76.471083300000004</v>
      </c>
      <c r="I345" s="18">
        <f>IF(Sheet1!I753=0,Master!A345,Master!K345)</f>
        <v>100</v>
      </c>
      <c r="J345" s="18">
        <f>IF(Sheet1!I753=0,Master!B345,Master!L345)</f>
        <v>180</v>
      </c>
      <c r="K345" s="18">
        <v>100</v>
      </c>
      <c r="L345" s="18">
        <v>180</v>
      </c>
      <c r="M345">
        <v>667</v>
      </c>
      <c r="N345" t="s">
        <v>781</v>
      </c>
      <c r="O345">
        <v>6.5533828042699999E-2</v>
      </c>
      <c r="P345" s="18" t="s">
        <v>6</v>
      </c>
      <c r="Q345" t="s">
        <v>7</v>
      </c>
      <c r="R345" t="s">
        <v>8</v>
      </c>
      <c r="S345">
        <v>1</v>
      </c>
      <c r="T345">
        <v>1</v>
      </c>
      <c r="U345">
        <v>1.18110239505767</v>
      </c>
      <c r="V345">
        <v>1.18110239505767</v>
      </c>
      <c r="W345">
        <v>1.18110239505767</v>
      </c>
      <c r="X345" s="1">
        <v>1.18110239505767</v>
      </c>
      <c r="Z345" s="1">
        <v>1</v>
      </c>
      <c r="AA345" s="1">
        <v>0.38875326514244102</v>
      </c>
      <c r="AB345" s="1">
        <v>0.38875326514244102</v>
      </c>
      <c r="AC345" s="1">
        <v>0.38875326514244102</v>
      </c>
      <c r="AD345" s="1">
        <v>0.38875326514244102</v>
      </c>
      <c r="AF345" s="1">
        <v>1</v>
      </c>
      <c r="AG345">
        <v>0.88340443372726396</v>
      </c>
      <c r="AH345">
        <v>0.88340443372726396</v>
      </c>
      <c r="AI345">
        <v>0.88340443372726396</v>
      </c>
      <c r="AJ345">
        <v>0.88340443372726396</v>
      </c>
      <c r="AL345" s="18">
        <f t="shared" si="32"/>
        <v>0.88340443372726396</v>
      </c>
      <c r="AM345">
        <v>0.88340443372726396</v>
      </c>
      <c r="AN345">
        <v>667</v>
      </c>
      <c r="AO345" t="s">
        <v>781</v>
      </c>
      <c r="AP345" t="s">
        <v>6</v>
      </c>
      <c r="AQ345" t="s">
        <v>7</v>
      </c>
      <c r="AR345" t="s">
        <v>8</v>
      </c>
      <c r="AS345">
        <v>38.336273900000002</v>
      </c>
      <c r="AT345">
        <v>-76.471083300000004</v>
      </c>
      <c r="AW345">
        <v>6.4</v>
      </c>
      <c r="AX345">
        <v>6.4</v>
      </c>
      <c r="BB345">
        <v>7.9</v>
      </c>
      <c r="BC345">
        <v>7.9</v>
      </c>
      <c r="BG345">
        <v>12.9</v>
      </c>
      <c r="BH345">
        <v>12.9</v>
      </c>
      <c r="BL345">
        <v>18.7</v>
      </c>
      <c r="BM345">
        <v>18.7</v>
      </c>
      <c r="BQ345">
        <v>23.9</v>
      </c>
      <c r="BR345">
        <v>23.9</v>
      </c>
      <c r="BW345">
        <v>28.2</v>
      </c>
      <c r="BX345">
        <v>28.2</v>
      </c>
      <c r="CB345">
        <v>30.6</v>
      </c>
      <c r="CC345">
        <v>30.6</v>
      </c>
      <c r="CG345">
        <v>29.8</v>
      </c>
      <c r="CH345">
        <v>29.8</v>
      </c>
      <c r="CL345">
        <v>26.3</v>
      </c>
      <c r="CM345">
        <v>26.3</v>
      </c>
      <c r="CQ345">
        <v>20.399999999999999</v>
      </c>
      <c r="CR345">
        <v>20.399999999999999</v>
      </c>
      <c r="CV345">
        <v>14.6</v>
      </c>
      <c r="CW345">
        <v>14.6</v>
      </c>
      <c r="DA345">
        <v>8.6999999999999993</v>
      </c>
      <c r="DB345">
        <v>8.6999999999999993</v>
      </c>
      <c r="DD345">
        <v>1</v>
      </c>
      <c r="DE345">
        <v>0</v>
      </c>
      <c r="DF345">
        <v>0</v>
      </c>
      <c r="DG345">
        <v>0</v>
      </c>
      <c r="DH345">
        <v>0</v>
      </c>
      <c r="DI345" t="str">
        <f t="shared" si="33"/>
        <v xml:space="preserve">Temp. suitable for vectors - surveillance may be needed. </v>
      </c>
      <c r="DJ345" t="str">
        <f t="shared" si="30"/>
        <v>When temp. suitable, model suggests vectors likely - may need control, education, and policies minimizing exposure.</v>
      </c>
      <c r="DK345" t="str">
        <f t="shared" si="34"/>
        <v xml:space="preserve">Temp. suitable for Zika - surveillance may be needed. </v>
      </c>
      <c r="DL345" t="str">
        <f t="shared" si="31"/>
        <v>When temp. suitable, model suggests Zika unlikely.</v>
      </c>
      <c r="DM345" t="str">
        <f t="shared" si="35"/>
        <v>Temp. suitable for vectors - surveillance may be needed. When temp. suitable, model suggests vectors likely - may need control, education, and policies minimizing exposure.</v>
      </c>
      <c r="DX345" s="59" t="s">
        <v>781</v>
      </c>
      <c r="DY345" s="59" t="s">
        <v>6</v>
      </c>
      <c r="DZ345" s="59" t="s">
        <v>7</v>
      </c>
      <c r="EA345" s="59" t="s">
        <v>8</v>
      </c>
      <c r="EB345" s="59">
        <v>81</v>
      </c>
      <c r="EC345" s="59">
        <v>82</v>
      </c>
      <c r="ED345" s="59">
        <v>0</v>
      </c>
      <c r="EE345" s="59">
        <v>894</v>
      </c>
      <c r="EF345" s="59">
        <v>894</v>
      </c>
      <c r="EG345" s="59">
        <v>152.329268292682</v>
      </c>
      <c r="EH345" s="59">
        <v>204.711281212253</v>
      </c>
      <c r="EI345" s="59">
        <v>12491</v>
      </c>
      <c r="EJ345" s="59">
        <v>65</v>
      </c>
      <c r="EK345" s="59">
        <v>0</v>
      </c>
      <c r="EL345" s="59">
        <v>3</v>
      </c>
      <c r="EM345" s="59">
        <v>60</v>
      </c>
      <c r="EN345" s="59">
        <v>12491</v>
      </c>
    </row>
    <row r="346" spans="1:144" x14ac:dyDescent="0.25">
      <c r="A346" s="18">
        <v>38.549273599999999</v>
      </c>
      <c r="B346" s="18">
        <v>-77.213306599999996</v>
      </c>
      <c r="C346" s="18">
        <f>IF(Sheet1!G754=1,Master!A346,Master!K346)</f>
        <v>38.549273599999999</v>
      </c>
      <c r="D346" s="18">
        <f>IF(Sheet1!G754=1,Master!B346,Master!L346)</f>
        <v>-77.213306599999996</v>
      </c>
      <c r="E346" s="18">
        <f>IF(Sheet1!G754=0,Master!A346,Master!K346)</f>
        <v>100</v>
      </c>
      <c r="F346" s="18">
        <f>IF(Sheet1!G754=0,Master!B346,Master!L346)</f>
        <v>180</v>
      </c>
      <c r="G346" s="18">
        <f>IF(Sheet1!I754=1,Master!A346,Master!K346)</f>
        <v>38.549273599999999</v>
      </c>
      <c r="H346" s="18">
        <f>IF(Sheet1!I754=1,Master!B346,Master!L346)</f>
        <v>-77.213306599999996</v>
      </c>
      <c r="I346" s="18">
        <f>IF(Sheet1!I754=0,Master!A346,Master!K346)</f>
        <v>100</v>
      </c>
      <c r="J346" s="18">
        <f>IF(Sheet1!I754=0,Master!B346,Master!L346)</f>
        <v>180</v>
      </c>
      <c r="K346" s="18">
        <v>100</v>
      </c>
      <c r="L346" s="18">
        <v>180</v>
      </c>
      <c r="M346">
        <v>677</v>
      </c>
      <c r="N346" t="s">
        <v>791</v>
      </c>
      <c r="O346">
        <v>0.18365083963199999</v>
      </c>
      <c r="P346" s="18" t="s">
        <v>6</v>
      </c>
      <c r="Q346" t="s">
        <v>7</v>
      </c>
      <c r="R346" t="s">
        <v>8</v>
      </c>
      <c r="S346">
        <v>1</v>
      </c>
      <c r="T346">
        <v>1</v>
      </c>
      <c r="U346">
        <v>1.73228347301483</v>
      </c>
      <c r="V346">
        <v>1.73228347301483</v>
      </c>
      <c r="W346">
        <v>1.73228347301483</v>
      </c>
      <c r="X346" s="1">
        <v>1.73228347301483</v>
      </c>
      <c r="Z346" s="1">
        <v>1</v>
      </c>
      <c r="AA346" s="1">
        <v>0.35724139213562001</v>
      </c>
      <c r="AB346" s="1">
        <v>0.35724139213562001</v>
      </c>
      <c r="AC346" s="1">
        <v>0.35724139213562001</v>
      </c>
      <c r="AD346" s="1">
        <v>0.35724139213562001</v>
      </c>
      <c r="AF346" s="1">
        <v>1</v>
      </c>
      <c r="AG346">
        <v>0.68105077743530296</v>
      </c>
      <c r="AH346">
        <v>0.68105077743530296</v>
      </c>
      <c r="AI346">
        <v>0.68105077743530296</v>
      </c>
      <c r="AJ346">
        <v>0.68105077743530296</v>
      </c>
      <c r="AL346" s="18">
        <f t="shared" si="32"/>
        <v>0.68105077743530296</v>
      </c>
      <c r="AM346">
        <v>0.68105077743530296</v>
      </c>
      <c r="AN346">
        <v>677</v>
      </c>
      <c r="AO346" t="s">
        <v>791</v>
      </c>
      <c r="AP346" t="s">
        <v>6</v>
      </c>
      <c r="AQ346" t="s">
        <v>7</v>
      </c>
      <c r="AR346" t="s">
        <v>8</v>
      </c>
      <c r="AS346">
        <v>38.549273599999999</v>
      </c>
      <c r="AT346">
        <v>-77.213306599999996</v>
      </c>
      <c r="AW346">
        <v>6.4</v>
      </c>
      <c r="AX346">
        <v>6.4</v>
      </c>
      <c r="BB346">
        <v>8.1</v>
      </c>
      <c r="BC346">
        <v>8.1</v>
      </c>
      <c r="BG346">
        <v>13.2</v>
      </c>
      <c r="BH346">
        <v>13.2</v>
      </c>
      <c r="BL346">
        <v>19.3</v>
      </c>
      <c r="BM346">
        <v>19.3</v>
      </c>
      <c r="BQ346">
        <v>24.1</v>
      </c>
      <c r="BR346">
        <v>24.1</v>
      </c>
      <c r="BW346">
        <v>28.5</v>
      </c>
      <c r="BX346">
        <v>28.5</v>
      </c>
      <c r="CB346">
        <v>30.6</v>
      </c>
      <c r="CC346">
        <v>30.6</v>
      </c>
      <c r="CG346">
        <v>29.6</v>
      </c>
      <c r="CH346">
        <v>29.6</v>
      </c>
      <c r="CL346">
        <v>26.3</v>
      </c>
      <c r="CM346">
        <v>26.3</v>
      </c>
      <c r="CQ346">
        <v>20.5</v>
      </c>
      <c r="CR346">
        <v>20.5</v>
      </c>
      <c r="CV346">
        <v>14.5</v>
      </c>
      <c r="CW346">
        <v>14.5</v>
      </c>
      <c r="DA346">
        <v>8.1999999999999993</v>
      </c>
      <c r="DB346">
        <v>8.1999999999999993</v>
      </c>
      <c r="DD346">
        <v>1</v>
      </c>
      <c r="DE346">
        <v>0</v>
      </c>
      <c r="DF346">
        <v>0</v>
      </c>
      <c r="DG346">
        <v>0</v>
      </c>
      <c r="DH346">
        <v>0</v>
      </c>
      <c r="DI346" t="str">
        <f t="shared" si="33"/>
        <v xml:space="preserve">Temp. suitable for vectors - surveillance may be needed. </v>
      </c>
      <c r="DJ346" t="str">
        <f t="shared" si="30"/>
        <v>When temp. suitable, model suggests vectors likely - may need control, education, and policies minimizing exposure.</v>
      </c>
      <c r="DK346" t="str">
        <f t="shared" si="34"/>
        <v xml:space="preserve">Temp. suitable for Zika - surveillance may be needed. </v>
      </c>
      <c r="DL346" t="str">
        <f t="shared" si="31"/>
        <v>When temp. suitable, model suggests Zika unlikely.</v>
      </c>
      <c r="DM346" t="str">
        <f t="shared" si="35"/>
        <v>Temp. suitable for vectors - surveillance may be needed. When temp. suitable, model suggests vectors likely - may need control, education, and policies minimizing exposure.</v>
      </c>
      <c r="DX346" s="59" t="s">
        <v>791</v>
      </c>
      <c r="DY346" s="59" t="s">
        <v>6</v>
      </c>
      <c r="DZ346" s="59" t="s">
        <v>7</v>
      </c>
      <c r="EA346" s="59" t="s">
        <v>8</v>
      </c>
      <c r="EB346" s="59">
        <v>1</v>
      </c>
      <c r="EC346" s="59">
        <v>27</v>
      </c>
      <c r="ED346" s="59">
        <v>0</v>
      </c>
      <c r="EE346" s="59">
        <v>60</v>
      </c>
      <c r="EF346" s="59">
        <v>60</v>
      </c>
      <c r="EG346" s="59">
        <v>13.259259259259199</v>
      </c>
      <c r="EH346" s="59">
        <v>18.232231517780999</v>
      </c>
      <c r="EI346" s="59">
        <v>358</v>
      </c>
      <c r="EJ346" s="59">
        <v>16</v>
      </c>
      <c r="EK346" s="59">
        <v>0</v>
      </c>
      <c r="EL346" s="59">
        <v>2</v>
      </c>
      <c r="EM346" s="59">
        <v>6</v>
      </c>
      <c r="EN346" s="59">
        <v>358</v>
      </c>
    </row>
    <row r="347" spans="1:144" x14ac:dyDescent="0.25">
      <c r="A347" s="18">
        <v>38.898820399999998</v>
      </c>
      <c r="B347" s="18">
        <v>-76.8604086</v>
      </c>
      <c r="C347" s="18">
        <f>IF(Sheet1!G755=1,Master!A347,Master!K347)</f>
        <v>38.898820399999998</v>
      </c>
      <c r="D347" s="18">
        <f>IF(Sheet1!G755=1,Master!B347,Master!L347)</f>
        <v>-76.8604086</v>
      </c>
      <c r="E347" s="18">
        <f>IF(Sheet1!G755=0,Master!A347,Master!K347)</f>
        <v>100</v>
      </c>
      <c r="F347" s="18">
        <f>IF(Sheet1!G755=0,Master!B347,Master!L347)</f>
        <v>180</v>
      </c>
      <c r="G347" s="18">
        <f>IF(Sheet1!I755=1,Master!A347,Master!K347)</f>
        <v>38.898820399999998</v>
      </c>
      <c r="H347" s="18">
        <f>IF(Sheet1!I755=1,Master!B347,Master!L347)</f>
        <v>-76.8604086</v>
      </c>
      <c r="I347" s="18">
        <f>IF(Sheet1!I755=0,Master!A347,Master!K347)</f>
        <v>100</v>
      </c>
      <c r="J347" s="18">
        <f>IF(Sheet1!I755=0,Master!B347,Master!L347)</f>
        <v>180</v>
      </c>
      <c r="K347" s="18">
        <v>100</v>
      </c>
      <c r="L347" s="18">
        <v>180</v>
      </c>
      <c r="M347">
        <v>678</v>
      </c>
      <c r="N347" t="s">
        <v>792</v>
      </c>
      <c r="O347">
        <v>5.3891555956099998E-2</v>
      </c>
      <c r="P347" s="18" t="s">
        <v>6</v>
      </c>
      <c r="Q347" t="s">
        <v>7</v>
      </c>
      <c r="R347" t="s">
        <v>8</v>
      </c>
      <c r="S347">
        <v>1</v>
      </c>
      <c r="T347">
        <v>1</v>
      </c>
      <c r="U347">
        <v>7.8740157186985002E-2</v>
      </c>
      <c r="V347">
        <v>7.8740157186985002E-2</v>
      </c>
      <c r="W347">
        <v>7.8740157186985002E-2</v>
      </c>
      <c r="X347" s="1">
        <v>7.8740157186985002E-2</v>
      </c>
      <c r="Z347" s="1">
        <v>1</v>
      </c>
      <c r="AA347" s="1">
        <v>0.81141263246536299</v>
      </c>
      <c r="AB347" s="1">
        <v>0.81141263246536299</v>
      </c>
      <c r="AC347" s="1">
        <v>0.81141263246536299</v>
      </c>
      <c r="AD347" s="1">
        <v>0.81141263246536299</v>
      </c>
      <c r="AF347" s="1">
        <v>1</v>
      </c>
      <c r="AG347">
        <v>0.98326718807220503</v>
      </c>
      <c r="AH347">
        <v>0.98326718807220503</v>
      </c>
      <c r="AI347">
        <v>0.98326718807220503</v>
      </c>
      <c r="AJ347">
        <v>0.98326718807220503</v>
      </c>
      <c r="AL347" s="18">
        <f t="shared" si="32"/>
        <v>0.98326718807220503</v>
      </c>
      <c r="AM347">
        <v>0.98326718807220503</v>
      </c>
      <c r="AN347">
        <v>678</v>
      </c>
      <c r="AO347" t="s">
        <v>792</v>
      </c>
      <c r="AP347" t="s">
        <v>6</v>
      </c>
      <c r="AQ347" t="s">
        <v>7</v>
      </c>
      <c r="AR347" t="s">
        <v>8</v>
      </c>
      <c r="AS347">
        <v>38.898820399999998</v>
      </c>
      <c r="AT347">
        <v>-76.8604086</v>
      </c>
      <c r="AW347">
        <v>5.6</v>
      </c>
      <c r="AX347">
        <v>5.6</v>
      </c>
      <c r="BB347">
        <v>7.2</v>
      </c>
      <c r="BC347">
        <v>7.2</v>
      </c>
      <c r="BG347">
        <v>12.4</v>
      </c>
      <c r="BH347">
        <v>12.4</v>
      </c>
      <c r="BL347">
        <v>18.399999999999999</v>
      </c>
      <c r="BM347">
        <v>18.399999999999999</v>
      </c>
      <c r="BQ347">
        <v>23.6</v>
      </c>
      <c r="BR347">
        <v>23.6</v>
      </c>
      <c r="BW347">
        <v>28.1</v>
      </c>
      <c r="BX347">
        <v>28.1</v>
      </c>
      <c r="CB347">
        <v>30.3</v>
      </c>
      <c r="CC347">
        <v>30.3</v>
      </c>
      <c r="CG347">
        <v>29.4</v>
      </c>
      <c r="CH347">
        <v>29.4</v>
      </c>
      <c r="CL347">
        <v>25.9</v>
      </c>
      <c r="CM347">
        <v>25.9</v>
      </c>
      <c r="CQ347">
        <v>20</v>
      </c>
      <c r="CR347">
        <v>20</v>
      </c>
      <c r="CV347">
        <v>13.8</v>
      </c>
      <c r="CW347">
        <v>13.8</v>
      </c>
      <c r="DA347">
        <v>7.6</v>
      </c>
      <c r="DB347">
        <v>7.6</v>
      </c>
      <c r="DD347">
        <v>1</v>
      </c>
      <c r="DE347">
        <v>0.83792817592620905</v>
      </c>
      <c r="DF347">
        <v>0.83792817592620905</v>
      </c>
      <c r="DG347">
        <v>0.83792817592620905</v>
      </c>
      <c r="DH347">
        <v>0.83792817592620905</v>
      </c>
      <c r="DI347" t="str">
        <f t="shared" si="33"/>
        <v xml:space="preserve">Temp. suitable for vectors - surveillance may be needed. </v>
      </c>
      <c r="DJ347" t="str">
        <f t="shared" si="30"/>
        <v>When temp. suitable, model suggests vectors likely - may need control, education, and policies minimizing exposure.</v>
      </c>
      <c r="DK347" t="str">
        <f t="shared" si="34"/>
        <v xml:space="preserve">Temp. suitable for Zika - surveillance may be needed. </v>
      </c>
      <c r="DL347" t="str">
        <f t="shared" si="31"/>
        <v>When temp. suitable, model suggests Zika likely - may need control, education, and policies minimizing exposure.</v>
      </c>
      <c r="DM347" t="str">
        <f t="shared" si="35"/>
        <v>Temp. suitable for vectors - surveillance may be needed. When temp. suitable, model suggests vectors likely - may need control, education, and policies minimizing exposure.</v>
      </c>
      <c r="DX347" s="59" t="s">
        <v>792</v>
      </c>
      <c r="DY347" s="59" t="s">
        <v>6</v>
      </c>
      <c r="DZ347" s="59" t="s">
        <v>7</v>
      </c>
      <c r="EA347" s="59" t="s">
        <v>8</v>
      </c>
      <c r="EB347" s="59">
        <v>495</v>
      </c>
      <c r="EC347" s="59">
        <v>129</v>
      </c>
      <c r="ED347" s="59">
        <v>0</v>
      </c>
      <c r="EE347" s="59">
        <v>2327</v>
      </c>
      <c r="EF347" s="59">
        <v>2327</v>
      </c>
      <c r="EG347" s="59">
        <v>844.68217054263505</v>
      </c>
      <c r="EH347" s="59">
        <v>574.65838837131798</v>
      </c>
      <c r="EI347" s="59">
        <v>108964</v>
      </c>
      <c r="EJ347" s="59">
        <v>119</v>
      </c>
      <c r="EK347" s="59">
        <v>1</v>
      </c>
      <c r="EL347" s="59">
        <v>0</v>
      </c>
      <c r="EM347" s="59">
        <v>734</v>
      </c>
      <c r="EN347" s="59">
        <v>108964</v>
      </c>
    </row>
    <row r="348" spans="1:144" x14ac:dyDescent="0.25">
      <c r="A348" s="18">
        <v>39.007534200000002</v>
      </c>
      <c r="B348" s="18">
        <v>-77.055341299999995</v>
      </c>
      <c r="C348" s="18">
        <f>IF(Sheet1!G756=1,Master!A348,Master!K348)</f>
        <v>39.007534200000002</v>
      </c>
      <c r="D348" s="18">
        <f>IF(Sheet1!G756=1,Master!B348,Master!L348)</f>
        <v>-77.055341299999995</v>
      </c>
      <c r="E348" s="18">
        <f>IF(Sheet1!G756=0,Master!A348,Master!K348)</f>
        <v>100</v>
      </c>
      <c r="F348" s="18">
        <f>IF(Sheet1!G756=0,Master!B348,Master!L348)</f>
        <v>180</v>
      </c>
      <c r="G348" s="18">
        <f>IF(Sheet1!I756=1,Master!A348,Master!K348)</f>
        <v>39.007534200000002</v>
      </c>
      <c r="H348" s="18">
        <f>IF(Sheet1!I756=1,Master!B348,Master!L348)</f>
        <v>-77.055341299999995</v>
      </c>
      <c r="I348" s="18">
        <f>IF(Sheet1!I756=0,Master!A348,Master!K348)</f>
        <v>100</v>
      </c>
      <c r="J348" s="18">
        <f>IF(Sheet1!I756=0,Master!B348,Master!L348)</f>
        <v>180</v>
      </c>
      <c r="K348" s="18">
        <v>100</v>
      </c>
      <c r="L348" s="18">
        <v>180</v>
      </c>
      <c r="M348">
        <v>714</v>
      </c>
      <c r="N348" t="s">
        <v>828</v>
      </c>
      <c r="O348">
        <v>3.7047964955700001E-2</v>
      </c>
      <c r="P348" s="18" t="s">
        <v>6</v>
      </c>
      <c r="Q348" t="s">
        <v>7</v>
      </c>
      <c r="R348" t="s">
        <v>8</v>
      </c>
      <c r="S348">
        <v>1</v>
      </c>
      <c r="T348">
        <v>1</v>
      </c>
      <c r="U348">
        <v>-1.2992125749587999</v>
      </c>
      <c r="V348">
        <v>-1.2992125749587999</v>
      </c>
      <c r="W348">
        <v>-1.2992125749587999</v>
      </c>
      <c r="X348" s="1">
        <v>-1.2992125749587999</v>
      </c>
      <c r="Z348" s="1">
        <v>1</v>
      </c>
      <c r="AA348" s="1">
        <v>0.71885418891906705</v>
      </c>
      <c r="AB348" s="1">
        <v>0.71885418891906705</v>
      </c>
      <c r="AC348" s="1">
        <v>0.71885418891906705</v>
      </c>
      <c r="AD348" s="1">
        <v>0.71885418891906705</v>
      </c>
      <c r="AF348" s="1">
        <v>1</v>
      </c>
      <c r="AG348">
        <v>0.98503214120864901</v>
      </c>
      <c r="AH348">
        <v>0.98503214120864901</v>
      </c>
      <c r="AI348">
        <v>0.98503214120864901</v>
      </c>
      <c r="AJ348">
        <v>0.98503214120864901</v>
      </c>
      <c r="AL348" s="18">
        <f t="shared" si="32"/>
        <v>0.98503214120864901</v>
      </c>
      <c r="AM348">
        <v>0.98503214120864901</v>
      </c>
      <c r="AN348">
        <v>714</v>
      </c>
      <c r="AO348" t="s">
        <v>828</v>
      </c>
      <c r="AP348" t="s">
        <v>6</v>
      </c>
      <c r="AQ348" t="s">
        <v>7</v>
      </c>
      <c r="AR348" t="s">
        <v>8</v>
      </c>
      <c r="AS348">
        <v>39.007534200000002</v>
      </c>
      <c r="AT348">
        <v>-77.055341299999995</v>
      </c>
      <c r="AW348">
        <v>5</v>
      </c>
      <c r="AX348">
        <v>5</v>
      </c>
      <c r="BB348">
        <v>6.8</v>
      </c>
      <c r="BC348">
        <v>6.8</v>
      </c>
      <c r="BG348">
        <v>12.3</v>
      </c>
      <c r="BH348">
        <v>12.3</v>
      </c>
      <c r="BL348">
        <v>18.3</v>
      </c>
      <c r="BM348">
        <v>18.3</v>
      </c>
      <c r="BQ348">
        <v>23.7</v>
      </c>
      <c r="BR348">
        <v>23.7</v>
      </c>
      <c r="BW348">
        <v>28.2</v>
      </c>
      <c r="BX348">
        <v>28.2</v>
      </c>
      <c r="CB348">
        <v>30.4</v>
      </c>
      <c r="CC348">
        <v>30.4</v>
      </c>
      <c r="CG348">
        <v>29.4</v>
      </c>
      <c r="CH348">
        <v>29.4</v>
      </c>
      <c r="CL348">
        <v>25.7</v>
      </c>
      <c r="CM348">
        <v>25.7</v>
      </c>
      <c r="CQ348">
        <v>19.8</v>
      </c>
      <c r="CR348">
        <v>19.8</v>
      </c>
      <c r="CV348">
        <v>13.5</v>
      </c>
      <c r="CW348">
        <v>13.5</v>
      </c>
      <c r="DA348">
        <v>7.2</v>
      </c>
      <c r="DB348">
        <v>7.2</v>
      </c>
      <c r="DD348">
        <v>1</v>
      </c>
      <c r="DE348">
        <v>0</v>
      </c>
      <c r="DF348">
        <v>0</v>
      </c>
      <c r="DG348">
        <v>0</v>
      </c>
      <c r="DH348">
        <v>0</v>
      </c>
      <c r="DI348" t="str">
        <f t="shared" si="33"/>
        <v xml:space="preserve">Temp. suitable for vectors - surveillance may be needed. </v>
      </c>
      <c r="DJ348" t="str">
        <f t="shared" si="30"/>
        <v>When temp. suitable, model suggests vectors likely - may need control, education, and policies minimizing exposure.</v>
      </c>
      <c r="DK348" t="str">
        <f t="shared" si="34"/>
        <v xml:space="preserve">Temp. suitable for Zika - surveillance may be needed. </v>
      </c>
      <c r="DL348" t="str">
        <f t="shared" si="31"/>
        <v>When temp. suitable, model suggests Zika unlikely.</v>
      </c>
      <c r="DM348" t="str">
        <f t="shared" si="35"/>
        <v>Temp. suitable for vectors - surveillance may be needed. When temp. suitable, model suggests vectors likely - may need control, education, and policies minimizing exposure.</v>
      </c>
      <c r="DX348" s="59" t="s">
        <v>828</v>
      </c>
      <c r="DY348" s="59" t="s">
        <v>6</v>
      </c>
      <c r="DZ348" s="59" t="s">
        <v>7</v>
      </c>
      <c r="EA348" s="59" t="s">
        <v>8</v>
      </c>
      <c r="EB348" s="59">
        <v>1127</v>
      </c>
      <c r="EC348" s="59">
        <v>29</v>
      </c>
      <c r="ED348" s="59">
        <v>731</v>
      </c>
      <c r="EE348" s="59">
        <v>4315</v>
      </c>
      <c r="EF348" s="59">
        <v>3584</v>
      </c>
      <c r="EG348" s="59">
        <v>1942.41379310344</v>
      </c>
      <c r="EH348" s="59">
        <v>791.78595667582999</v>
      </c>
      <c r="EI348" s="59">
        <v>56330</v>
      </c>
      <c r="EJ348" s="59">
        <v>28</v>
      </c>
      <c r="EK348" s="59">
        <v>1619</v>
      </c>
      <c r="EL348" s="59">
        <v>731</v>
      </c>
      <c r="EM348" s="59">
        <v>1787</v>
      </c>
      <c r="EN348" s="59">
        <v>56330</v>
      </c>
    </row>
    <row r="349" spans="1:144" x14ac:dyDescent="0.25">
      <c r="A349" s="18">
        <v>38.144627200000002</v>
      </c>
      <c r="B349" s="18">
        <v>-76.428776499999998</v>
      </c>
      <c r="C349" s="18">
        <f>IF(Sheet1!G757=1,Master!A349,Master!K349)</f>
        <v>38.144627200000002</v>
      </c>
      <c r="D349" s="18">
        <f>IF(Sheet1!G757=1,Master!B349,Master!L349)</f>
        <v>-76.428776499999998</v>
      </c>
      <c r="E349" s="18">
        <f>IF(Sheet1!G757=0,Master!A349,Master!K349)</f>
        <v>100</v>
      </c>
      <c r="F349" s="18">
        <f>IF(Sheet1!G757=0,Master!B349,Master!L349)</f>
        <v>180</v>
      </c>
      <c r="G349" s="18">
        <f>IF(Sheet1!I757=1,Master!A349,Master!K349)</f>
        <v>38.144627200000002</v>
      </c>
      <c r="H349" s="18">
        <f>IF(Sheet1!I757=1,Master!B349,Master!L349)</f>
        <v>-76.428776499999998</v>
      </c>
      <c r="I349" s="18">
        <f>IF(Sheet1!I757=0,Master!A349,Master!K349)</f>
        <v>100</v>
      </c>
      <c r="J349" s="18">
        <f>IF(Sheet1!I757=0,Master!B349,Master!L349)</f>
        <v>180</v>
      </c>
      <c r="K349" s="18">
        <v>100</v>
      </c>
      <c r="L349" s="18">
        <v>180</v>
      </c>
      <c r="M349">
        <v>719</v>
      </c>
      <c r="N349" t="s">
        <v>833</v>
      </c>
      <c r="O349">
        <v>0.10123661154499999</v>
      </c>
      <c r="P349" s="18" t="s">
        <v>6</v>
      </c>
      <c r="Q349" t="s">
        <v>7</v>
      </c>
      <c r="R349" t="s">
        <v>8</v>
      </c>
      <c r="S349">
        <v>1</v>
      </c>
      <c r="T349">
        <v>1</v>
      </c>
      <c r="U349">
        <v>0.90551179647445701</v>
      </c>
      <c r="V349">
        <v>0.90551179647445701</v>
      </c>
      <c r="W349">
        <v>0.90551179647445701</v>
      </c>
      <c r="X349" s="1">
        <v>0.90551179647445701</v>
      </c>
      <c r="Z349" s="1">
        <v>1</v>
      </c>
      <c r="AA349" s="1">
        <v>0.54361867904663097</v>
      </c>
      <c r="AB349" s="1">
        <v>0.54361867904663097</v>
      </c>
      <c r="AC349" s="1">
        <v>0.54361867904663097</v>
      </c>
      <c r="AD349" s="1">
        <v>0.54361867904663097</v>
      </c>
      <c r="AF349" s="1">
        <v>1</v>
      </c>
      <c r="AG349">
        <v>0.75905400514602706</v>
      </c>
      <c r="AH349">
        <v>0.75905400514602706</v>
      </c>
      <c r="AI349">
        <v>0.75905400514602706</v>
      </c>
      <c r="AJ349">
        <v>0.75905400514602706</v>
      </c>
      <c r="AL349" s="18">
        <f t="shared" si="32"/>
        <v>0.75905400514602706</v>
      </c>
      <c r="AM349">
        <v>0.75905400514602706</v>
      </c>
      <c r="AN349">
        <v>719</v>
      </c>
      <c r="AO349" t="s">
        <v>833</v>
      </c>
      <c r="AP349" t="s">
        <v>6</v>
      </c>
      <c r="AQ349" t="s">
        <v>7</v>
      </c>
      <c r="AR349" t="s">
        <v>8</v>
      </c>
      <c r="AS349">
        <v>38.144627200000002</v>
      </c>
      <c r="AT349">
        <v>-76.428776499999998</v>
      </c>
      <c r="AW349">
        <v>6.9</v>
      </c>
      <c r="AX349">
        <v>6.9</v>
      </c>
      <c r="BB349">
        <v>8.4</v>
      </c>
      <c r="BC349">
        <v>8.4</v>
      </c>
      <c r="BG349">
        <v>13.4</v>
      </c>
      <c r="BH349">
        <v>13.4</v>
      </c>
      <c r="BL349">
        <v>19.100000000000001</v>
      </c>
      <c r="BM349">
        <v>19.100000000000001</v>
      </c>
      <c r="BQ349">
        <v>24.3</v>
      </c>
      <c r="BR349">
        <v>24.3</v>
      </c>
      <c r="BW349">
        <v>28.6</v>
      </c>
      <c r="BX349">
        <v>28.6</v>
      </c>
      <c r="CB349">
        <v>30.8</v>
      </c>
      <c r="CC349">
        <v>30.8</v>
      </c>
      <c r="CG349">
        <v>30.1</v>
      </c>
      <c r="CH349">
        <v>30.1</v>
      </c>
      <c r="CL349">
        <v>26.7</v>
      </c>
      <c r="CM349">
        <v>26.7</v>
      </c>
      <c r="CQ349">
        <v>20.7</v>
      </c>
      <c r="CR349">
        <v>20.7</v>
      </c>
      <c r="CV349">
        <v>15.1</v>
      </c>
      <c r="CW349">
        <v>15.1</v>
      </c>
      <c r="DA349">
        <v>9.3000000000000007</v>
      </c>
      <c r="DB349">
        <v>9.3000000000000007</v>
      </c>
      <c r="DD349">
        <v>1</v>
      </c>
      <c r="DE349">
        <v>0</v>
      </c>
      <c r="DF349">
        <v>0</v>
      </c>
      <c r="DG349">
        <v>0</v>
      </c>
      <c r="DH349">
        <v>0</v>
      </c>
      <c r="DI349" t="str">
        <f t="shared" si="33"/>
        <v xml:space="preserve">Temp. suitable for vectors - surveillance may be needed. </v>
      </c>
      <c r="DJ349" t="str">
        <f t="shared" si="30"/>
        <v>When temp. suitable, model suggests vectors likely - may need control, education, and policies minimizing exposure.</v>
      </c>
      <c r="DK349" t="str">
        <f t="shared" si="34"/>
        <v xml:space="preserve">Temp. suitable for Zika - surveillance may be needed. </v>
      </c>
      <c r="DL349" t="str">
        <f t="shared" si="31"/>
        <v>When temp. suitable, model suggests Zika unlikely.</v>
      </c>
      <c r="DM349" t="str">
        <f t="shared" si="35"/>
        <v>Temp. suitable for vectors - surveillance may be needed. When temp. suitable, model suggests vectors likely - may need control, education, and policies minimizing exposure.</v>
      </c>
      <c r="DX349" s="59" t="s">
        <v>833</v>
      </c>
      <c r="DY349" s="59" t="s">
        <v>6</v>
      </c>
      <c r="DZ349" s="59" t="s">
        <v>7</v>
      </c>
      <c r="EA349" s="59" t="s">
        <v>8</v>
      </c>
      <c r="EB349" s="59">
        <v>0</v>
      </c>
      <c r="EC349" s="59">
        <v>138</v>
      </c>
      <c r="ED349" s="59">
        <v>0</v>
      </c>
      <c r="EE349" s="59">
        <v>1851</v>
      </c>
      <c r="EF349" s="59">
        <v>1851</v>
      </c>
      <c r="EG349" s="59">
        <v>43.949275362318801</v>
      </c>
      <c r="EH349" s="59">
        <v>170.20317451627301</v>
      </c>
      <c r="EI349" s="59">
        <v>6065</v>
      </c>
      <c r="EJ349" s="59">
        <v>52</v>
      </c>
      <c r="EK349" s="59">
        <v>0</v>
      </c>
      <c r="EL349" s="59">
        <v>7</v>
      </c>
      <c r="EM349" s="59">
        <v>10</v>
      </c>
      <c r="EN349" s="59">
        <v>6065</v>
      </c>
    </row>
    <row r="350" spans="1:144" x14ac:dyDescent="0.25">
      <c r="A350" s="18">
        <v>44.817621600000003</v>
      </c>
      <c r="B350" s="18">
        <v>-68.829456399999998</v>
      </c>
      <c r="C350" s="18">
        <f>IF(Sheet1!G765=1,Master!A350,Master!K350)</f>
        <v>44.817621600000003</v>
      </c>
      <c r="D350" s="18">
        <f>IF(Sheet1!G765=1,Master!B350,Master!L350)</f>
        <v>-68.829456399999998</v>
      </c>
      <c r="E350" s="18">
        <f>IF(Sheet1!G765=0,Master!A350,Master!K350)</f>
        <v>100</v>
      </c>
      <c r="F350" s="18">
        <f>IF(Sheet1!G765=0,Master!B350,Master!L350)</f>
        <v>180</v>
      </c>
      <c r="G350" s="18">
        <f>IF(Sheet1!I765=1,Master!A350,Master!K350)</f>
        <v>44.817621600000003</v>
      </c>
      <c r="H350" s="18">
        <f>IF(Sheet1!I765=1,Master!B350,Master!L350)</f>
        <v>-68.829456399999998</v>
      </c>
      <c r="I350" s="18">
        <f>IF(Sheet1!I765=0,Master!A350,Master!K350)</f>
        <v>100</v>
      </c>
      <c r="J350" s="18">
        <f>IF(Sheet1!I765=0,Master!B350,Master!L350)</f>
        <v>180</v>
      </c>
      <c r="K350" s="18">
        <v>100</v>
      </c>
      <c r="L350" s="18">
        <v>180</v>
      </c>
      <c r="M350">
        <v>23</v>
      </c>
      <c r="N350" t="s">
        <v>56</v>
      </c>
      <c r="O350">
        <v>8.0319074047000005E-2</v>
      </c>
      <c r="P350" t="s">
        <v>57</v>
      </c>
      <c r="Q350" t="s">
        <v>58</v>
      </c>
      <c r="R350" t="s">
        <v>8</v>
      </c>
      <c r="S350">
        <v>0</v>
      </c>
      <c r="T350">
        <v>1</v>
      </c>
      <c r="U350">
        <v>-12.3228349685668</v>
      </c>
      <c r="V350">
        <v>-12.3228349685668</v>
      </c>
      <c r="W350">
        <v>-12.3228349685668</v>
      </c>
      <c r="X350" s="1">
        <v>-12.3228349685668</v>
      </c>
      <c r="Z350" s="1">
        <v>1</v>
      </c>
      <c r="AA350" s="1">
        <v>2.2584706544876001E-2</v>
      </c>
      <c r="AB350" s="1">
        <v>2.2584706544876001E-2</v>
      </c>
      <c r="AC350" s="1">
        <v>2.2584706544876001E-2</v>
      </c>
      <c r="AD350" s="1">
        <v>2.2584706544876001E-2</v>
      </c>
      <c r="AF350" s="1">
        <v>1</v>
      </c>
      <c r="AG350">
        <v>0.23245628178119701</v>
      </c>
      <c r="AH350">
        <v>0.23245628178119701</v>
      </c>
      <c r="AI350">
        <v>0.23245628178119701</v>
      </c>
      <c r="AJ350">
        <v>0.23245628178119701</v>
      </c>
      <c r="AL350" s="18">
        <f t="shared" si="32"/>
        <v>0.23245628178119701</v>
      </c>
      <c r="AM350">
        <v>0.23245628178119701</v>
      </c>
      <c r="AN350">
        <v>23</v>
      </c>
      <c r="AO350" t="s">
        <v>56</v>
      </c>
      <c r="AP350" t="s">
        <v>57</v>
      </c>
      <c r="AQ350" t="s">
        <v>58</v>
      </c>
      <c r="AR350" t="s">
        <v>8</v>
      </c>
      <c r="AS350">
        <v>44.817621600000003</v>
      </c>
      <c r="AT350">
        <v>-68.829456399999998</v>
      </c>
      <c r="AW350">
        <v>-2.2999999999999998</v>
      </c>
      <c r="AX350">
        <v>-2.2999999999999998</v>
      </c>
      <c r="BB350">
        <v>-0.8</v>
      </c>
      <c r="BC350">
        <v>-0.8</v>
      </c>
      <c r="BG350">
        <v>4.0999999999999996</v>
      </c>
      <c r="BH350">
        <v>4.0999999999999996</v>
      </c>
      <c r="BL350">
        <v>10.9</v>
      </c>
      <c r="BM350">
        <v>10.9</v>
      </c>
      <c r="BQ350">
        <v>18.100000000000001</v>
      </c>
      <c r="BR350">
        <v>18.100000000000001</v>
      </c>
      <c r="BW350">
        <v>23.3</v>
      </c>
      <c r="BX350">
        <v>23.3</v>
      </c>
      <c r="CB350">
        <v>26.2</v>
      </c>
      <c r="CC350">
        <v>26.2</v>
      </c>
      <c r="CG350">
        <v>25.1</v>
      </c>
      <c r="CH350">
        <v>25.1</v>
      </c>
      <c r="CL350">
        <v>20.100000000000001</v>
      </c>
      <c r="CM350">
        <v>20.100000000000001</v>
      </c>
      <c r="CQ350">
        <v>13.9</v>
      </c>
      <c r="CR350">
        <v>13.9</v>
      </c>
      <c r="CV350">
        <v>6.9</v>
      </c>
      <c r="CW350">
        <v>6.9</v>
      </c>
      <c r="DA350">
        <v>0</v>
      </c>
      <c r="DB350">
        <v>0</v>
      </c>
      <c r="DD350">
        <v>1</v>
      </c>
      <c r="DE350">
        <v>0</v>
      </c>
      <c r="DF350">
        <v>0</v>
      </c>
      <c r="DG350">
        <v>0</v>
      </c>
      <c r="DH350">
        <v>0</v>
      </c>
      <c r="DI350" t="str">
        <f t="shared" si="33"/>
        <v xml:space="preserve">Temp. suitable for vectors - surveillance may be needed. </v>
      </c>
      <c r="DJ350" t="str">
        <f t="shared" si="30"/>
        <v>When temp. suitable, model suggests vectors unlikely or low numbers.</v>
      </c>
      <c r="DK350" t="str">
        <f t="shared" si="34"/>
        <v xml:space="preserve">Temp. suitable for Zika - surveillance may be needed. </v>
      </c>
      <c r="DL350" t="str">
        <f t="shared" si="31"/>
        <v>When temp. suitable, model suggests Zika unlikely.</v>
      </c>
      <c r="DM350" t="str">
        <f t="shared" si="35"/>
        <v>Temp. suitable for vectors - surveillance may be needed. When temp. suitable, model suggests vectors unlikely or low numbers.</v>
      </c>
      <c r="DX350" s="59" t="s">
        <v>56</v>
      </c>
      <c r="DY350" s="59" t="s">
        <v>57</v>
      </c>
      <c r="DZ350" s="59" t="s">
        <v>58</v>
      </c>
      <c r="EA350" s="59" t="s">
        <v>8</v>
      </c>
      <c r="EB350" s="59">
        <v>45</v>
      </c>
      <c r="EC350" s="59">
        <v>177</v>
      </c>
      <c r="ED350" s="59">
        <v>0</v>
      </c>
      <c r="EE350" s="59">
        <v>3688</v>
      </c>
      <c r="EF350" s="59">
        <v>3688</v>
      </c>
      <c r="EG350" s="59">
        <v>252.07909604519699</v>
      </c>
      <c r="EH350" s="59">
        <v>466.27998240585299</v>
      </c>
      <c r="EI350" s="59">
        <v>44618</v>
      </c>
      <c r="EJ350" s="59">
        <v>120</v>
      </c>
      <c r="EK350" s="59">
        <v>0</v>
      </c>
      <c r="EL350" s="59">
        <v>4</v>
      </c>
      <c r="EM350" s="59">
        <v>54</v>
      </c>
      <c r="EN350" s="59">
        <v>44618</v>
      </c>
    </row>
    <row r="351" spans="1:144" x14ac:dyDescent="0.25">
      <c r="A351" s="18">
        <v>43.644813999999997</v>
      </c>
      <c r="B351" s="18">
        <v>-70.247039999999998</v>
      </c>
      <c r="C351" s="18">
        <f>IF(Sheet1!G766=1,Master!A351,Master!K351)</f>
        <v>43.644813999999997</v>
      </c>
      <c r="D351" s="18">
        <f>IF(Sheet1!G766=1,Master!B351,Master!L351)</f>
        <v>-70.247039999999998</v>
      </c>
      <c r="E351" s="18">
        <f>IF(Sheet1!G766=0,Master!A351,Master!K351)</f>
        <v>100</v>
      </c>
      <c r="F351" s="18">
        <f>IF(Sheet1!G766=0,Master!B351,Master!L351)</f>
        <v>180</v>
      </c>
      <c r="G351" s="18">
        <f>IF(Sheet1!I766=1,Master!A351,Master!K351)</f>
        <v>43.644813999999997</v>
      </c>
      <c r="H351" s="18">
        <f>IF(Sheet1!I766=1,Master!B351,Master!L351)</f>
        <v>-70.247039999999998</v>
      </c>
      <c r="I351" s="18">
        <f>IF(Sheet1!I766=0,Master!A351,Master!K351)</f>
        <v>100</v>
      </c>
      <c r="J351" s="18">
        <f>IF(Sheet1!I766=0,Master!B351,Master!L351)</f>
        <v>180</v>
      </c>
      <c r="K351" s="18">
        <v>100</v>
      </c>
      <c r="L351" s="18">
        <v>180</v>
      </c>
      <c r="M351">
        <v>66</v>
      </c>
      <c r="N351" t="s">
        <v>132</v>
      </c>
      <c r="O351">
        <v>1.2440303259900001E-2</v>
      </c>
      <c r="P351" t="s">
        <v>57</v>
      </c>
      <c r="Q351" t="s">
        <v>58</v>
      </c>
      <c r="R351" t="s">
        <v>8</v>
      </c>
      <c r="S351">
        <v>0</v>
      </c>
      <c r="T351">
        <v>1</v>
      </c>
      <c r="U351">
        <v>-9.5669288635253906</v>
      </c>
      <c r="V351">
        <v>-9.5669288635253906</v>
      </c>
      <c r="W351">
        <v>-9.5669288635253906</v>
      </c>
      <c r="X351" s="1">
        <v>-9.5669288635253906</v>
      </c>
      <c r="Z351" s="1">
        <v>1</v>
      </c>
      <c r="AA351" s="1">
        <v>4.0272615849972E-2</v>
      </c>
      <c r="AB351" s="1">
        <v>4.0272615849972E-2</v>
      </c>
      <c r="AC351" s="1">
        <v>4.0272615849972E-2</v>
      </c>
      <c r="AD351" s="1">
        <v>4.0272615849972E-2</v>
      </c>
      <c r="AF351" s="1">
        <v>1</v>
      </c>
      <c r="AG351">
        <v>0.14866118133068101</v>
      </c>
      <c r="AH351">
        <v>0.14866118133068101</v>
      </c>
      <c r="AI351">
        <v>0.14866118133068101</v>
      </c>
      <c r="AJ351">
        <v>0.14866118133068101</v>
      </c>
      <c r="AL351" s="18">
        <f t="shared" si="32"/>
        <v>0.14866118133068101</v>
      </c>
      <c r="AM351">
        <v>0.14866118133068101</v>
      </c>
      <c r="AN351">
        <v>66</v>
      </c>
      <c r="AO351" t="s">
        <v>132</v>
      </c>
      <c r="AP351" t="s">
        <v>57</v>
      </c>
      <c r="AQ351" t="s">
        <v>58</v>
      </c>
      <c r="AR351" t="s">
        <v>8</v>
      </c>
      <c r="AS351">
        <v>43.644813999999997</v>
      </c>
      <c r="AT351">
        <v>-70.247039999999998</v>
      </c>
      <c r="AW351">
        <v>0</v>
      </c>
      <c r="AX351">
        <v>0</v>
      </c>
      <c r="BB351">
        <v>1.3</v>
      </c>
      <c r="BC351">
        <v>1.3</v>
      </c>
      <c r="BG351">
        <v>5.7</v>
      </c>
      <c r="BH351">
        <v>5.7</v>
      </c>
      <c r="BL351">
        <v>11.9</v>
      </c>
      <c r="BM351">
        <v>11.9</v>
      </c>
      <c r="BQ351">
        <v>18.100000000000001</v>
      </c>
      <c r="BR351">
        <v>18.100000000000001</v>
      </c>
      <c r="BW351">
        <v>23.3</v>
      </c>
      <c r="BX351">
        <v>23.3</v>
      </c>
      <c r="CB351">
        <v>26.5</v>
      </c>
      <c r="CC351">
        <v>26.5</v>
      </c>
      <c r="CG351">
        <v>25.7</v>
      </c>
      <c r="CH351">
        <v>25.7</v>
      </c>
      <c r="CL351">
        <v>21.3</v>
      </c>
      <c r="CM351">
        <v>21.3</v>
      </c>
      <c r="CQ351">
        <v>15.5</v>
      </c>
      <c r="CR351">
        <v>15.5</v>
      </c>
      <c r="CV351">
        <v>8.9</v>
      </c>
      <c r="CW351">
        <v>8.9</v>
      </c>
      <c r="DA351">
        <v>2.2999999999999998</v>
      </c>
      <c r="DB351">
        <v>2.2999999999999998</v>
      </c>
      <c r="DD351">
        <v>1</v>
      </c>
      <c r="DE351">
        <v>0</v>
      </c>
      <c r="DF351">
        <v>0</v>
      </c>
      <c r="DG351">
        <v>0</v>
      </c>
      <c r="DH351">
        <v>0</v>
      </c>
      <c r="DI351" t="str">
        <f t="shared" si="33"/>
        <v xml:space="preserve">Temp. suitable for vectors - surveillance may be needed. </v>
      </c>
      <c r="DJ351" t="str">
        <f t="shared" si="30"/>
        <v>When temp. suitable, model suggests vectors unlikely or low numbers.</v>
      </c>
      <c r="DK351" t="str">
        <f t="shared" si="34"/>
        <v xml:space="preserve">Temp. suitable for Zika - surveillance may be needed. </v>
      </c>
      <c r="DL351" t="str">
        <f t="shared" si="31"/>
        <v>When temp. suitable, model suggests Zika unlikely.</v>
      </c>
      <c r="DM351" t="str">
        <f t="shared" si="35"/>
        <v>Temp. suitable for vectors - surveillance may be needed. When temp. suitable, model suggests vectors unlikely or low numbers.</v>
      </c>
      <c r="DX351" s="59" t="s">
        <v>132</v>
      </c>
      <c r="DY351" s="59" t="s">
        <v>57</v>
      </c>
      <c r="DZ351" s="59" t="s">
        <v>58</v>
      </c>
      <c r="EA351" s="59" t="s">
        <v>8</v>
      </c>
      <c r="EB351" s="59">
        <v>607</v>
      </c>
      <c r="EC351" s="59">
        <v>110</v>
      </c>
      <c r="ED351" s="59">
        <v>0</v>
      </c>
      <c r="EE351" s="59">
        <v>6755</v>
      </c>
      <c r="EF351" s="59">
        <v>6755</v>
      </c>
      <c r="EG351" s="59">
        <v>737.93636363636301</v>
      </c>
      <c r="EH351" s="59">
        <v>1289.7128805017901</v>
      </c>
      <c r="EI351" s="59">
        <v>81173</v>
      </c>
      <c r="EJ351" s="59">
        <v>95</v>
      </c>
      <c r="EK351" s="59">
        <v>0</v>
      </c>
      <c r="EL351" s="59">
        <v>3</v>
      </c>
      <c r="EM351" s="59">
        <v>222</v>
      </c>
      <c r="EN351" s="59">
        <v>81173</v>
      </c>
    </row>
    <row r="352" spans="1:144" x14ac:dyDescent="0.25">
      <c r="A352" s="18">
        <v>43.843395399999999</v>
      </c>
      <c r="B352" s="18">
        <v>-69.641501000000005</v>
      </c>
      <c r="C352" s="18">
        <f>IF(Sheet1!G767=1,Master!A352,Master!K352)</f>
        <v>43.843395399999999</v>
      </c>
      <c r="D352" s="18">
        <f>IF(Sheet1!G767=1,Master!B352,Master!L352)</f>
        <v>-69.641501000000005</v>
      </c>
      <c r="E352" s="18">
        <f>IF(Sheet1!G767=0,Master!A352,Master!K352)</f>
        <v>100</v>
      </c>
      <c r="F352" s="18">
        <f>IF(Sheet1!G767=0,Master!B352,Master!L352)</f>
        <v>180</v>
      </c>
      <c r="G352" s="18">
        <f>IF(Sheet1!I767=1,Master!A352,Master!K352)</f>
        <v>43.843395399999999</v>
      </c>
      <c r="H352" s="18">
        <f>IF(Sheet1!I767=1,Master!B352,Master!L352)</f>
        <v>-69.641501000000005</v>
      </c>
      <c r="I352" s="18">
        <f>IF(Sheet1!I767=0,Master!A352,Master!K352)</f>
        <v>100</v>
      </c>
      <c r="J352" s="18">
        <f>IF(Sheet1!I767=0,Master!B352,Master!L352)</f>
        <v>180</v>
      </c>
      <c r="K352" s="18">
        <v>100</v>
      </c>
      <c r="L352" s="18">
        <v>180</v>
      </c>
      <c r="M352">
        <v>72</v>
      </c>
      <c r="N352" t="s">
        <v>140</v>
      </c>
      <c r="O352">
        <v>1.17856344807E-2</v>
      </c>
      <c r="P352" t="s">
        <v>57</v>
      </c>
      <c r="Q352" t="s">
        <v>58</v>
      </c>
      <c r="R352" t="s">
        <v>8</v>
      </c>
      <c r="S352">
        <v>0</v>
      </c>
      <c r="T352">
        <v>1</v>
      </c>
      <c r="U352">
        <v>-3.7795276641845699</v>
      </c>
      <c r="V352">
        <v>-3.7795276641845699</v>
      </c>
      <c r="W352">
        <v>-3.7795276641845699</v>
      </c>
      <c r="X352" s="1">
        <v>-3.7795276641845699</v>
      </c>
      <c r="Z352" s="1">
        <v>1</v>
      </c>
      <c r="AA352" s="1">
        <v>2.0132591947913E-2</v>
      </c>
      <c r="AB352" s="1">
        <v>2.0132591947913E-2</v>
      </c>
      <c r="AC352" s="1">
        <v>2.0132591947913E-2</v>
      </c>
      <c r="AD352" s="1">
        <v>2.0132591947913E-2</v>
      </c>
      <c r="AF352" s="1">
        <v>1</v>
      </c>
      <c r="AG352">
        <v>0.103172346949577</v>
      </c>
      <c r="AH352">
        <v>0.103172346949577</v>
      </c>
      <c r="AI352">
        <v>0.103172346949577</v>
      </c>
      <c r="AJ352">
        <v>0.103172346949577</v>
      </c>
      <c r="AL352" s="18">
        <f t="shared" si="32"/>
        <v>0.103172346949577</v>
      </c>
      <c r="AM352">
        <v>0.103172346949577</v>
      </c>
      <c r="AN352">
        <v>72</v>
      </c>
      <c r="AO352" t="s">
        <v>140</v>
      </c>
      <c r="AP352" t="s">
        <v>57</v>
      </c>
      <c r="AQ352" t="s">
        <v>58</v>
      </c>
      <c r="AR352" t="s">
        <v>8</v>
      </c>
      <c r="AS352">
        <v>43.843395399999999</v>
      </c>
      <c r="AT352">
        <v>-69.641501000000005</v>
      </c>
      <c r="AW352">
        <v>-0.4</v>
      </c>
      <c r="AX352">
        <v>-0.4</v>
      </c>
      <c r="BB352">
        <v>0.9</v>
      </c>
      <c r="BC352">
        <v>0.9</v>
      </c>
      <c r="BG352">
        <v>5.4</v>
      </c>
      <c r="BH352">
        <v>5.4</v>
      </c>
      <c r="BL352">
        <v>11.7</v>
      </c>
      <c r="BM352">
        <v>11.7</v>
      </c>
      <c r="BQ352">
        <v>18</v>
      </c>
      <c r="BR352">
        <v>18</v>
      </c>
      <c r="BW352">
        <v>23</v>
      </c>
      <c r="BX352">
        <v>23</v>
      </c>
      <c r="CB352">
        <v>26</v>
      </c>
      <c r="CC352">
        <v>26</v>
      </c>
      <c r="CG352">
        <v>25.3</v>
      </c>
      <c r="CH352">
        <v>25.3</v>
      </c>
      <c r="CL352">
        <v>21</v>
      </c>
      <c r="CM352">
        <v>21</v>
      </c>
      <c r="CQ352">
        <v>15.1</v>
      </c>
      <c r="CR352">
        <v>15.1</v>
      </c>
      <c r="CV352">
        <v>8.6</v>
      </c>
      <c r="CW352">
        <v>8.6</v>
      </c>
      <c r="DA352">
        <v>2</v>
      </c>
      <c r="DB352">
        <v>2</v>
      </c>
      <c r="DD352">
        <v>1</v>
      </c>
      <c r="DE352">
        <v>0</v>
      </c>
      <c r="DF352">
        <v>0</v>
      </c>
      <c r="DG352">
        <v>0</v>
      </c>
      <c r="DH352">
        <v>0</v>
      </c>
      <c r="DI352" t="str">
        <f t="shared" si="33"/>
        <v xml:space="preserve">Temp. suitable for vectors - surveillance may be needed. </v>
      </c>
      <c r="DJ352" t="str">
        <f t="shared" si="30"/>
        <v>When temp. suitable, model suggests vectors unlikely or low numbers.</v>
      </c>
      <c r="DK352" t="str">
        <f t="shared" si="34"/>
        <v xml:space="preserve">Temp. suitable for Zika - surveillance may be needed. </v>
      </c>
      <c r="DL352" t="str">
        <f t="shared" si="31"/>
        <v>When temp. suitable, model suggests Zika unlikely.</v>
      </c>
      <c r="DM352" t="str">
        <f t="shared" si="35"/>
        <v>Temp. suitable for vectors - surveillance may be needed. When temp. suitable, model suggests vectors unlikely or low numbers.</v>
      </c>
      <c r="DX352" s="59" t="s">
        <v>140</v>
      </c>
      <c r="DY352" s="59" t="s">
        <v>57</v>
      </c>
      <c r="DZ352" s="59" t="s">
        <v>58</v>
      </c>
      <c r="EA352" s="59" t="s">
        <v>8</v>
      </c>
      <c r="EB352" s="59">
        <v>110</v>
      </c>
      <c r="EC352" s="59">
        <v>108</v>
      </c>
      <c r="ED352" s="59">
        <v>0</v>
      </c>
      <c r="EE352" s="59">
        <v>837</v>
      </c>
      <c r="EF352" s="59">
        <v>837</v>
      </c>
      <c r="EG352" s="59">
        <v>43.509259259259203</v>
      </c>
      <c r="EH352" s="59">
        <v>113.636725884819</v>
      </c>
      <c r="EI352" s="59">
        <v>4699</v>
      </c>
      <c r="EJ352" s="59">
        <v>52</v>
      </c>
      <c r="EK352" s="59">
        <v>0</v>
      </c>
      <c r="EL352" s="59">
        <v>4</v>
      </c>
      <c r="EM352" s="59">
        <v>9</v>
      </c>
      <c r="EN352" s="59">
        <v>4699</v>
      </c>
    </row>
    <row r="353" spans="1:144" x14ac:dyDescent="0.25">
      <c r="A353" s="18">
        <v>44.527879499999997</v>
      </c>
      <c r="B353" s="18">
        <v>-67.616275299999998</v>
      </c>
      <c r="C353" s="18">
        <f>IF(Sheet1!G768=1,Master!A353,Master!K353)</f>
        <v>44.527879499999997</v>
      </c>
      <c r="D353" s="18">
        <f>IF(Sheet1!G768=1,Master!B353,Master!L353)</f>
        <v>-67.616275299999998</v>
      </c>
      <c r="E353" s="18">
        <f>IF(Sheet1!G768=0,Master!A353,Master!K353)</f>
        <v>100</v>
      </c>
      <c r="F353" s="18">
        <f>IF(Sheet1!G768=0,Master!B353,Master!L353)</f>
        <v>180</v>
      </c>
      <c r="G353" s="18">
        <f>IF(Sheet1!I768=1,Master!A353,Master!K353)</f>
        <v>44.527879499999997</v>
      </c>
      <c r="H353" s="18">
        <f>IF(Sheet1!I768=1,Master!B353,Master!L353)</f>
        <v>-67.616275299999998</v>
      </c>
      <c r="I353" s="18">
        <f>IF(Sheet1!I768=0,Master!A353,Master!K353)</f>
        <v>100</v>
      </c>
      <c r="J353" s="18">
        <f>IF(Sheet1!I768=0,Master!B353,Master!L353)</f>
        <v>180</v>
      </c>
      <c r="K353" s="18">
        <v>100</v>
      </c>
      <c r="L353" s="18">
        <v>180</v>
      </c>
      <c r="M353">
        <v>99</v>
      </c>
      <c r="N353" t="s">
        <v>177</v>
      </c>
      <c r="O353">
        <v>6.9993266616999996E-3</v>
      </c>
      <c r="P353" t="s">
        <v>57</v>
      </c>
      <c r="Q353" t="s">
        <v>58</v>
      </c>
      <c r="R353" t="s">
        <v>8</v>
      </c>
      <c r="S353">
        <v>0</v>
      </c>
      <c r="T353">
        <v>1</v>
      </c>
      <c r="U353">
        <v>-6.5354332923889098</v>
      </c>
      <c r="V353">
        <v>-6.5354332923889098</v>
      </c>
      <c r="W353">
        <v>-6.5354332923889098</v>
      </c>
      <c r="X353" s="1">
        <v>-6.5354332923889098</v>
      </c>
      <c r="Z353" s="1">
        <v>1</v>
      </c>
      <c r="AA353" s="1">
        <v>1.5355449169874E-2</v>
      </c>
      <c r="AB353" s="1">
        <v>1.5355449169874E-2</v>
      </c>
      <c r="AC353" s="1">
        <v>1.5355449169874E-2</v>
      </c>
      <c r="AD353" s="1">
        <v>1.5355449169874E-2</v>
      </c>
      <c r="AF353" s="1">
        <v>1</v>
      </c>
      <c r="AG353">
        <v>3.5814151167869998E-2</v>
      </c>
      <c r="AH353">
        <v>3.5814151167869998E-2</v>
      </c>
      <c r="AI353">
        <v>3.5814151167869998E-2</v>
      </c>
      <c r="AJ353">
        <v>3.5814151167869998E-2</v>
      </c>
      <c r="AL353" s="18">
        <f t="shared" si="32"/>
        <v>3.5814151167869998E-2</v>
      </c>
      <c r="AM353">
        <v>3.5814151167869998E-2</v>
      </c>
      <c r="AN353">
        <v>99</v>
      </c>
      <c r="AO353" t="s">
        <v>177</v>
      </c>
      <c r="AP353" t="s">
        <v>57</v>
      </c>
      <c r="AQ353" t="s">
        <v>58</v>
      </c>
      <c r="AR353" t="s">
        <v>8</v>
      </c>
      <c r="AS353">
        <v>44.527879499999997</v>
      </c>
      <c r="AT353">
        <v>-67.616275299999998</v>
      </c>
      <c r="AW353">
        <v>-0.9</v>
      </c>
      <c r="AX353">
        <v>-0.9</v>
      </c>
      <c r="BB353">
        <v>-0.2</v>
      </c>
      <c r="BC353">
        <v>-0.2</v>
      </c>
      <c r="BG353">
        <v>4.2</v>
      </c>
      <c r="BH353">
        <v>4.2</v>
      </c>
      <c r="BL353">
        <v>10.1</v>
      </c>
      <c r="BM353">
        <v>10.1</v>
      </c>
      <c r="BQ353">
        <v>16.100000000000001</v>
      </c>
      <c r="BR353">
        <v>16.100000000000001</v>
      </c>
      <c r="BW353">
        <v>21.1</v>
      </c>
      <c r="BX353">
        <v>21.1</v>
      </c>
      <c r="CB353">
        <v>24.1</v>
      </c>
      <c r="CC353">
        <v>24.1</v>
      </c>
      <c r="CG353">
        <v>23.7</v>
      </c>
      <c r="CH353">
        <v>23.7</v>
      </c>
      <c r="CL353">
        <v>19.7</v>
      </c>
      <c r="CM353">
        <v>19.7</v>
      </c>
      <c r="CQ353">
        <v>14</v>
      </c>
      <c r="CR353">
        <v>14</v>
      </c>
      <c r="CV353">
        <v>8</v>
      </c>
      <c r="CW353">
        <v>8</v>
      </c>
      <c r="DA353">
        <v>1.3</v>
      </c>
      <c r="DB353">
        <v>1.3</v>
      </c>
      <c r="DD353">
        <v>1</v>
      </c>
      <c r="DE353">
        <v>0</v>
      </c>
      <c r="DF353">
        <v>0</v>
      </c>
      <c r="DG353">
        <v>0</v>
      </c>
      <c r="DH353">
        <v>0</v>
      </c>
      <c r="DI353" t="str">
        <f t="shared" si="33"/>
        <v xml:space="preserve">Temp. suitable for vectors - surveillance may be needed. </v>
      </c>
      <c r="DJ353" t="str">
        <f t="shared" si="30"/>
        <v>When temp. suitable, model suggests vectors unlikely or low numbers.</v>
      </c>
      <c r="DK353" t="str">
        <f t="shared" si="34"/>
        <v xml:space="preserve">Temp. suitable for Zika - surveillance may be needed. </v>
      </c>
      <c r="DL353" t="str">
        <f t="shared" si="31"/>
        <v>When temp. suitable, model suggests Zika unlikely.</v>
      </c>
      <c r="DM353" t="str">
        <f t="shared" si="35"/>
        <v>Temp. suitable for vectors - surveillance may be needed. When temp. suitable, model suggests vectors unlikely or low numbers.</v>
      </c>
      <c r="DX353" s="59" t="s">
        <v>177</v>
      </c>
      <c r="DY353" s="59" t="s">
        <v>57</v>
      </c>
      <c r="DZ353" s="59" t="s">
        <v>58</v>
      </c>
      <c r="EA353" s="59" t="s">
        <v>8</v>
      </c>
      <c r="EB353" s="59">
        <v>53</v>
      </c>
      <c r="EC353" s="59">
        <v>84</v>
      </c>
      <c r="ED353" s="59">
        <v>0</v>
      </c>
      <c r="EE353" s="59">
        <v>117</v>
      </c>
      <c r="EF353" s="59">
        <v>117</v>
      </c>
      <c r="EG353" s="59">
        <v>13.214285714285699</v>
      </c>
      <c r="EH353" s="59">
        <v>24.839998192513601</v>
      </c>
      <c r="EI353" s="59">
        <v>1110</v>
      </c>
      <c r="EJ353" s="59">
        <v>30</v>
      </c>
      <c r="EK353" s="59">
        <v>0</v>
      </c>
      <c r="EL353" s="59">
        <v>2</v>
      </c>
      <c r="EM353" s="59">
        <v>1</v>
      </c>
      <c r="EN353" s="59">
        <v>1110</v>
      </c>
    </row>
    <row r="354" spans="1:144" x14ac:dyDescent="0.25">
      <c r="A354" s="18">
        <v>44.275023699999998</v>
      </c>
      <c r="B354" s="18">
        <v>-68.312349400000002</v>
      </c>
      <c r="C354" s="18">
        <f>IF(Sheet1!G769=1,Master!A354,Master!K354)</f>
        <v>44.275023699999998</v>
      </c>
      <c r="D354" s="18">
        <f>IF(Sheet1!G769=1,Master!B354,Master!L354)</f>
        <v>-68.312349400000002</v>
      </c>
      <c r="E354" s="18">
        <f>IF(Sheet1!G769=0,Master!A354,Master!K354)</f>
        <v>100</v>
      </c>
      <c r="F354" s="18">
        <f>IF(Sheet1!G769=0,Master!B354,Master!L354)</f>
        <v>180</v>
      </c>
      <c r="G354" s="18">
        <f>IF(Sheet1!I769=1,Master!A354,Master!K354)</f>
        <v>44.275023699999998</v>
      </c>
      <c r="H354" s="18">
        <f>IF(Sheet1!I769=1,Master!B354,Master!L354)</f>
        <v>-68.312349400000002</v>
      </c>
      <c r="I354" s="18">
        <f>IF(Sheet1!I769=0,Master!A354,Master!K354)</f>
        <v>100</v>
      </c>
      <c r="J354" s="18">
        <f>IF(Sheet1!I769=0,Master!B354,Master!L354)</f>
        <v>180</v>
      </c>
      <c r="K354" s="18">
        <v>100</v>
      </c>
      <c r="L354" s="18">
        <v>180</v>
      </c>
      <c r="M354">
        <v>135</v>
      </c>
      <c r="N354" t="s">
        <v>219</v>
      </c>
      <c r="O354">
        <v>5.9361670511199997E-3</v>
      </c>
      <c r="P354" t="s">
        <v>57</v>
      </c>
      <c r="Q354" t="s">
        <v>58</v>
      </c>
      <c r="R354" t="s">
        <v>8</v>
      </c>
      <c r="S354">
        <v>0</v>
      </c>
      <c r="T354">
        <v>1</v>
      </c>
      <c r="U354">
        <v>-6.5354332923889098</v>
      </c>
      <c r="V354">
        <v>-6.5354332923889098</v>
      </c>
      <c r="W354">
        <v>-6.5354332923889098</v>
      </c>
      <c r="X354" s="1">
        <v>-6.5354332923889098</v>
      </c>
      <c r="Z354" s="1">
        <v>1</v>
      </c>
      <c r="AA354" s="1">
        <v>1.3653312809765001E-2</v>
      </c>
      <c r="AB354" s="1">
        <v>1.3653312809765001E-2</v>
      </c>
      <c r="AC354" s="1">
        <v>1.3653312809765001E-2</v>
      </c>
      <c r="AD354" s="1">
        <v>1.3653312809765001E-2</v>
      </c>
      <c r="AF354" s="1">
        <v>1</v>
      </c>
      <c r="AG354">
        <v>0.179781720042229</v>
      </c>
      <c r="AH354">
        <v>0.179781720042229</v>
      </c>
      <c r="AI354">
        <v>0.179781720042229</v>
      </c>
      <c r="AJ354">
        <v>0.179781720042229</v>
      </c>
      <c r="AL354" s="18">
        <f t="shared" si="32"/>
        <v>0.179781720042229</v>
      </c>
      <c r="AM354">
        <v>0.179781720042229</v>
      </c>
      <c r="AN354">
        <v>135</v>
      </c>
      <c r="AO354" t="s">
        <v>219</v>
      </c>
      <c r="AP354" t="s">
        <v>57</v>
      </c>
      <c r="AQ354" t="s">
        <v>58</v>
      </c>
      <c r="AR354" t="s">
        <v>8</v>
      </c>
      <c r="AS354">
        <v>44.275023699999998</v>
      </c>
      <c r="AT354">
        <v>-68.312349400000002</v>
      </c>
      <c r="AW354">
        <v>-0.8</v>
      </c>
      <c r="AX354">
        <v>-0.8</v>
      </c>
      <c r="BB354">
        <v>0</v>
      </c>
      <c r="BC354">
        <v>0</v>
      </c>
      <c r="BG354">
        <v>4.5999999999999996</v>
      </c>
      <c r="BH354">
        <v>4.5999999999999996</v>
      </c>
      <c r="BL354">
        <v>10.9</v>
      </c>
      <c r="BM354">
        <v>10.9</v>
      </c>
      <c r="BQ354">
        <v>17.3</v>
      </c>
      <c r="BR354">
        <v>17.3</v>
      </c>
      <c r="BW354">
        <v>22.5</v>
      </c>
      <c r="BX354">
        <v>22.5</v>
      </c>
      <c r="CB354">
        <v>25.5</v>
      </c>
      <c r="CC354">
        <v>25.5</v>
      </c>
      <c r="CG354">
        <v>24.7</v>
      </c>
      <c r="CH354">
        <v>24.7</v>
      </c>
      <c r="CL354">
        <v>20.100000000000001</v>
      </c>
      <c r="CM354">
        <v>20.100000000000001</v>
      </c>
      <c r="CQ354">
        <v>14.2</v>
      </c>
      <c r="CR354">
        <v>14.2</v>
      </c>
      <c r="CV354">
        <v>8.1999999999999993</v>
      </c>
      <c r="CW354">
        <v>8.1999999999999993</v>
      </c>
      <c r="DA354">
        <v>1.5</v>
      </c>
      <c r="DB354">
        <v>1.5</v>
      </c>
      <c r="DD354">
        <v>1</v>
      </c>
      <c r="DE354">
        <v>0</v>
      </c>
      <c r="DF354">
        <v>0</v>
      </c>
      <c r="DG354">
        <v>0</v>
      </c>
      <c r="DH354">
        <v>0</v>
      </c>
      <c r="DI354" t="str">
        <f t="shared" si="33"/>
        <v xml:space="preserve">Temp. suitable for vectors - surveillance may be needed. </v>
      </c>
      <c r="DJ354" t="str">
        <f t="shared" si="30"/>
        <v>When temp. suitable, model suggests vectors unlikely or low numbers.</v>
      </c>
      <c r="DK354" t="str">
        <f t="shared" si="34"/>
        <v xml:space="preserve">Temp. suitable for Zika - surveillance may be needed. </v>
      </c>
      <c r="DL354" t="str">
        <f t="shared" si="31"/>
        <v>When temp. suitable, model suggests Zika unlikely.</v>
      </c>
      <c r="DM354" t="str">
        <f t="shared" si="35"/>
        <v>Temp. suitable for vectors - surveillance may be needed. When temp. suitable, model suggests vectors unlikely or low numbers.</v>
      </c>
      <c r="DX354" s="59" t="s">
        <v>219</v>
      </c>
      <c r="DY354" s="59" t="s">
        <v>57</v>
      </c>
      <c r="DZ354" s="59" t="s">
        <v>58</v>
      </c>
      <c r="EA354" s="59" t="s">
        <v>8</v>
      </c>
      <c r="EB354" s="59">
        <v>140</v>
      </c>
      <c r="EC354" s="59">
        <v>103</v>
      </c>
      <c r="ED354" s="59">
        <v>0</v>
      </c>
      <c r="EE354" s="59">
        <v>723</v>
      </c>
      <c r="EF354" s="59">
        <v>723</v>
      </c>
      <c r="EG354" s="59">
        <v>38.203883495145597</v>
      </c>
      <c r="EH354" s="59">
        <v>94.915430853179302</v>
      </c>
      <c r="EI354" s="59">
        <v>3935</v>
      </c>
      <c r="EJ354" s="59">
        <v>41</v>
      </c>
      <c r="EK354" s="59">
        <v>0</v>
      </c>
      <c r="EL354" s="59">
        <v>7</v>
      </c>
      <c r="EM354" s="59">
        <v>1</v>
      </c>
      <c r="EN354" s="59">
        <v>3935</v>
      </c>
    </row>
    <row r="355" spans="1:144" x14ac:dyDescent="0.25">
      <c r="A355" s="18">
        <v>43.886476899999998</v>
      </c>
      <c r="B355" s="18">
        <v>-69.932551799999999</v>
      </c>
      <c r="C355" s="18">
        <f>IF(Sheet1!G770=1,Master!A355,Master!K355)</f>
        <v>43.886476899999998</v>
      </c>
      <c r="D355" s="18">
        <f>IF(Sheet1!G770=1,Master!B355,Master!L355)</f>
        <v>-69.932551799999999</v>
      </c>
      <c r="E355" s="18">
        <f>IF(Sheet1!G770=0,Master!A355,Master!K355)</f>
        <v>100</v>
      </c>
      <c r="F355" s="18">
        <f>IF(Sheet1!G770=0,Master!B355,Master!L355)</f>
        <v>180</v>
      </c>
      <c r="G355" s="18">
        <f>IF(Sheet1!I770=1,Master!A355,Master!K355)</f>
        <v>43.886476899999998</v>
      </c>
      <c r="H355" s="18">
        <f>IF(Sheet1!I770=1,Master!B355,Master!L355)</f>
        <v>-69.932551799999999</v>
      </c>
      <c r="I355" s="18">
        <f>IF(Sheet1!I770=0,Master!A355,Master!K355)</f>
        <v>100</v>
      </c>
      <c r="J355" s="18">
        <f>IF(Sheet1!I770=0,Master!B355,Master!L355)</f>
        <v>180</v>
      </c>
      <c r="K355" s="18">
        <v>100</v>
      </c>
      <c r="L355" s="18">
        <v>180</v>
      </c>
      <c r="M355">
        <v>424</v>
      </c>
      <c r="N355" t="s">
        <v>536</v>
      </c>
      <c r="O355">
        <v>0.207224338024</v>
      </c>
      <c r="P355" t="s">
        <v>57</v>
      </c>
      <c r="Q355" t="s">
        <v>58</v>
      </c>
      <c r="R355" t="s">
        <v>8</v>
      </c>
      <c r="S355">
        <v>0</v>
      </c>
      <c r="T355">
        <v>1</v>
      </c>
      <c r="U355">
        <v>-6.5354332923889098</v>
      </c>
      <c r="V355">
        <v>-6.5354332923889098</v>
      </c>
      <c r="W355">
        <v>-6.5354332923889098</v>
      </c>
      <c r="X355" s="1">
        <v>-6.5354332923889098</v>
      </c>
      <c r="Z355" s="1">
        <v>1</v>
      </c>
      <c r="AA355" s="1">
        <v>2.4801558591887998E-2</v>
      </c>
      <c r="AB355" s="1">
        <v>2.4801558591887998E-2</v>
      </c>
      <c r="AC355" s="1">
        <v>2.4801558591887998E-2</v>
      </c>
      <c r="AD355" s="1">
        <v>2.4801558591887998E-2</v>
      </c>
      <c r="AF355" s="1">
        <v>1</v>
      </c>
      <c r="AG355">
        <v>0.23848133753700401</v>
      </c>
      <c r="AH355">
        <v>0.23848133753700401</v>
      </c>
      <c r="AI355">
        <v>0.23848133753700401</v>
      </c>
      <c r="AJ355">
        <v>0.23848133753700401</v>
      </c>
      <c r="AL355" s="18">
        <f t="shared" si="32"/>
        <v>0.23848133753700401</v>
      </c>
      <c r="AM355">
        <v>0.23848133753700401</v>
      </c>
      <c r="AN355">
        <v>424</v>
      </c>
      <c r="AO355" t="s">
        <v>536</v>
      </c>
      <c r="AP355" t="s">
        <v>57</v>
      </c>
      <c r="AQ355" t="s">
        <v>58</v>
      </c>
      <c r="AR355" t="s">
        <v>8</v>
      </c>
      <c r="AS355">
        <v>43.886476899999998</v>
      </c>
      <c r="AT355">
        <v>-69.932551799999999</v>
      </c>
      <c r="AW355">
        <v>-0.6</v>
      </c>
      <c r="AX355">
        <v>-0.6</v>
      </c>
      <c r="BB355">
        <v>0.8</v>
      </c>
      <c r="BC355">
        <v>0.8</v>
      </c>
      <c r="BG355">
        <v>5.3</v>
      </c>
      <c r="BH355">
        <v>5.3</v>
      </c>
      <c r="BL355">
        <v>11.6</v>
      </c>
      <c r="BM355">
        <v>11.6</v>
      </c>
      <c r="BQ355">
        <v>17.899999999999999</v>
      </c>
      <c r="BR355">
        <v>17.899999999999999</v>
      </c>
      <c r="BW355">
        <v>23</v>
      </c>
      <c r="BX355">
        <v>23</v>
      </c>
      <c r="CB355">
        <v>26.1</v>
      </c>
      <c r="CC355">
        <v>26.1</v>
      </c>
      <c r="CG355">
        <v>25.3</v>
      </c>
      <c r="CH355">
        <v>25.3</v>
      </c>
      <c r="CL355">
        <v>20.9</v>
      </c>
      <c r="CM355">
        <v>20.9</v>
      </c>
      <c r="CQ355">
        <v>15.1</v>
      </c>
      <c r="CR355">
        <v>15.1</v>
      </c>
      <c r="CV355">
        <v>8.4</v>
      </c>
      <c r="CW355">
        <v>8.4</v>
      </c>
      <c r="DA355">
        <v>1.8</v>
      </c>
      <c r="DB355">
        <v>1.8</v>
      </c>
      <c r="DD355">
        <v>1</v>
      </c>
      <c r="DE355">
        <v>0</v>
      </c>
      <c r="DF355">
        <v>0</v>
      </c>
      <c r="DG355">
        <v>0</v>
      </c>
      <c r="DH355">
        <v>0</v>
      </c>
      <c r="DI355" t="str">
        <f t="shared" si="33"/>
        <v xml:space="preserve">Temp. suitable for vectors - surveillance may be needed. </v>
      </c>
      <c r="DJ355" t="str">
        <f t="shared" si="30"/>
        <v>When temp. suitable, model suggests vectors unlikely or low numbers.</v>
      </c>
      <c r="DK355" t="str">
        <f t="shared" si="34"/>
        <v xml:space="preserve">Temp. suitable for Zika - surveillance may be needed. </v>
      </c>
      <c r="DL355" t="str">
        <f t="shared" si="31"/>
        <v>When temp. suitable, model suggests Zika unlikely.</v>
      </c>
      <c r="DM355" t="str">
        <f t="shared" si="35"/>
        <v>Temp. suitable for vectors - surveillance may be needed. When temp. suitable, model suggests vectors unlikely or low numbers.</v>
      </c>
      <c r="DX355" s="59" t="s">
        <v>536</v>
      </c>
      <c r="DY355" s="59" t="s">
        <v>57</v>
      </c>
      <c r="DZ355" s="59" t="s">
        <v>58</v>
      </c>
      <c r="EA355" s="59" t="s">
        <v>8</v>
      </c>
      <c r="EB355" s="59">
        <v>2</v>
      </c>
      <c r="EC355" s="59">
        <v>264</v>
      </c>
      <c r="ED355" s="59">
        <v>0</v>
      </c>
      <c r="EE355" s="59">
        <v>2349</v>
      </c>
      <c r="EF355" s="59">
        <v>2349</v>
      </c>
      <c r="EG355" s="59">
        <v>112.007575757575</v>
      </c>
      <c r="EH355" s="59">
        <v>252.378053247087</v>
      </c>
      <c r="EI355" s="59">
        <v>29570</v>
      </c>
      <c r="EJ355" s="59">
        <v>122</v>
      </c>
      <c r="EK355" s="59">
        <v>0</v>
      </c>
      <c r="EL355" s="59">
        <v>4</v>
      </c>
      <c r="EM355" s="59">
        <v>22</v>
      </c>
      <c r="EN355" s="59">
        <v>29570</v>
      </c>
    </row>
    <row r="356" spans="1:144" x14ac:dyDescent="0.25">
      <c r="A356" s="18">
        <v>43.902990699999997</v>
      </c>
      <c r="B356" s="18">
        <v>-69.985256399999997</v>
      </c>
      <c r="C356" s="18">
        <f>IF(Sheet1!G771=1,Master!A356,Master!K356)</f>
        <v>43.902990699999997</v>
      </c>
      <c r="D356" s="18">
        <f>IF(Sheet1!G771=1,Master!B356,Master!L356)</f>
        <v>-69.985256399999997</v>
      </c>
      <c r="E356" s="18">
        <f>IF(Sheet1!G771=0,Master!A356,Master!K356)</f>
        <v>100</v>
      </c>
      <c r="F356" s="18">
        <f>IF(Sheet1!G771=0,Master!B356,Master!L356)</f>
        <v>180</v>
      </c>
      <c r="G356" s="18">
        <f>IF(Sheet1!I771=1,Master!A356,Master!K356)</f>
        <v>43.902990699999997</v>
      </c>
      <c r="H356" s="18">
        <f>IF(Sheet1!I771=1,Master!B356,Master!L356)</f>
        <v>-69.985256399999997</v>
      </c>
      <c r="I356" s="18">
        <f>IF(Sheet1!I771=0,Master!A356,Master!K356)</f>
        <v>100</v>
      </c>
      <c r="J356" s="18">
        <f>IF(Sheet1!I771=0,Master!B356,Master!L356)</f>
        <v>180</v>
      </c>
      <c r="K356" s="18">
        <v>100</v>
      </c>
      <c r="L356" s="18">
        <v>180</v>
      </c>
      <c r="M356">
        <v>425</v>
      </c>
      <c r="N356" t="s">
        <v>537</v>
      </c>
      <c r="O356">
        <v>2.6290867667199999E-2</v>
      </c>
      <c r="P356" t="s">
        <v>57</v>
      </c>
      <c r="Q356" t="s">
        <v>58</v>
      </c>
      <c r="R356" t="s">
        <v>8</v>
      </c>
      <c r="S356">
        <v>0</v>
      </c>
      <c r="T356">
        <v>1</v>
      </c>
      <c r="U356">
        <v>-8.7401571273803693</v>
      </c>
      <c r="V356">
        <v>-8.7401571273803693</v>
      </c>
      <c r="W356">
        <v>-8.7401571273803693</v>
      </c>
      <c r="X356" s="1">
        <v>-8.7401571273803693</v>
      </c>
      <c r="Z356" s="1">
        <v>1</v>
      </c>
      <c r="AA356" s="1">
        <v>2.4374691769481E-2</v>
      </c>
      <c r="AB356" s="1">
        <v>2.4374691769481E-2</v>
      </c>
      <c r="AC356" s="1">
        <v>2.4374691769481E-2</v>
      </c>
      <c r="AD356" s="1">
        <v>2.4374691769481E-2</v>
      </c>
      <c r="AF356" s="1">
        <v>1</v>
      </c>
      <c r="AG356">
        <v>0.21995319426059701</v>
      </c>
      <c r="AH356">
        <v>0.21995319426059701</v>
      </c>
      <c r="AI356">
        <v>0.21995319426059701</v>
      </c>
      <c r="AJ356">
        <v>0.21995319426059701</v>
      </c>
      <c r="AL356" s="18">
        <f t="shared" si="32"/>
        <v>0.21995319426059701</v>
      </c>
      <c r="AM356">
        <v>0.21995319426059701</v>
      </c>
      <c r="AN356">
        <v>425</v>
      </c>
      <c r="AO356" t="s">
        <v>537</v>
      </c>
      <c r="AP356" t="s">
        <v>57</v>
      </c>
      <c r="AQ356" t="s">
        <v>58</v>
      </c>
      <c r="AR356" t="s">
        <v>8</v>
      </c>
      <c r="AS356">
        <v>43.902990699999997</v>
      </c>
      <c r="AT356">
        <v>-69.985256399999997</v>
      </c>
      <c r="AW356">
        <v>-0.6</v>
      </c>
      <c r="AX356">
        <v>-0.6</v>
      </c>
      <c r="BB356">
        <v>0.8</v>
      </c>
      <c r="BC356">
        <v>0.8</v>
      </c>
      <c r="BG356">
        <v>5.3</v>
      </c>
      <c r="BH356">
        <v>5.3</v>
      </c>
      <c r="BL356">
        <v>11.6</v>
      </c>
      <c r="BM356">
        <v>11.6</v>
      </c>
      <c r="BQ356">
        <v>17.899999999999999</v>
      </c>
      <c r="BR356">
        <v>17.899999999999999</v>
      </c>
      <c r="BW356">
        <v>23</v>
      </c>
      <c r="BX356">
        <v>23</v>
      </c>
      <c r="CB356">
        <v>26.1</v>
      </c>
      <c r="CC356">
        <v>26.1</v>
      </c>
      <c r="CG356">
        <v>25.3</v>
      </c>
      <c r="CH356">
        <v>25.3</v>
      </c>
      <c r="CL356">
        <v>20.9</v>
      </c>
      <c r="CM356">
        <v>20.9</v>
      </c>
      <c r="CQ356">
        <v>15.1</v>
      </c>
      <c r="CR356">
        <v>15.1</v>
      </c>
      <c r="CV356">
        <v>8.4</v>
      </c>
      <c r="CW356">
        <v>8.4</v>
      </c>
      <c r="DA356">
        <v>1.8</v>
      </c>
      <c r="DB356">
        <v>1.8</v>
      </c>
      <c r="DD356">
        <v>1</v>
      </c>
      <c r="DE356">
        <v>0</v>
      </c>
      <c r="DF356">
        <v>0</v>
      </c>
      <c r="DG356">
        <v>0</v>
      </c>
      <c r="DH356">
        <v>0</v>
      </c>
      <c r="DI356" t="str">
        <f t="shared" si="33"/>
        <v xml:space="preserve">Temp. suitable for vectors - surveillance may be needed. </v>
      </c>
      <c r="DJ356" t="str">
        <f t="shared" si="30"/>
        <v>When temp. suitable, model suggests vectors unlikely or low numbers.</v>
      </c>
      <c r="DK356" t="str">
        <f t="shared" si="34"/>
        <v xml:space="preserve">Temp. suitable for Zika - surveillance may be needed. </v>
      </c>
      <c r="DL356" t="str">
        <f t="shared" si="31"/>
        <v>When temp. suitable, model suggests Zika unlikely.</v>
      </c>
      <c r="DM356" t="str">
        <f t="shared" si="35"/>
        <v>Temp. suitable for vectors - surveillance may be needed. When temp. suitable, model suggests vectors unlikely or low numbers.</v>
      </c>
      <c r="DX356" s="59" t="s">
        <v>537</v>
      </c>
      <c r="DY356" s="59" t="s">
        <v>57</v>
      </c>
      <c r="DZ356" s="59" t="s">
        <v>58</v>
      </c>
      <c r="EA356" s="59" t="s">
        <v>8</v>
      </c>
      <c r="EB356" s="59">
        <v>458</v>
      </c>
      <c r="EC356" s="59">
        <v>43</v>
      </c>
      <c r="ED356" s="59">
        <v>0</v>
      </c>
      <c r="EE356" s="59">
        <v>272</v>
      </c>
      <c r="EF356" s="59">
        <v>272</v>
      </c>
      <c r="EG356" s="59">
        <v>37.116279069767401</v>
      </c>
      <c r="EH356" s="59">
        <v>59.282614143128399</v>
      </c>
      <c r="EI356" s="59">
        <v>1596</v>
      </c>
      <c r="EJ356" s="59">
        <v>30</v>
      </c>
      <c r="EK356" s="59">
        <v>0</v>
      </c>
      <c r="EL356" s="59">
        <v>2</v>
      </c>
      <c r="EM356" s="59">
        <v>16</v>
      </c>
      <c r="EN356" s="59">
        <v>1596</v>
      </c>
    </row>
    <row r="357" spans="1:144" x14ac:dyDescent="0.25">
      <c r="A357" s="18">
        <v>44.6508313</v>
      </c>
      <c r="B357" s="18">
        <v>-67.284612699999997</v>
      </c>
      <c r="C357" s="18">
        <f>IF(Sheet1!G772=1,Master!A357,Master!K357)</f>
        <v>44.6508313</v>
      </c>
      <c r="D357" s="18">
        <f>IF(Sheet1!G772=1,Master!B357,Master!L357)</f>
        <v>-67.284612699999997</v>
      </c>
      <c r="E357" s="18">
        <f>IF(Sheet1!G772=0,Master!A357,Master!K357)</f>
        <v>100</v>
      </c>
      <c r="F357" s="18">
        <f>IF(Sheet1!G772=0,Master!B357,Master!L357)</f>
        <v>180</v>
      </c>
      <c r="G357" s="18">
        <f>IF(Sheet1!I772=1,Master!A357,Master!K357)</f>
        <v>44.6508313</v>
      </c>
      <c r="H357" s="18">
        <f>IF(Sheet1!I772=1,Master!B357,Master!L357)</f>
        <v>-67.284612699999997</v>
      </c>
      <c r="I357" s="18">
        <f>IF(Sheet1!I772=0,Master!A357,Master!K357)</f>
        <v>100</v>
      </c>
      <c r="J357" s="18">
        <f>IF(Sheet1!I772=0,Master!B357,Master!L357)</f>
        <v>180</v>
      </c>
      <c r="K357" s="18">
        <v>100</v>
      </c>
      <c r="L357" s="18">
        <v>180</v>
      </c>
      <c r="M357">
        <v>426</v>
      </c>
      <c r="N357" t="s">
        <v>538</v>
      </c>
      <c r="O357">
        <v>0.34584398505899999</v>
      </c>
      <c r="P357" t="s">
        <v>57</v>
      </c>
      <c r="Q357" t="s">
        <v>58</v>
      </c>
      <c r="R357" t="s">
        <v>8</v>
      </c>
      <c r="S357">
        <v>0</v>
      </c>
      <c r="T357">
        <v>1</v>
      </c>
      <c r="U357">
        <v>-5.98425197601318</v>
      </c>
      <c r="V357">
        <v>-5.98425197601318</v>
      </c>
      <c r="W357">
        <v>-5.98425197601318</v>
      </c>
      <c r="X357" s="1">
        <v>-5.98425197601318</v>
      </c>
      <c r="Z357" s="1">
        <v>1</v>
      </c>
      <c r="AA357" s="1">
        <v>1.1833661235869E-2</v>
      </c>
      <c r="AB357" s="1">
        <v>1.1833661235869E-2</v>
      </c>
      <c r="AC357" s="1">
        <v>1.1833661235869E-2</v>
      </c>
      <c r="AD357" s="1">
        <v>1.1833661235869E-2</v>
      </c>
      <c r="AF357" s="1">
        <v>1</v>
      </c>
      <c r="AG357">
        <v>3.0743207782507002E-2</v>
      </c>
      <c r="AH357">
        <v>3.0743207782507002E-2</v>
      </c>
      <c r="AI357">
        <v>3.0743207782507002E-2</v>
      </c>
      <c r="AJ357">
        <v>3.0743207782507002E-2</v>
      </c>
      <c r="AL357" s="18">
        <f t="shared" si="32"/>
        <v>3.0743207782507002E-2</v>
      </c>
      <c r="AM357">
        <v>3.0743207782507002E-2</v>
      </c>
      <c r="AN357">
        <v>426</v>
      </c>
      <c r="AO357" t="s">
        <v>538</v>
      </c>
      <c r="AP357" t="s">
        <v>57</v>
      </c>
      <c r="AQ357" t="s">
        <v>58</v>
      </c>
      <c r="AR357" t="s">
        <v>8</v>
      </c>
      <c r="AS357">
        <v>44.6508313</v>
      </c>
      <c r="AT357">
        <v>-67.284612699999997</v>
      </c>
      <c r="AW357">
        <v>-0.8</v>
      </c>
      <c r="AX357">
        <v>-0.8</v>
      </c>
      <c r="BB357">
        <v>-0.4</v>
      </c>
      <c r="BC357">
        <v>-0.4</v>
      </c>
      <c r="BG357">
        <v>3.8</v>
      </c>
      <c r="BH357">
        <v>3.8</v>
      </c>
      <c r="BL357">
        <v>9.5</v>
      </c>
      <c r="BM357">
        <v>9.5</v>
      </c>
      <c r="BQ357">
        <v>15.4</v>
      </c>
      <c r="BR357">
        <v>15.4</v>
      </c>
      <c r="BW357">
        <v>20.2</v>
      </c>
      <c r="BX357">
        <v>20.2</v>
      </c>
      <c r="CB357">
        <v>23.2</v>
      </c>
      <c r="CC357">
        <v>23.2</v>
      </c>
      <c r="CG357">
        <v>22.8</v>
      </c>
      <c r="CH357">
        <v>22.8</v>
      </c>
      <c r="CL357">
        <v>19</v>
      </c>
      <c r="CM357">
        <v>19</v>
      </c>
      <c r="CQ357">
        <v>13.6</v>
      </c>
      <c r="CR357">
        <v>13.6</v>
      </c>
      <c r="CV357">
        <v>7.8</v>
      </c>
      <c r="CW357">
        <v>7.8</v>
      </c>
      <c r="DA357">
        <v>1.4</v>
      </c>
      <c r="DB357">
        <v>1.4</v>
      </c>
      <c r="DD357">
        <v>1</v>
      </c>
      <c r="DE357">
        <v>0</v>
      </c>
      <c r="DF357">
        <v>0</v>
      </c>
      <c r="DG357">
        <v>0</v>
      </c>
      <c r="DH357">
        <v>0</v>
      </c>
      <c r="DI357" t="str">
        <f t="shared" si="33"/>
        <v xml:space="preserve">Temp. suitable for vectors - surveillance may be needed. </v>
      </c>
      <c r="DJ357" t="str">
        <f t="shared" si="30"/>
        <v>When temp. suitable, model suggests vectors unlikely or low numbers.</v>
      </c>
      <c r="DK357" t="str">
        <f t="shared" si="34"/>
        <v xml:space="preserve">Temp. suitable for Zika - surveillance may be needed. </v>
      </c>
      <c r="DL357" t="str">
        <f t="shared" si="31"/>
        <v>When temp. suitable, model suggests Zika unlikely.</v>
      </c>
      <c r="DM357" t="str">
        <f t="shared" si="35"/>
        <v>Temp. suitable for vectors - surveillance may be needed. When temp. suitable, model suggests vectors unlikely or low numbers.</v>
      </c>
      <c r="DX357" s="59" t="s">
        <v>538</v>
      </c>
      <c r="DY357" s="59" t="s">
        <v>57</v>
      </c>
      <c r="DZ357" s="59" t="s">
        <v>58</v>
      </c>
      <c r="EA357" s="59" t="s">
        <v>8</v>
      </c>
      <c r="EB357" s="59">
        <v>9</v>
      </c>
      <c r="EC357" s="59">
        <v>195</v>
      </c>
      <c r="ED357" s="59">
        <v>0</v>
      </c>
      <c r="EE357" s="59">
        <v>130</v>
      </c>
      <c r="EF357" s="59">
        <v>130</v>
      </c>
      <c r="EG357" s="59">
        <v>3.2666666666666599</v>
      </c>
      <c r="EH357" s="59">
        <v>12.0868933747672</v>
      </c>
      <c r="EI357" s="59">
        <v>637</v>
      </c>
      <c r="EJ357" s="59">
        <v>25</v>
      </c>
      <c r="EK357" s="59">
        <v>0</v>
      </c>
      <c r="EL357" s="59">
        <v>3</v>
      </c>
      <c r="EM357" s="59">
        <v>0</v>
      </c>
      <c r="EN357" s="59">
        <v>637</v>
      </c>
    </row>
    <row r="358" spans="1:144" x14ac:dyDescent="0.25">
      <c r="A358" s="18">
        <v>43.080044100000002</v>
      </c>
      <c r="B358" s="18">
        <v>-70.734248600000001</v>
      </c>
      <c r="C358" s="18">
        <f>IF(Sheet1!G773=1,Master!A358,Master!K358)</f>
        <v>43.080044100000002</v>
      </c>
      <c r="D358" s="18">
        <f>IF(Sheet1!G773=1,Master!B358,Master!L358)</f>
        <v>-70.734248600000001</v>
      </c>
      <c r="E358" s="18">
        <f>IF(Sheet1!G773=0,Master!A358,Master!K358)</f>
        <v>100</v>
      </c>
      <c r="F358" s="18">
        <f>IF(Sheet1!G773=0,Master!B358,Master!L358)</f>
        <v>180</v>
      </c>
      <c r="G358" s="18">
        <f>IF(Sheet1!I773=1,Master!A358,Master!K358)</f>
        <v>43.080044100000002</v>
      </c>
      <c r="H358" s="18">
        <f>IF(Sheet1!I773=1,Master!B358,Master!L358)</f>
        <v>-70.734248600000001</v>
      </c>
      <c r="I358" s="18">
        <f>IF(Sheet1!I773=0,Master!A358,Master!K358)</f>
        <v>100</v>
      </c>
      <c r="J358" s="18">
        <f>IF(Sheet1!I773=0,Master!B358,Master!L358)</f>
        <v>180</v>
      </c>
      <c r="K358" s="18">
        <v>100</v>
      </c>
      <c r="L358" s="18">
        <v>180</v>
      </c>
      <c r="M358">
        <v>623</v>
      </c>
      <c r="N358" t="s">
        <v>737</v>
      </c>
      <c r="O358">
        <v>9.9910416360999996E-2</v>
      </c>
      <c r="P358" t="s">
        <v>57</v>
      </c>
      <c r="Q358" t="s">
        <v>58</v>
      </c>
      <c r="R358" t="s">
        <v>8</v>
      </c>
      <c r="S358">
        <v>0</v>
      </c>
      <c r="T358">
        <v>1</v>
      </c>
      <c r="U358">
        <v>-6.5354332923889098</v>
      </c>
      <c r="V358">
        <v>-6.5354332923889098</v>
      </c>
      <c r="W358">
        <v>-6.5354332923889098</v>
      </c>
      <c r="X358" s="1">
        <v>-6.5354332923889098</v>
      </c>
      <c r="Z358" s="1">
        <v>1</v>
      </c>
      <c r="AA358" s="1">
        <v>1.6917824745178001E-2</v>
      </c>
      <c r="AB358" s="1">
        <v>1.6917824745178001E-2</v>
      </c>
      <c r="AC358" s="1">
        <v>1.6917824745178001E-2</v>
      </c>
      <c r="AD358" s="1">
        <v>1.6917824745178001E-2</v>
      </c>
      <c r="AF358" s="1">
        <v>1</v>
      </c>
      <c r="AG358">
        <v>0.33936321735382102</v>
      </c>
      <c r="AH358">
        <v>0.33936321735382102</v>
      </c>
      <c r="AI358">
        <v>0.33936321735382102</v>
      </c>
      <c r="AJ358">
        <v>0.33936321735382102</v>
      </c>
      <c r="AL358" s="18">
        <f t="shared" si="32"/>
        <v>0.33936321735382102</v>
      </c>
      <c r="AM358">
        <v>0.33936321735382102</v>
      </c>
      <c r="AN358">
        <v>623</v>
      </c>
      <c r="AO358" t="s">
        <v>737</v>
      </c>
      <c r="AP358" t="s">
        <v>57</v>
      </c>
      <c r="AQ358" t="s">
        <v>58</v>
      </c>
      <c r="AR358" t="s">
        <v>8</v>
      </c>
      <c r="AS358">
        <v>43.080044100000002</v>
      </c>
      <c r="AT358">
        <v>-70.734248600000001</v>
      </c>
      <c r="AW358">
        <v>0.7</v>
      </c>
      <c r="AX358">
        <v>0.7</v>
      </c>
      <c r="BB358">
        <v>2</v>
      </c>
      <c r="BC358">
        <v>2</v>
      </c>
      <c r="BG358">
        <v>6.6</v>
      </c>
      <c r="BH358">
        <v>6.6</v>
      </c>
      <c r="BL358">
        <v>12.9</v>
      </c>
      <c r="BM358">
        <v>12.9</v>
      </c>
      <c r="BQ358">
        <v>19.2</v>
      </c>
      <c r="BR358">
        <v>19.2</v>
      </c>
      <c r="BW358">
        <v>24.5</v>
      </c>
      <c r="BX358">
        <v>24.5</v>
      </c>
      <c r="CB358">
        <v>27.3</v>
      </c>
      <c r="CC358">
        <v>27.3</v>
      </c>
      <c r="CG358">
        <v>26.3</v>
      </c>
      <c r="CH358">
        <v>26.3</v>
      </c>
      <c r="CL358">
        <v>22.1</v>
      </c>
      <c r="CM358">
        <v>22.1</v>
      </c>
      <c r="CQ358">
        <v>16.399999999999999</v>
      </c>
      <c r="CR358">
        <v>16.399999999999999</v>
      </c>
      <c r="CV358">
        <v>9.6</v>
      </c>
      <c r="CW358">
        <v>9.6</v>
      </c>
      <c r="DA358">
        <v>2.8</v>
      </c>
      <c r="DB358">
        <v>2.8</v>
      </c>
      <c r="DD358">
        <v>1</v>
      </c>
      <c r="DE358">
        <v>0</v>
      </c>
      <c r="DF358">
        <v>0</v>
      </c>
      <c r="DG358">
        <v>0</v>
      </c>
      <c r="DH358">
        <v>0</v>
      </c>
      <c r="DI358" t="str">
        <f t="shared" si="33"/>
        <v xml:space="preserve">Temp. suitable for vectors - surveillance may be needed. </v>
      </c>
      <c r="DJ358" t="str">
        <f t="shared" si="30"/>
        <v>When temp. suitable, model suggests vectors unlikely or low numbers.</v>
      </c>
      <c r="DK358" t="str">
        <f t="shared" si="34"/>
        <v xml:space="preserve">Temp. suitable for Zika - surveillance may be needed. </v>
      </c>
      <c r="DL358" t="str">
        <f t="shared" si="31"/>
        <v>When temp. suitable, model suggests Zika unlikely.</v>
      </c>
      <c r="DM358" t="str">
        <f t="shared" si="35"/>
        <v>Temp. suitable for vectors - surveillance may be needed. When temp. suitable, model suggests vectors unlikely or low numbers.</v>
      </c>
      <c r="DX358" s="59" t="s">
        <v>737</v>
      </c>
      <c r="DY358" s="59" t="s">
        <v>57</v>
      </c>
      <c r="DZ358" s="59" t="s">
        <v>58</v>
      </c>
      <c r="EA358" s="59" t="s">
        <v>8</v>
      </c>
      <c r="EB358" s="59">
        <v>229</v>
      </c>
      <c r="EC358" s="59">
        <v>100</v>
      </c>
      <c r="ED358" s="59">
        <v>0</v>
      </c>
      <c r="EE358" s="59">
        <v>1124</v>
      </c>
      <c r="EF358" s="59">
        <v>1124</v>
      </c>
      <c r="EG358" s="59">
        <v>127.9</v>
      </c>
      <c r="EH358" s="59">
        <v>190.082008617333</v>
      </c>
      <c r="EI358" s="59">
        <v>12790</v>
      </c>
      <c r="EJ358" s="59">
        <v>81</v>
      </c>
      <c r="EK358" s="59">
        <v>0</v>
      </c>
      <c r="EL358" s="59">
        <v>3</v>
      </c>
      <c r="EM358" s="59">
        <v>54</v>
      </c>
      <c r="EN358" s="59">
        <v>12790</v>
      </c>
    </row>
    <row r="359" spans="1:144" x14ac:dyDescent="0.25">
      <c r="A359" s="18">
        <v>43.091722599999997</v>
      </c>
      <c r="B359" s="18">
        <v>-70.725727399999997</v>
      </c>
      <c r="C359" s="18">
        <f>IF(Sheet1!G774=1,Master!A359,Master!K359)</f>
        <v>43.091722599999997</v>
      </c>
      <c r="D359" s="18">
        <f>IF(Sheet1!G774=1,Master!B359,Master!L359)</f>
        <v>-70.725727399999997</v>
      </c>
      <c r="E359" s="18">
        <f>IF(Sheet1!G774=0,Master!A359,Master!K359)</f>
        <v>100</v>
      </c>
      <c r="F359" s="18">
        <f>IF(Sheet1!G774=0,Master!B359,Master!L359)</f>
        <v>180</v>
      </c>
      <c r="G359" s="18">
        <f>IF(Sheet1!I774=1,Master!A359,Master!K359)</f>
        <v>43.091722599999997</v>
      </c>
      <c r="H359" s="18">
        <f>IF(Sheet1!I774=1,Master!B359,Master!L359)</f>
        <v>-70.725727399999997</v>
      </c>
      <c r="I359" s="18">
        <f>IF(Sheet1!I774=0,Master!A359,Master!K359)</f>
        <v>100</v>
      </c>
      <c r="J359" s="18">
        <f>IF(Sheet1!I774=0,Master!B359,Master!L359)</f>
        <v>180</v>
      </c>
      <c r="K359" s="18">
        <v>100</v>
      </c>
      <c r="L359" s="18">
        <v>180</v>
      </c>
      <c r="M359">
        <v>624</v>
      </c>
      <c r="N359" t="s">
        <v>738</v>
      </c>
      <c r="O359">
        <v>2.5266379308700002E-2</v>
      </c>
      <c r="P359" t="s">
        <v>57</v>
      </c>
      <c r="Q359" t="s">
        <v>58</v>
      </c>
      <c r="R359" t="s">
        <v>8</v>
      </c>
      <c r="S359">
        <v>0</v>
      </c>
      <c r="T359">
        <v>1</v>
      </c>
      <c r="U359">
        <v>-6.5354332923889098</v>
      </c>
      <c r="V359">
        <v>-6.5354332923889098</v>
      </c>
      <c r="W359">
        <v>-6.5354332923889098</v>
      </c>
      <c r="X359" s="1">
        <v>-6.5354332923889098</v>
      </c>
      <c r="Z359" s="1">
        <v>1</v>
      </c>
      <c r="AA359" s="1">
        <v>2.6082202792168E-2</v>
      </c>
      <c r="AB359" s="1">
        <v>2.6082202792168E-2</v>
      </c>
      <c r="AC359" s="1">
        <v>2.6082202792168E-2</v>
      </c>
      <c r="AD359" s="1">
        <v>2.6082202792168E-2</v>
      </c>
      <c r="AF359" s="1">
        <v>1</v>
      </c>
      <c r="AG359">
        <v>0.70144194364547696</v>
      </c>
      <c r="AH359">
        <v>0.70144194364547696</v>
      </c>
      <c r="AI359">
        <v>0.70144194364547696</v>
      </c>
      <c r="AJ359">
        <v>0.70144194364547696</v>
      </c>
      <c r="AL359" s="18">
        <f t="shared" si="32"/>
        <v>0.70144194364547696</v>
      </c>
      <c r="AM359">
        <v>0.70144194364547696</v>
      </c>
      <c r="AN359">
        <v>624</v>
      </c>
      <c r="AO359" t="s">
        <v>738</v>
      </c>
      <c r="AP359" t="s">
        <v>57</v>
      </c>
      <c r="AQ359" t="s">
        <v>58</v>
      </c>
      <c r="AR359" t="s">
        <v>8</v>
      </c>
      <c r="AS359">
        <v>43.091722599999997</v>
      </c>
      <c r="AT359">
        <v>-70.725727399999997</v>
      </c>
      <c r="AW359">
        <v>0.5</v>
      </c>
      <c r="AX359">
        <v>0.5</v>
      </c>
      <c r="BB359">
        <v>1.9</v>
      </c>
      <c r="BC359">
        <v>1.9</v>
      </c>
      <c r="BG359">
        <v>6.5</v>
      </c>
      <c r="BH359">
        <v>6.5</v>
      </c>
      <c r="BL359">
        <v>12.9</v>
      </c>
      <c r="BM359">
        <v>12.9</v>
      </c>
      <c r="BQ359">
        <v>19.3</v>
      </c>
      <c r="BR359">
        <v>19.3</v>
      </c>
      <c r="BW359">
        <v>24.6</v>
      </c>
      <c r="BX359">
        <v>24.6</v>
      </c>
      <c r="CB359">
        <v>27.3</v>
      </c>
      <c r="CC359">
        <v>27.3</v>
      </c>
      <c r="CG359">
        <v>26.4</v>
      </c>
      <c r="CH359">
        <v>26.4</v>
      </c>
      <c r="CL359">
        <v>22.1</v>
      </c>
      <c r="CM359">
        <v>22.1</v>
      </c>
      <c r="CQ359">
        <v>16.3</v>
      </c>
      <c r="CR359">
        <v>16.3</v>
      </c>
      <c r="CV359">
        <v>9.5</v>
      </c>
      <c r="CW359">
        <v>9.5</v>
      </c>
      <c r="DA359">
        <v>2.7</v>
      </c>
      <c r="DB359">
        <v>2.7</v>
      </c>
      <c r="DD359">
        <v>1</v>
      </c>
      <c r="DE359">
        <v>0</v>
      </c>
      <c r="DF359">
        <v>0</v>
      </c>
      <c r="DG359">
        <v>0</v>
      </c>
      <c r="DH359">
        <v>0</v>
      </c>
      <c r="DI359" t="str">
        <f t="shared" si="33"/>
        <v xml:space="preserve">Temp. suitable for vectors - surveillance may be needed. </v>
      </c>
      <c r="DJ359" t="str">
        <f t="shared" si="30"/>
        <v>When temp. suitable, model suggests vectors likely - may need control, education, and policies minimizing exposure.</v>
      </c>
      <c r="DK359" t="str">
        <f t="shared" si="34"/>
        <v xml:space="preserve">Temp. suitable for Zika - surveillance may be needed. </v>
      </c>
      <c r="DL359" t="str">
        <f t="shared" si="31"/>
        <v>When temp. suitable, model suggests Zika unlikely.</v>
      </c>
      <c r="DM359" t="str">
        <f t="shared" si="35"/>
        <v>Temp. suitable for vectors - surveillance may be needed. When temp. suitable, model suggests vectors likely - may need control, education, and policies minimizing exposure.</v>
      </c>
      <c r="DX359" s="59" t="s">
        <v>738</v>
      </c>
      <c r="DY359" s="59" t="s">
        <v>57</v>
      </c>
      <c r="DZ359" s="59" t="s">
        <v>58</v>
      </c>
      <c r="EA359" s="59" t="s">
        <v>8</v>
      </c>
      <c r="EB359" s="59">
        <v>514</v>
      </c>
      <c r="EC359" s="59">
        <v>16</v>
      </c>
      <c r="ED359" s="59">
        <v>0</v>
      </c>
      <c r="EE359" s="59">
        <v>452</v>
      </c>
      <c r="EF359" s="59">
        <v>452</v>
      </c>
      <c r="EG359" s="59">
        <v>49.5</v>
      </c>
      <c r="EH359" s="59">
        <v>109.581590607181</v>
      </c>
      <c r="EI359" s="59">
        <v>792</v>
      </c>
      <c r="EJ359" s="59">
        <v>12</v>
      </c>
      <c r="EK359" s="59">
        <v>0</v>
      </c>
      <c r="EL359" s="59">
        <v>2</v>
      </c>
      <c r="EM359" s="59">
        <v>10</v>
      </c>
      <c r="EN359" s="59">
        <v>792</v>
      </c>
    </row>
    <row r="360" spans="1:144" x14ac:dyDescent="0.25">
      <c r="A360" s="18">
        <v>44.403458000000001</v>
      </c>
      <c r="B360" s="18">
        <v>-67.989068099999997</v>
      </c>
      <c r="C360" s="18">
        <f>IF(Sheet1!G775=1,Master!A360,Master!K360)</f>
        <v>44.403458000000001</v>
      </c>
      <c r="D360" s="18">
        <f>IF(Sheet1!G775=1,Master!B360,Master!L360)</f>
        <v>-67.989068099999997</v>
      </c>
      <c r="E360" s="18">
        <f>IF(Sheet1!G775=0,Master!A360,Master!K360)</f>
        <v>100</v>
      </c>
      <c r="F360" s="18">
        <f>IF(Sheet1!G775=0,Master!B360,Master!L360)</f>
        <v>180</v>
      </c>
      <c r="G360" s="18">
        <f>IF(Sheet1!I775=1,Master!A360,Master!K360)</f>
        <v>44.403458000000001</v>
      </c>
      <c r="H360" s="18">
        <f>IF(Sheet1!I775=1,Master!B360,Master!L360)</f>
        <v>-67.989068099999997</v>
      </c>
      <c r="I360" s="18">
        <f>IF(Sheet1!I775=0,Master!A360,Master!K360)</f>
        <v>100</v>
      </c>
      <c r="J360" s="18">
        <f>IF(Sheet1!I775=0,Master!B360,Master!L360)</f>
        <v>180</v>
      </c>
      <c r="K360" s="18">
        <v>100</v>
      </c>
      <c r="L360" s="18">
        <v>180</v>
      </c>
      <c r="M360">
        <v>654</v>
      </c>
      <c r="N360" t="s">
        <v>768</v>
      </c>
      <c r="O360">
        <v>5.4732415084699997E-2</v>
      </c>
      <c r="P360" t="s">
        <v>57</v>
      </c>
      <c r="Q360" t="s">
        <v>58</v>
      </c>
      <c r="R360" t="s">
        <v>8</v>
      </c>
      <c r="S360">
        <v>0</v>
      </c>
      <c r="T360">
        <v>1</v>
      </c>
      <c r="U360">
        <v>-5.98425197601318</v>
      </c>
      <c r="V360">
        <v>-5.98425197601318</v>
      </c>
      <c r="W360">
        <v>-5.98425197601318</v>
      </c>
      <c r="X360" s="1">
        <v>-5.98425197601318</v>
      </c>
      <c r="Z360" s="1">
        <v>1</v>
      </c>
      <c r="AA360" s="1">
        <v>0</v>
      </c>
      <c r="AB360" s="1">
        <v>0</v>
      </c>
      <c r="AC360" s="1">
        <v>0</v>
      </c>
      <c r="AD360" s="1">
        <v>0</v>
      </c>
      <c r="AF360" s="1">
        <v>1</v>
      </c>
      <c r="AG360">
        <v>0</v>
      </c>
      <c r="AH360">
        <v>0</v>
      </c>
      <c r="AI360">
        <v>0</v>
      </c>
      <c r="AJ360">
        <v>0</v>
      </c>
      <c r="AL360" s="18">
        <f t="shared" si="32"/>
        <v>0</v>
      </c>
      <c r="AM360">
        <v>9999</v>
      </c>
      <c r="AN360">
        <v>654</v>
      </c>
      <c r="AO360" t="s">
        <v>768</v>
      </c>
      <c r="AP360" t="s">
        <v>57</v>
      </c>
      <c r="AQ360" t="s">
        <v>58</v>
      </c>
      <c r="AR360" t="s">
        <v>8</v>
      </c>
      <c r="AS360">
        <v>44.403458000000001</v>
      </c>
      <c r="AT360">
        <v>-67.989068099999997</v>
      </c>
      <c r="AW360">
        <v>-0.8</v>
      </c>
      <c r="AX360">
        <v>-0.8</v>
      </c>
      <c r="BB360">
        <v>0</v>
      </c>
      <c r="BC360">
        <v>0</v>
      </c>
      <c r="BG360">
        <v>4.5</v>
      </c>
      <c r="BH360">
        <v>4.5</v>
      </c>
      <c r="BL360">
        <v>10.6</v>
      </c>
      <c r="BM360">
        <v>10.6</v>
      </c>
      <c r="BQ360">
        <v>16.899999999999999</v>
      </c>
      <c r="BR360">
        <v>16.899999999999999</v>
      </c>
      <c r="BW360">
        <v>22</v>
      </c>
      <c r="BX360">
        <v>22</v>
      </c>
      <c r="CB360">
        <v>25</v>
      </c>
      <c r="CC360">
        <v>25</v>
      </c>
      <c r="CG360">
        <v>24.4</v>
      </c>
      <c r="CH360">
        <v>24.4</v>
      </c>
      <c r="CL360">
        <v>20</v>
      </c>
      <c r="CM360">
        <v>20</v>
      </c>
      <c r="CQ360">
        <v>14.3</v>
      </c>
      <c r="CR360">
        <v>14.3</v>
      </c>
      <c r="CV360">
        <v>8.1999999999999993</v>
      </c>
      <c r="CW360">
        <v>8.1999999999999993</v>
      </c>
      <c r="DA360">
        <v>1.5</v>
      </c>
      <c r="DB360">
        <v>1.5</v>
      </c>
      <c r="DD360">
        <v>1</v>
      </c>
      <c r="DE360">
        <v>0</v>
      </c>
      <c r="DF360">
        <v>0</v>
      </c>
      <c r="DG360">
        <v>0</v>
      </c>
      <c r="DH360">
        <v>0</v>
      </c>
      <c r="DI360" t="str">
        <f t="shared" si="33"/>
        <v xml:space="preserve">Temp. suitable for vectors - surveillance may be needed. </v>
      </c>
      <c r="DJ360" t="str">
        <f t="shared" si="30"/>
        <v>When temp. suitable, model suggests vectors unlikely or low numbers.</v>
      </c>
      <c r="DK360" t="str">
        <f t="shared" si="34"/>
        <v xml:space="preserve">Temp. suitable for Zika - surveillance may be needed. </v>
      </c>
      <c r="DL360" t="str">
        <f t="shared" si="31"/>
        <v>When temp. suitable, model suggests Zika unlikely.</v>
      </c>
      <c r="DM360" t="str">
        <f t="shared" si="35"/>
        <v>Temp. suitable for vectors - surveillance may be needed. When temp. suitable, model suggests vectors unlikely or low numbers.</v>
      </c>
      <c r="DX360" s="59" t="s">
        <v>768</v>
      </c>
      <c r="DY360" s="59" t="s">
        <v>57</v>
      </c>
      <c r="DZ360" s="59" t="s">
        <v>58</v>
      </c>
      <c r="EA360" s="59" t="s">
        <v>8</v>
      </c>
      <c r="EB360" s="59">
        <v>0</v>
      </c>
      <c r="EC360" s="59">
        <v>87</v>
      </c>
      <c r="ED360" s="59">
        <v>0</v>
      </c>
      <c r="EE360" s="59">
        <v>55</v>
      </c>
      <c r="EF360" s="59">
        <v>55</v>
      </c>
      <c r="EG360" s="59">
        <v>6.0919540229885003</v>
      </c>
      <c r="EH360" s="59">
        <v>9.8338287627870091</v>
      </c>
      <c r="EI360" s="59">
        <v>530</v>
      </c>
      <c r="EJ360" s="59">
        <v>23</v>
      </c>
      <c r="EK360" s="59">
        <v>0</v>
      </c>
      <c r="EL360" s="59">
        <v>6</v>
      </c>
      <c r="EM360" s="59">
        <v>1</v>
      </c>
      <c r="EN360" s="59">
        <v>530</v>
      </c>
    </row>
    <row r="361" spans="1:144" x14ac:dyDescent="0.25">
      <c r="A361" s="18">
        <v>45.3162904</v>
      </c>
      <c r="B361" s="18">
        <v>-85.245949800000005</v>
      </c>
      <c r="C361" s="18">
        <f>IF(Sheet1!G794=1,Master!A361,Master!K361)</f>
        <v>45.3162904</v>
      </c>
      <c r="D361" s="18">
        <f>IF(Sheet1!G794=1,Master!B361,Master!L361)</f>
        <v>-85.245949800000005</v>
      </c>
      <c r="E361" s="18">
        <f>IF(Sheet1!G794=0,Master!A361,Master!K361)</f>
        <v>100</v>
      </c>
      <c r="F361" s="18">
        <f>IF(Sheet1!G794=0,Master!B361,Master!L361)</f>
        <v>180</v>
      </c>
      <c r="G361" s="18">
        <f>IF(Sheet1!I794=1,Master!A361,Master!K361)</f>
        <v>45.3162904</v>
      </c>
      <c r="H361" s="18">
        <f>IF(Sheet1!I794=1,Master!B361,Master!L361)</f>
        <v>-85.245949800000005</v>
      </c>
      <c r="I361" s="18">
        <f>IF(Sheet1!I794=0,Master!A361,Master!K361)</f>
        <v>100</v>
      </c>
      <c r="J361" s="18">
        <f>IF(Sheet1!I794=0,Master!B361,Master!L361)</f>
        <v>180</v>
      </c>
      <c r="K361" s="18">
        <v>100</v>
      </c>
      <c r="L361" s="18">
        <v>180</v>
      </c>
      <c r="M361">
        <v>78</v>
      </c>
      <c r="N361" t="s">
        <v>148</v>
      </c>
      <c r="O361">
        <v>5.62671986668E-3</v>
      </c>
      <c r="P361" s="18" t="s">
        <v>149</v>
      </c>
      <c r="Q361" t="s">
        <v>150</v>
      </c>
      <c r="R361" t="s">
        <v>8</v>
      </c>
      <c r="S361">
        <v>0</v>
      </c>
      <c r="T361">
        <v>1</v>
      </c>
      <c r="U361">
        <v>-6.5354332923889098</v>
      </c>
      <c r="V361">
        <v>-6.5354332923889098</v>
      </c>
      <c r="W361">
        <v>-6.5354332923889098</v>
      </c>
      <c r="X361" s="1">
        <v>-6.5354332923889098</v>
      </c>
      <c r="Z361" s="1">
        <v>1</v>
      </c>
      <c r="AA361" s="1">
        <v>1.1181078851223001E-2</v>
      </c>
      <c r="AB361" s="1">
        <v>1.1181078851223001E-2</v>
      </c>
      <c r="AC361" s="1">
        <v>1.1181078851223001E-2</v>
      </c>
      <c r="AD361" s="1">
        <v>1.1181078851223001E-2</v>
      </c>
      <c r="AF361" s="1">
        <v>1</v>
      </c>
      <c r="AG361">
        <v>7.2337880730628995E-2</v>
      </c>
      <c r="AH361">
        <v>7.2337880730628995E-2</v>
      </c>
      <c r="AI361">
        <v>7.2337880730628995E-2</v>
      </c>
      <c r="AJ361">
        <v>7.2337880730628995E-2</v>
      </c>
      <c r="AL361" s="18">
        <f t="shared" si="32"/>
        <v>7.2337880730628995E-2</v>
      </c>
      <c r="AM361">
        <v>7.2337880730628995E-2</v>
      </c>
      <c r="AN361">
        <v>78</v>
      </c>
      <c r="AO361" t="s">
        <v>148</v>
      </c>
      <c r="AP361" t="s">
        <v>149</v>
      </c>
      <c r="AQ361" t="s">
        <v>150</v>
      </c>
      <c r="AR361" t="s">
        <v>8</v>
      </c>
      <c r="AS361">
        <v>45.3162904</v>
      </c>
      <c r="AT361">
        <v>-85.245949800000005</v>
      </c>
      <c r="AW361">
        <v>-2.5</v>
      </c>
      <c r="AX361">
        <v>-2.5</v>
      </c>
      <c r="BB361">
        <v>-1.5</v>
      </c>
      <c r="BC361">
        <v>-1.5</v>
      </c>
      <c r="BG361">
        <v>3.8</v>
      </c>
      <c r="BH361">
        <v>3.8</v>
      </c>
      <c r="BL361">
        <v>11.5</v>
      </c>
      <c r="BM361">
        <v>11.5</v>
      </c>
      <c r="BQ361">
        <v>18.8</v>
      </c>
      <c r="BR361">
        <v>18.8</v>
      </c>
      <c r="BW361">
        <v>23.5</v>
      </c>
      <c r="BX361">
        <v>23.5</v>
      </c>
      <c r="CB361">
        <v>26.2</v>
      </c>
      <c r="CC361">
        <v>26.2</v>
      </c>
      <c r="CG361">
        <v>25.1</v>
      </c>
      <c r="CH361">
        <v>25.1</v>
      </c>
      <c r="CL361">
        <v>20.9</v>
      </c>
      <c r="CM361">
        <v>20.9</v>
      </c>
      <c r="CQ361">
        <v>14.5</v>
      </c>
      <c r="CR361">
        <v>14.5</v>
      </c>
      <c r="CV361">
        <v>6.7</v>
      </c>
      <c r="CW361">
        <v>6.7</v>
      </c>
      <c r="DA361">
        <v>0.1</v>
      </c>
      <c r="DB361">
        <v>0.1</v>
      </c>
      <c r="DD361">
        <v>1</v>
      </c>
      <c r="DE361">
        <v>0</v>
      </c>
      <c r="DF361">
        <v>0</v>
      </c>
      <c r="DG361">
        <v>0</v>
      </c>
      <c r="DH361">
        <v>0</v>
      </c>
      <c r="DI361" t="str">
        <f t="shared" si="33"/>
        <v xml:space="preserve">Temp. suitable for vectors - surveillance may be needed. </v>
      </c>
      <c r="DJ361" t="str">
        <f t="shared" si="30"/>
        <v>When temp. suitable, model suggests vectors unlikely or low numbers.</v>
      </c>
      <c r="DK361" t="str">
        <f t="shared" si="34"/>
        <v xml:space="preserve">Temp. suitable for Zika - surveillance may be needed. </v>
      </c>
      <c r="DL361" t="str">
        <f t="shared" si="31"/>
        <v>When temp. suitable, model suggests Zika unlikely.</v>
      </c>
      <c r="DM361" t="str">
        <f t="shared" si="35"/>
        <v>Temp. suitable for vectors - surveillance may be needed. When temp. suitable, model suggests vectors unlikely or low numbers.</v>
      </c>
      <c r="DX361" s="59" t="s">
        <v>148</v>
      </c>
      <c r="DY361" s="59" t="s">
        <v>149</v>
      </c>
      <c r="DZ361" s="59" t="s">
        <v>150</v>
      </c>
      <c r="EA361" s="59" t="s">
        <v>8</v>
      </c>
      <c r="EB361" s="59">
        <v>26</v>
      </c>
      <c r="EC361" s="59">
        <v>109</v>
      </c>
      <c r="ED361" s="59">
        <v>0</v>
      </c>
      <c r="EE361" s="59">
        <v>1309</v>
      </c>
      <c r="EF361" s="59">
        <v>1309</v>
      </c>
      <c r="EG361" s="59">
        <v>58.954128440366901</v>
      </c>
      <c r="EH361" s="59">
        <v>147.31470309854001</v>
      </c>
      <c r="EI361" s="59">
        <v>6426</v>
      </c>
      <c r="EJ361" s="59">
        <v>53</v>
      </c>
      <c r="EK361" s="59">
        <v>0</v>
      </c>
      <c r="EL361" s="59">
        <v>7</v>
      </c>
      <c r="EM361" s="59">
        <v>5</v>
      </c>
      <c r="EN361" s="59">
        <v>6426</v>
      </c>
    </row>
    <row r="362" spans="1:144" x14ac:dyDescent="0.25">
      <c r="A362" s="18">
        <v>44.630127999999999</v>
      </c>
      <c r="B362" s="18">
        <v>-86.244334499999994</v>
      </c>
      <c r="C362" s="18">
        <f>IF(Sheet1!G795=1,Master!A362,Master!K362)</f>
        <v>44.630127999999999</v>
      </c>
      <c r="D362" s="18">
        <f>IF(Sheet1!G795=1,Master!B362,Master!L362)</f>
        <v>-86.244334499999994</v>
      </c>
      <c r="E362" s="18">
        <f>IF(Sheet1!G795=0,Master!A362,Master!K362)</f>
        <v>100</v>
      </c>
      <c r="F362" s="18">
        <f>IF(Sheet1!G795=0,Master!B362,Master!L362)</f>
        <v>180</v>
      </c>
      <c r="G362" s="18">
        <f>IF(Sheet1!I795=1,Master!A362,Master!K362)</f>
        <v>44.630127999999999</v>
      </c>
      <c r="H362" s="18">
        <f>IF(Sheet1!I795=1,Master!B362,Master!L362)</f>
        <v>-86.244334499999994</v>
      </c>
      <c r="I362" s="18">
        <f>IF(Sheet1!I795=0,Master!A362,Master!K362)</f>
        <v>100</v>
      </c>
      <c r="J362" s="18">
        <f>IF(Sheet1!I795=0,Master!B362,Master!L362)</f>
        <v>180</v>
      </c>
      <c r="K362" s="18">
        <v>100</v>
      </c>
      <c r="L362" s="18">
        <v>180</v>
      </c>
      <c r="M362">
        <v>87</v>
      </c>
      <c r="N362" t="s">
        <v>163</v>
      </c>
      <c r="O362">
        <v>8.2590638191000001E-3</v>
      </c>
      <c r="P362" s="18" t="s">
        <v>149</v>
      </c>
      <c r="Q362" t="s">
        <v>150</v>
      </c>
      <c r="R362" t="s">
        <v>8</v>
      </c>
      <c r="S362">
        <v>0</v>
      </c>
      <c r="T362">
        <v>1</v>
      </c>
      <c r="U362" t="s">
        <v>863</v>
      </c>
      <c r="V362" t="s">
        <v>863</v>
      </c>
      <c r="W362" t="s">
        <v>863</v>
      </c>
      <c r="X362" s="1" t="s">
        <v>863</v>
      </c>
      <c r="Z362" s="1">
        <v>1</v>
      </c>
      <c r="AA362" s="1">
        <v>2.3724567145109E-2</v>
      </c>
      <c r="AB362" s="1">
        <v>2.3724567145109E-2</v>
      </c>
      <c r="AC362" s="1">
        <v>2.3724567145109E-2</v>
      </c>
      <c r="AD362" s="1">
        <v>2.3724567145109E-2</v>
      </c>
      <c r="AF362" s="1">
        <v>1</v>
      </c>
      <c r="AG362">
        <v>0.20429746806621599</v>
      </c>
      <c r="AH362">
        <v>0.20429746806621599</v>
      </c>
      <c r="AI362">
        <v>0.20429746806621599</v>
      </c>
      <c r="AJ362">
        <v>0.20429746806621599</v>
      </c>
      <c r="AL362" s="18">
        <f t="shared" si="32"/>
        <v>0.20429746806621599</v>
      </c>
      <c r="AM362">
        <v>0.20429746806621599</v>
      </c>
      <c r="AN362">
        <v>87</v>
      </c>
      <c r="AO362" t="s">
        <v>163</v>
      </c>
      <c r="AP362" t="s">
        <v>149</v>
      </c>
      <c r="AQ362" t="s">
        <v>150</v>
      </c>
      <c r="AR362" t="s">
        <v>8</v>
      </c>
      <c r="AS362">
        <v>44.630127999999999</v>
      </c>
      <c r="AT362">
        <v>-86.244334499999994</v>
      </c>
      <c r="AW362">
        <v>-2.5</v>
      </c>
      <c r="AX362">
        <v>-2.5</v>
      </c>
      <c r="BB362">
        <v>-1.4</v>
      </c>
      <c r="BC362">
        <v>-1.4</v>
      </c>
      <c r="BG362">
        <v>3.9</v>
      </c>
      <c r="BH362">
        <v>3.9</v>
      </c>
      <c r="BL362">
        <v>11.2</v>
      </c>
      <c r="BM362">
        <v>11.2</v>
      </c>
      <c r="BQ362">
        <v>18</v>
      </c>
      <c r="BR362">
        <v>18</v>
      </c>
      <c r="BW362">
        <v>22.8</v>
      </c>
      <c r="BX362">
        <v>22.8</v>
      </c>
      <c r="CB362">
        <v>25.6</v>
      </c>
      <c r="CC362">
        <v>25.6</v>
      </c>
      <c r="CG362">
        <v>24.5</v>
      </c>
      <c r="CH362">
        <v>24.5</v>
      </c>
      <c r="CL362">
        <v>20.399999999999999</v>
      </c>
      <c r="CM362">
        <v>20.399999999999999</v>
      </c>
      <c r="CQ362">
        <v>14.2</v>
      </c>
      <c r="CR362">
        <v>14.2</v>
      </c>
      <c r="CV362">
        <v>6.8</v>
      </c>
      <c r="CW362">
        <v>6.8</v>
      </c>
      <c r="DA362">
        <v>0</v>
      </c>
      <c r="DB362">
        <v>0</v>
      </c>
      <c r="DD362">
        <v>1</v>
      </c>
      <c r="DE362">
        <v>0</v>
      </c>
      <c r="DF362">
        <v>0</v>
      </c>
      <c r="DG362">
        <v>0</v>
      </c>
      <c r="DH362">
        <v>0</v>
      </c>
      <c r="DI362" t="str">
        <f t="shared" si="33"/>
        <v xml:space="preserve">Temp. suitable for vectors - surveillance may be needed. </v>
      </c>
      <c r="DJ362" t="str">
        <f t="shared" si="30"/>
        <v>When temp. suitable, model suggests vectors unlikely or low numbers.</v>
      </c>
      <c r="DK362" t="str">
        <f t="shared" si="34"/>
        <v xml:space="preserve">Temp. suitable for Zika - surveillance may be needed. </v>
      </c>
      <c r="DL362" t="str">
        <f t="shared" si="31"/>
        <v>When temp. suitable, model suggests Zika unlikely.</v>
      </c>
      <c r="DM362" t="str">
        <f t="shared" si="35"/>
        <v>Temp. suitable for vectors - surveillance may be needed. When temp. suitable, model suggests vectors unlikely or low numbers.</v>
      </c>
      <c r="DX362" s="59" t="s">
        <v>163</v>
      </c>
      <c r="DY362" s="59" t="s">
        <v>149</v>
      </c>
      <c r="DZ362" s="59" t="s">
        <v>150</v>
      </c>
      <c r="EA362" s="59" t="s">
        <v>8</v>
      </c>
      <c r="EB362" s="59">
        <v>58</v>
      </c>
      <c r="EC362" s="59">
        <v>68</v>
      </c>
      <c r="ED362" s="59">
        <v>0</v>
      </c>
      <c r="EE362" s="59">
        <v>389</v>
      </c>
      <c r="EF362" s="59">
        <v>389</v>
      </c>
      <c r="EG362" s="59">
        <v>40.352941176470502</v>
      </c>
      <c r="EH362" s="59">
        <v>82.328210572411706</v>
      </c>
      <c r="EI362" s="59">
        <v>2744</v>
      </c>
      <c r="EJ362" s="59">
        <v>37</v>
      </c>
      <c r="EK362" s="59">
        <v>1</v>
      </c>
      <c r="EL362" s="59">
        <v>5</v>
      </c>
      <c r="EM362" s="59">
        <v>11</v>
      </c>
      <c r="EN362" s="59">
        <v>2744</v>
      </c>
    </row>
    <row r="363" spans="1:144" x14ac:dyDescent="0.25">
      <c r="A363" s="18">
        <v>43.060360899999999</v>
      </c>
      <c r="B363" s="18">
        <v>-86.238512099999994</v>
      </c>
      <c r="C363" s="18">
        <f>IF(Sheet1!G796=1,Master!A363,Master!K363)</f>
        <v>43.060360899999999</v>
      </c>
      <c r="D363" s="18">
        <f>IF(Sheet1!G796=1,Master!B363,Master!L363)</f>
        <v>-86.238512099999994</v>
      </c>
      <c r="E363" s="18">
        <f>IF(Sheet1!G796=0,Master!A363,Master!K363)</f>
        <v>100</v>
      </c>
      <c r="F363" s="18">
        <f>IF(Sheet1!G796=0,Master!B363,Master!L363)</f>
        <v>180</v>
      </c>
      <c r="G363" s="18">
        <f>IF(Sheet1!I796=1,Master!A363,Master!K363)</f>
        <v>43.060360899999999</v>
      </c>
      <c r="H363" s="18">
        <f>IF(Sheet1!I796=1,Master!B363,Master!L363)</f>
        <v>-86.238512099999994</v>
      </c>
      <c r="I363" s="18">
        <f>IF(Sheet1!I796=0,Master!A363,Master!K363)</f>
        <v>100</v>
      </c>
      <c r="J363" s="18">
        <f>IF(Sheet1!I796=0,Master!B363,Master!L363)</f>
        <v>180</v>
      </c>
      <c r="K363" s="18">
        <v>100</v>
      </c>
      <c r="L363" s="18">
        <v>180</v>
      </c>
      <c r="M363">
        <v>89</v>
      </c>
      <c r="N363" t="s">
        <v>165</v>
      </c>
      <c r="O363">
        <v>5.4938825213400001E-3</v>
      </c>
      <c r="P363" s="18" t="s">
        <v>149</v>
      </c>
      <c r="Q363" t="s">
        <v>150</v>
      </c>
      <c r="R363" t="s">
        <v>8</v>
      </c>
      <c r="S363">
        <v>0</v>
      </c>
      <c r="T363">
        <v>1</v>
      </c>
      <c r="U363">
        <v>-4.6062994003295898</v>
      </c>
      <c r="V363">
        <v>-4.6062994003295898</v>
      </c>
      <c r="W363">
        <v>-4.6062994003295898</v>
      </c>
      <c r="X363" s="1">
        <v>-4.6062994003295898</v>
      </c>
      <c r="Z363" s="1">
        <v>1</v>
      </c>
      <c r="AA363" s="1">
        <v>1.4360099099576E-2</v>
      </c>
      <c r="AB363" s="1">
        <v>1.4360099099576E-2</v>
      </c>
      <c r="AC363" s="1">
        <v>1.4360099099576E-2</v>
      </c>
      <c r="AD363" s="1">
        <v>1.4360099099576E-2</v>
      </c>
      <c r="AF363" s="1">
        <v>1</v>
      </c>
      <c r="AG363">
        <v>0.436388790607452</v>
      </c>
      <c r="AH363">
        <v>0.436388790607452</v>
      </c>
      <c r="AI363">
        <v>0.436388790607452</v>
      </c>
      <c r="AJ363">
        <v>0.436388790607452</v>
      </c>
      <c r="AL363" s="18">
        <f t="shared" si="32"/>
        <v>0.436388790607452</v>
      </c>
      <c r="AM363">
        <v>0.436388790607452</v>
      </c>
      <c r="AN363">
        <v>89</v>
      </c>
      <c r="AO363" t="s">
        <v>165</v>
      </c>
      <c r="AP363" t="s">
        <v>149</v>
      </c>
      <c r="AQ363" t="s">
        <v>150</v>
      </c>
      <c r="AR363" t="s">
        <v>8</v>
      </c>
      <c r="AS363">
        <v>43.060360899999999</v>
      </c>
      <c r="AT363">
        <v>-86.238512099999994</v>
      </c>
      <c r="AW363">
        <v>-0.8</v>
      </c>
      <c r="AX363">
        <v>-0.8</v>
      </c>
      <c r="BB363">
        <v>0.3</v>
      </c>
      <c r="BC363">
        <v>0.3</v>
      </c>
      <c r="BG363">
        <v>5.8</v>
      </c>
      <c r="BH363">
        <v>5.8</v>
      </c>
      <c r="BL363">
        <v>13.1</v>
      </c>
      <c r="BM363">
        <v>13.1</v>
      </c>
      <c r="BQ363">
        <v>19.600000000000001</v>
      </c>
      <c r="BR363">
        <v>19.600000000000001</v>
      </c>
      <c r="BW363">
        <v>24.5</v>
      </c>
      <c r="BX363">
        <v>24.5</v>
      </c>
      <c r="CB363">
        <v>26.8</v>
      </c>
      <c r="CC363">
        <v>26.8</v>
      </c>
      <c r="CG363">
        <v>25.9</v>
      </c>
      <c r="CH363">
        <v>25.9</v>
      </c>
      <c r="CL363">
        <v>22.2</v>
      </c>
      <c r="CM363">
        <v>22.2</v>
      </c>
      <c r="CQ363">
        <v>15.8</v>
      </c>
      <c r="CR363">
        <v>15.8</v>
      </c>
      <c r="CV363">
        <v>8.3000000000000007</v>
      </c>
      <c r="CW363">
        <v>8.3000000000000007</v>
      </c>
      <c r="DA363">
        <v>1.7</v>
      </c>
      <c r="DB363">
        <v>1.7</v>
      </c>
      <c r="DD363">
        <v>1</v>
      </c>
      <c r="DE363">
        <v>0</v>
      </c>
      <c r="DF363">
        <v>0</v>
      </c>
      <c r="DG363">
        <v>0</v>
      </c>
      <c r="DH363">
        <v>0</v>
      </c>
      <c r="DI363" t="str">
        <f t="shared" si="33"/>
        <v xml:space="preserve">Temp. suitable for vectors - surveillance may be needed. </v>
      </c>
      <c r="DJ363" t="str">
        <f t="shared" si="30"/>
        <v>When temp. suitable, model suggests vectors unlikely or low numbers.</v>
      </c>
      <c r="DK363" t="str">
        <f t="shared" si="34"/>
        <v xml:space="preserve">Temp. suitable for Zika - surveillance may be needed. </v>
      </c>
      <c r="DL363" t="str">
        <f t="shared" si="31"/>
        <v>When temp. suitable, model suggests Zika unlikely.</v>
      </c>
      <c r="DM363" t="str">
        <f t="shared" si="35"/>
        <v>Temp. suitable for vectors - surveillance may be needed. When temp. suitable, model suggests vectors unlikely or low numbers.</v>
      </c>
      <c r="DX363" s="59" t="s">
        <v>165</v>
      </c>
      <c r="DY363" s="59" t="s">
        <v>149</v>
      </c>
      <c r="DZ363" s="59" t="s">
        <v>150</v>
      </c>
      <c r="EA363" s="59" t="s">
        <v>8</v>
      </c>
      <c r="EB363" s="59">
        <v>511</v>
      </c>
      <c r="EC363" s="59">
        <v>81</v>
      </c>
      <c r="ED363" s="59">
        <v>0</v>
      </c>
      <c r="EE363" s="59">
        <v>1541</v>
      </c>
      <c r="EF363" s="59">
        <v>1541</v>
      </c>
      <c r="EG363" s="59">
        <v>332.59259259259198</v>
      </c>
      <c r="EH363" s="59">
        <v>376.47791986072798</v>
      </c>
      <c r="EI363" s="59">
        <v>26940</v>
      </c>
      <c r="EJ363" s="59">
        <v>72</v>
      </c>
      <c r="EK363" s="59">
        <v>0</v>
      </c>
      <c r="EL363" s="59">
        <v>4</v>
      </c>
      <c r="EM363" s="59">
        <v>222</v>
      </c>
      <c r="EN363" s="59">
        <v>26940</v>
      </c>
    </row>
    <row r="364" spans="1:144" x14ac:dyDescent="0.25">
      <c r="A364" s="18">
        <v>42.774481000000002</v>
      </c>
      <c r="B364" s="18">
        <v>-86.201415699999998</v>
      </c>
      <c r="C364" s="18">
        <f>IF(Sheet1!G797=1,Master!A364,Master!K364)</f>
        <v>42.774481000000002</v>
      </c>
      <c r="D364" s="18">
        <f>IF(Sheet1!G797=1,Master!B364,Master!L364)</f>
        <v>-86.201415699999998</v>
      </c>
      <c r="E364" s="18">
        <f>IF(Sheet1!G797=0,Master!A364,Master!K364)</f>
        <v>100</v>
      </c>
      <c r="F364" s="18">
        <f>IF(Sheet1!G797=0,Master!B364,Master!L364)</f>
        <v>180</v>
      </c>
      <c r="G364" s="18">
        <f>IF(Sheet1!I797=1,Master!A364,Master!K364)</f>
        <v>42.774481000000002</v>
      </c>
      <c r="H364" s="18">
        <f>IF(Sheet1!I797=1,Master!B364,Master!L364)</f>
        <v>-86.201415699999998</v>
      </c>
      <c r="I364" s="18">
        <f>IF(Sheet1!I797=0,Master!A364,Master!K364)</f>
        <v>100</v>
      </c>
      <c r="J364" s="18">
        <f>IF(Sheet1!I797=0,Master!B364,Master!L364)</f>
        <v>180</v>
      </c>
      <c r="K364" s="18">
        <v>100</v>
      </c>
      <c r="L364" s="18">
        <v>180</v>
      </c>
      <c r="M364">
        <v>94</v>
      </c>
      <c r="N364" t="s">
        <v>170</v>
      </c>
      <c r="O364">
        <v>1.82118478696E-3</v>
      </c>
      <c r="P364" s="18" t="s">
        <v>149</v>
      </c>
      <c r="Q364" t="s">
        <v>150</v>
      </c>
      <c r="R364" t="s">
        <v>8</v>
      </c>
      <c r="S364">
        <v>0</v>
      </c>
      <c r="T364">
        <v>1</v>
      </c>
      <c r="U364">
        <v>-4.3307085037231401</v>
      </c>
      <c r="V364">
        <v>-4.3307085037231401</v>
      </c>
      <c r="W364">
        <v>-4.3307085037231401</v>
      </c>
      <c r="X364" s="1">
        <v>-4.3307085037231401</v>
      </c>
      <c r="Z364" s="1">
        <v>1</v>
      </c>
      <c r="AA364" s="1">
        <v>1.6430305317044001E-2</v>
      </c>
      <c r="AB364" s="1">
        <v>1.6430305317044001E-2</v>
      </c>
      <c r="AC364" s="1">
        <v>1.6430305317044001E-2</v>
      </c>
      <c r="AD364" s="1">
        <v>1.6430305317044001E-2</v>
      </c>
      <c r="AF364" s="1">
        <v>1</v>
      </c>
      <c r="AG364">
        <v>0.34448418021202099</v>
      </c>
      <c r="AH364">
        <v>0.34448418021202099</v>
      </c>
      <c r="AI364">
        <v>0.34448418021202099</v>
      </c>
      <c r="AJ364">
        <v>0.34448418021202099</v>
      </c>
      <c r="AL364" s="18">
        <f t="shared" si="32"/>
        <v>0.34448418021202099</v>
      </c>
      <c r="AM364">
        <v>0.34448418021202099</v>
      </c>
      <c r="AN364">
        <v>94</v>
      </c>
      <c r="AO364" t="s">
        <v>170</v>
      </c>
      <c r="AP364" t="s">
        <v>149</v>
      </c>
      <c r="AQ364" t="s">
        <v>150</v>
      </c>
      <c r="AR364" t="s">
        <v>8</v>
      </c>
      <c r="AS364">
        <v>42.774481000000002</v>
      </c>
      <c r="AT364">
        <v>-86.201415699999998</v>
      </c>
      <c r="AW364">
        <v>-0.8</v>
      </c>
      <c r="AX364">
        <v>-0.8</v>
      </c>
      <c r="BB364">
        <v>0.4</v>
      </c>
      <c r="BC364">
        <v>0.4</v>
      </c>
      <c r="BG364">
        <v>6.1</v>
      </c>
      <c r="BH364">
        <v>6.1</v>
      </c>
      <c r="BL364">
        <v>13.3</v>
      </c>
      <c r="BM364">
        <v>13.3</v>
      </c>
      <c r="BQ364">
        <v>19.7</v>
      </c>
      <c r="BR364">
        <v>19.7</v>
      </c>
      <c r="BW364">
        <v>24.8</v>
      </c>
      <c r="BX364">
        <v>24.8</v>
      </c>
      <c r="CB364">
        <v>27.1</v>
      </c>
      <c r="CC364">
        <v>27.1</v>
      </c>
      <c r="CG364">
        <v>26.1</v>
      </c>
      <c r="CH364">
        <v>26.1</v>
      </c>
      <c r="CL364">
        <v>22.4</v>
      </c>
      <c r="CM364">
        <v>22.4</v>
      </c>
      <c r="CQ364">
        <v>16</v>
      </c>
      <c r="CR364">
        <v>16</v>
      </c>
      <c r="CV364">
        <v>8.4</v>
      </c>
      <c r="CW364">
        <v>8.4</v>
      </c>
      <c r="DA364">
        <v>1.7</v>
      </c>
      <c r="DB364">
        <v>1.7</v>
      </c>
      <c r="DD364">
        <v>1</v>
      </c>
      <c r="DE364">
        <v>0</v>
      </c>
      <c r="DF364">
        <v>0</v>
      </c>
      <c r="DG364">
        <v>0</v>
      </c>
      <c r="DH364">
        <v>0</v>
      </c>
      <c r="DI364" t="str">
        <f t="shared" si="33"/>
        <v xml:space="preserve">Temp. suitable for vectors - surveillance may be needed. </v>
      </c>
      <c r="DJ364" t="str">
        <f t="shared" si="30"/>
        <v>When temp. suitable, model suggests vectors unlikely or low numbers.</v>
      </c>
      <c r="DK364" t="str">
        <f t="shared" si="34"/>
        <v xml:space="preserve">Temp. suitable for Zika - surveillance may be needed. </v>
      </c>
      <c r="DL364" t="str">
        <f t="shared" si="31"/>
        <v>When temp. suitable, model suggests Zika unlikely.</v>
      </c>
      <c r="DM364" t="str">
        <f t="shared" si="35"/>
        <v>Temp. suitable for vectors - surveillance may be needed. When temp. suitable, model suggests vectors unlikely or low numbers.</v>
      </c>
      <c r="DX364" s="59" t="s">
        <v>170</v>
      </c>
      <c r="DY364" s="59" t="s">
        <v>149</v>
      </c>
      <c r="DZ364" s="59" t="s">
        <v>150</v>
      </c>
      <c r="EA364" s="59" t="s">
        <v>8</v>
      </c>
      <c r="EB364" s="59">
        <v>99</v>
      </c>
      <c r="EC364" s="59">
        <v>80</v>
      </c>
      <c r="ED364" s="59">
        <v>0</v>
      </c>
      <c r="EE364" s="59">
        <v>537</v>
      </c>
      <c r="EF364" s="59">
        <v>537</v>
      </c>
      <c r="EG364" s="59">
        <v>139.46250000000001</v>
      </c>
      <c r="EH364" s="59">
        <v>145.74120417284101</v>
      </c>
      <c r="EI364" s="59">
        <v>11157</v>
      </c>
      <c r="EJ364" s="59">
        <v>67</v>
      </c>
      <c r="EK364" s="59">
        <v>0</v>
      </c>
      <c r="EL364" s="59">
        <v>1</v>
      </c>
      <c r="EM364" s="59">
        <v>75</v>
      </c>
      <c r="EN364" s="59">
        <v>11157</v>
      </c>
    </row>
    <row r="365" spans="1:144" x14ac:dyDescent="0.25">
      <c r="A365" s="18">
        <v>43.952918599999997</v>
      </c>
      <c r="B365" s="18">
        <v>-86.459702399999998</v>
      </c>
      <c r="C365" s="18">
        <f>IF(Sheet1!G798=1,Master!A365,Master!K365)</f>
        <v>43.952918599999997</v>
      </c>
      <c r="D365" s="18">
        <f>IF(Sheet1!G798=1,Master!B365,Master!L365)</f>
        <v>-86.459702399999998</v>
      </c>
      <c r="E365" s="18">
        <f>IF(Sheet1!G798=0,Master!A365,Master!K365)</f>
        <v>100</v>
      </c>
      <c r="F365" s="18">
        <f>IF(Sheet1!G798=0,Master!B365,Master!L365)</f>
        <v>180</v>
      </c>
      <c r="G365" s="18">
        <f>IF(Sheet1!I798=1,Master!A365,Master!K365)</f>
        <v>43.952918599999997</v>
      </c>
      <c r="H365" s="18">
        <f>IF(Sheet1!I798=1,Master!B365,Master!L365)</f>
        <v>-86.459702399999998</v>
      </c>
      <c r="I365" s="18">
        <f>IF(Sheet1!I798=0,Master!A365,Master!K365)</f>
        <v>100</v>
      </c>
      <c r="J365" s="18">
        <f>IF(Sheet1!I798=0,Master!B365,Master!L365)</f>
        <v>180</v>
      </c>
      <c r="K365" s="18">
        <v>100</v>
      </c>
      <c r="L365" s="18">
        <v>180</v>
      </c>
      <c r="M365">
        <v>107</v>
      </c>
      <c r="N365" t="s">
        <v>189</v>
      </c>
      <c r="O365">
        <v>4.34524008897E-3</v>
      </c>
      <c r="P365" s="18" t="s">
        <v>149</v>
      </c>
      <c r="Q365" t="s">
        <v>150</v>
      </c>
      <c r="R365" t="s">
        <v>8</v>
      </c>
      <c r="S365">
        <v>0</v>
      </c>
      <c r="T365">
        <v>1</v>
      </c>
      <c r="U365">
        <v>-5.7086615562438903</v>
      </c>
      <c r="V365">
        <v>-5.7086615562438903</v>
      </c>
      <c r="W365">
        <v>-5.7086615562438903</v>
      </c>
      <c r="X365" s="1">
        <v>-5.7086615562438903</v>
      </c>
      <c r="Z365" s="1">
        <v>1</v>
      </c>
      <c r="AA365" s="1">
        <v>0</v>
      </c>
      <c r="AB365" s="1">
        <v>0</v>
      </c>
      <c r="AC365" s="1">
        <v>0</v>
      </c>
      <c r="AD365" s="1">
        <v>0</v>
      </c>
      <c r="AF365" s="1">
        <v>1</v>
      </c>
      <c r="AG365">
        <v>0</v>
      </c>
      <c r="AH365">
        <v>0</v>
      </c>
      <c r="AI365">
        <v>0</v>
      </c>
      <c r="AJ365">
        <v>0</v>
      </c>
      <c r="AL365" s="18">
        <f t="shared" si="32"/>
        <v>0</v>
      </c>
      <c r="AM365">
        <v>9999</v>
      </c>
      <c r="AN365">
        <v>107</v>
      </c>
      <c r="AO365" t="s">
        <v>189</v>
      </c>
      <c r="AP365" t="s">
        <v>149</v>
      </c>
      <c r="AQ365" t="s">
        <v>150</v>
      </c>
      <c r="AR365" t="s">
        <v>8</v>
      </c>
      <c r="AS365">
        <v>43.952918599999997</v>
      </c>
      <c r="AT365">
        <v>-86.459702399999998</v>
      </c>
      <c r="AW365">
        <v>-1.5</v>
      </c>
      <c r="AX365">
        <v>-1.5</v>
      </c>
      <c r="BB365">
        <v>-0.2</v>
      </c>
      <c r="BC365">
        <v>-0.2</v>
      </c>
      <c r="BG365">
        <v>5.0999999999999996</v>
      </c>
      <c r="BH365">
        <v>5.0999999999999996</v>
      </c>
      <c r="BL365">
        <v>12.7</v>
      </c>
      <c r="BM365">
        <v>12.7</v>
      </c>
      <c r="BQ365">
        <v>19.3</v>
      </c>
      <c r="BR365">
        <v>19.3</v>
      </c>
      <c r="BW365">
        <v>24.3</v>
      </c>
      <c r="BX365">
        <v>24.3</v>
      </c>
      <c r="CB365">
        <v>27</v>
      </c>
      <c r="CC365">
        <v>27</v>
      </c>
      <c r="CG365">
        <v>25.8</v>
      </c>
      <c r="CH365">
        <v>25.8</v>
      </c>
      <c r="CL365">
        <v>21.5</v>
      </c>
      <c r="CM365">
        <v>21.5</v>
      </c>
      <c r="CQ365">
        <v>15.1</v>
      </c>
      <c r="CR365">
        <v>15.1</v>
      </c>
      <c r="CV365">
        <v>7.6</v>
      </c>
      <c r="CW365">
        <v>7.6</v>
      </c>
      <c r="DA365">
        <v>0.9</v>
      </c>
      <c r="DB365">
        <v>0.9</v>
      </c>
      <c r="DD365">
        <v>1</v>
      </c>
      <c r="DE365">
        <v>0</v>
      </c>
      <c r="DF365">
        <v>0</v>
      </c>
      <c r="DG365">
        <v>0</v>
      </c>
      <c r="DH365">
        <v>0</v>
      </c>
      <c r="DI365" t="str">
        <f t="shared" si="33"/>
        <v xml:space="preserve">Temp. suitable for vectors - surveillance may be needed. </v>
      </c>
      <c r="DJ365" t="str">
        <f t="shared" si="30"/>
        <v>When temp. suitable, model suggests vectors unlikely or low numbers.</v>
      </c>
      <c r="DK365" t="str">
        <f t="shared" si="34"/>
        <v xml:space="preserve">Temp. suitable for Zika - surveillance may be needed. </v>
      </c>
      <c r="DL365" t="str">
        <f t="shared" si="31"/>
        <v>When temp. suitable, model suggests Zika unlikely.</v>
      </c>
      <c r="DM365" t="str">
        <f t="shared" si="35"/>
        <v>Temp. suitable for vectors - surveillance may be needed. When temp. suitable, model suggests vectors unlikely or low numbers.</v>
      </c>
      <c r="DX365" s="59" t="s">
        <v>189</v>
      </c>
      <c r="DY365" s="59" t="s">
        <v>149</v>
      </c>
      <c r="DZ365" s="59" t="s">
        <v>150</v>
      </c>
      <c r="EA365" s="59" t="s">
        <v>8</v>
      </c>
      <c r="EB365" s="59">
        <v>49</v>
      </c>
      <c r="EC365" s="59">
        <v>71</v>
      </c>
      <c r="ED365" s="59">
        <v>0</v>
      </c>
      <c r="EE365" s="59">
        <v>1742</v>
      </c>
      <c r="EF365" s="59">
        <v>1742</v>
      </c>
      <c r="EG365" s="59">
        <v>172.309859154929</v>
      </c>
      <c r="EH365" s="59">
        <v>322.939430572189</v>
      </c>
      <c r="EI365" s="59">
        <v>12234</v>
      </c>
      <c r="EJ365" s="59">
        <v>54</v>
      </c>
      <c r="EK365" s="59">
        <v>0</v>
      </c>
      <c r="EL365" s="59">
        <v>3</v>
      </c>
      <c r="EM365" s="59">
        <v>40</v>
      </c>
      <c r="EN365" s="59">
        <v>12234</v>
      </c>
    </row>
    <row r="366" spans="1:144" x14ac:dyDescent="0.25">
      <c r="A366" s="18">
        <v>44.250346100000002</v>
      </c>
      <c r="B366" s="18">
        <v>-86.341637300000002</v>
      </c>
      <c r="C366" s="18">
        <f>IF(Sheet1!G799=1,Master!A366,Master!K366)</f>
        <v>44.250346100000002</v>
      </c>
      <c r="D366" s="18">
        <f>IF(Sheet1!G799=1,Master!B366,Master!L366)</f>
        <v>-86.341637300000002</v>
      </c>
      <c r="E366" s="18">
        <f>IF(Sheet1!G799=0,Master!A366,Master!K366)</f>
        <v>100</v>
      </c>
      <c r="F366" s="18">
        <f>IF(Sheet1!G799=0,Master!B366,Master!L366)</f>
        <v>180</v>
      </c>
      <c r="G366" s="18">
        <f>IF(Sheet1!I799=1,Master!A366,Master!K366)</f>
        <v>44.250346100000002</v>
      </c>
      <c r="H366" s="18">
        <f>IF(Sheet1!I799=1,Master!B366,Master!L366)</f>
        <v>-86.341637300000002</v>
      </c>
      <c r="I366" s="18">
        <f>IF(Sheet1!I799=0,Master!A366,Master!K366)</f>
        <v>100</v>
      </c>
      <c r="J366" s="18">
        <f>IF(Sheet1!I799=0,Master!B366,Master!L366)</f>
        <v>180</v>
      </c>
      <c r="K366" s="18">
        <v>100</v>
      </c>
      <c r="L366" s="18">
        <v>180</v>
      </c>
      <c r="M366">
        <v>109</v>
      </c>
      <c r="N366" t="s">
        <v>191</v>
      </c>
      <c r="O366">
        <v>3.7654064300199999E-3</v>
      </c>
      <c r="P366" s="18" t="s">
        <v>149</v>
      </c>
      <c r="Q366" t="s">
        <v>150</v>
      </c>
      <c r="R366" t="s">
        <v>8</v>
      </c>
      <c r="S366">
        <v>0</v>
      </c>
      <c r="T366">
        <v>1</v>
      </c>
      <c r="U366" t="s">
        <v>863</v>
      </c>
      <c r="V366" t="s">
        <v>863</v>
      </c>
      <c r="W366" t="s">
        <v>863</v>
      </c>
      <c r="X366" s="1" t="s">
        <v>863</v>
      </c>
      <c r="Z366" s="1">
        <v>1</v>
      </c>
      <c r="AA366" s="1">
        <v>0</v>
      </c>
      <c r="AB366" s="1">
        <v>0</v>
      </c>
      <c r="AC366" s="1">
        <v>0</v>
      </c>
      <c r="AD366" s="1">
        <v>0</v>
      </c>
      <c r="AF366" s="1">
        <v>1</v>
      </c>
      <c r="AG366">
        <v>0</v>
      </c>
      <c r="AH366">
        <v>0</v>
      </c>
      <c r="AI366">
        <v>0</v>
      </c>
      <c r="AJ366">
        <v>0</v>
      </c>
      <c r="AL366" s="18">
        <f t="shared" si="32"/>
        <v>0</v>
      </c>
      <c r="AM366">
        <v>9999</v>
      </c>
      <c r="AN366">
        <v>109</v>
      </c>
      <c r="AO366" t="s">
        <v>191</v>
      </c>
      <c r="AP366" t="s">
        <v>149</v>
      </c>
      <c r="AQ366" t="s">
        <v>150</v>
      </c>
      <c r="AR366" t="s">
        <v>8</v>
      </c>
      <c r="AS366">
        <v>44.250346100000002</v>
      </c>
      <c r="AT366">
        <v>-86.341637300000002</v>
      </c>
      <c r="AW366">
        <v>-1.8</v>
      </c>
      <c r="AX366">
        <v>-1.8</v>
      </c>
      <c r="BB366">
        <v>-0.6</v>
      </c>
      <c r="BC366">
        <v>-0.6</v>
      </c>
      <c r="BG366">
        <v>4.7</v>
      </c>
      <c r="BH366">
        <v>4.7</v>
      </c>
      <c r="BL366">
        <v>12.2</v>
      </c>
      <c r="BM366">
        <v>12.2</v>
      </c>
      <c r="BQ366">
        <v>19</v>
      </c>
      <c r="BR366">
        <v>19</v>
      </c>
      <c r="BW366">
        <v>23.9</v>
      </c>
      <c r="BX366">
        <v>23.9</v>
      </c>
      <c r="CB366">
        <v>26.7</v>
      </c>
      <c r="CC366">
        <v>26.7</v>
      </c>
      <c r="CG366">
        <v>25.6</v>
      </c>
      <c r="CH366">
        <v>25.6</v>
      </c>
      <c r="CL366">
        <v>21.4</v>
      </c>
      <c r="CM366">
        <v>21.4</v>
      </c>
      <c r="CQ366">
        <v>14.9</v>
      </c>
      <c r="CR366">
        <v>14.9</v>
      </c>
      <c r="CV366">
        <v>7.4</v>
      </c>
      <c r="CW366">
        <v>7.4</v>
      </c>
      <c r="DA366">
        <v>0.7</v>
      </c>
      <c r="DB366">
        <v>0.7</v>
      </c>
      <c r="DD366">
        <v>1</v>
      </c>
      <c r="DE366">
        <v>0</v>
      </c>
      <c r="DF366">
        <v>0</v>
      </c>
      <c r="DG366">
        <v>0</v>
      </c>
      <c r="DH366">
        <v>0</v>
      </c>
      <c r="DI366" t="str">
        <f t="shared" si="33"/>
        <v xml:space="preserve">Temp. suitable for vectors - surveillance may be needed. </v>
      </c>
      <c r="DJ366" t="str">
        <f t="shared" si="30"/>
        <v>When temp. suitable, model suggests vectors unlikely or low numbers.</v>
      </c>
      <c r="DK366" t="str">
        <f t="shared" si="34"/>
        <v xml:space="preserve">Temp. suitable for Zika - surveillance may be needed. </v>
      </c>
      <c r="DL366" t="str">
        <f t="shared" si="31"/>
        <v>When temp. suitable, model suggests Zika unlikely.</v>
      </c>
      <c r="DM366" t="str">
        <f t="shared" si="35"/>
        <v>Temp. suitable for vectors - surveillance may be needed. When temp. suitable, model suggests vectors unlikely or low numbers.</v>
      </c>
      <c r="DX366" s="59" t="s">
        <v>191</v>
      </c>
      <c r="DY366" s="59" t="s">
        <v>149</v>
      </c>
      <c r="DZ366" s="59" t="s">
        <v>150</v>
      </c>
      <c r="EA366" s="59" t="s">
        <v>8</v>
      </c>
      <c r="EB366" s="59">
        <v>59</v>
      </c>
      <c r="EC366" s="59">
        <v>74</v>
      </c>
      <c r="ED366" s="59">
        <v>0</v>
      </c>
      <c r="EE366" s="59">
        <v>1084</v>
      </c>
      <c r="EF366" s="59">
        <v>1084</v>
      </c>
      <c r="EG366" s="59">
        <v>123.027027027027</v>
      </c>
      <c r="EH366" s="59">
        <v>231.74280786956299</v>
      </c>
      <c r="EI366" s="59">
        <v>9104</v>
      </c>
      <c r="EJ366" s="59">
        <v>55</v>
      </c>
      <c r="EK366" s="59">
        <v>0</v>
      </c>
      <c r="EL366" s="59">
        <v>3</v>
      </c>
      <c r="EM366" s="59">
        <v>31</v>
      </c>
      <c r="EN366" s="59">
        <v>9104</v>
      </c>
    </row>
    <row r="367" spans="1:144" x14ac:dyDescent="0.25">
      <c r="A367" s="18">
        <v>46.546634099999999</v>
      </c>
      <c r="B367" s="18">
        <v>-87.377283500000004</v>
      </c>
      <c r="C367" s="18">
        <f>IF(Sheet1!G800=1,Master!A367,Master!K367)</f>
        <v>46.546634099999999</v>
      </c>
      <c r="D367" s="18">
        <f>IF(Sheet1!G800=1,Master!B367,Master!L367)</f>
        <v>-87.377283500000004</v>
      </c>
      <c r="E367" s="18">
        <f>IF(Sheet1!G800=0,Master!A367,Master!K367)</f>
        <v>100</v>
      </c>
      <c r="F367" s="18">
        <f>IF(Sheet1!G800=0,Master!B367,Master!L367)</f>
        <v>180</v>
      </c>
      <c r="G367" s="18">
        <f>IF(Sheet1!I800=1,Master!A367,Master!K367)</f>
        <v>46.546634099999999</v>
      </c>
      <c r="H367" s="18">
        <f>IF(Sheet1!I800=1,Master!B367,Master!L367)</f>
        <v>-87.377283500000004</v>
      </c>
      <c r="I367" s="18">
        <f>IF(Sheet1!I800=0,Master!A367,Master!K367)</f>
        <v>100</v>
      </c>
      <c r="J367" s="18">
        <f>IF(Sheet1!I800=0,Master!B367,Master!L367)</f>
        <v>180</v>
      </c>
      <c r="K367" s="18">
        <v>100</v>
      </c>
      <c r="L367" s="18">
        <v>180</v>
      </c>
      <c r="M367">
        <v>111</v>
      </c>
      <c r="N367" t="s">
        <v>193</v>
      </c>
      <c r="O367">
        <v>1.3085843174E-2</v>
      </c>
      <c r="P367" s="18" t="s">
        <v>149</v>
      </c>
      <c r="Q367" t="s">
        <v>150</v>
      </c>
      <c r="R367" t="s">
        <v>8</v>
      </c>
      <c r="S367">
        <v>0</v>
      </c>
      <c r="T367">
        <v>1</v>
      </c>
      <c r="U367">
        <v>-7.0866141319274902</v>
      </c>
      <c r="V367">
        <v>-7.0866141319274902</v>
      </c>
      <c r="W367">
        <v>-7.0866141319274902</v>
      </c>
      <c r="X367" s="1">
        <v>-7.0866141319274902</v>
      </c>
      <c r="Z367" s="1">
        <v>1</v>
      </c>
      <c r="AA367" s="1">
        <v>9.4667011871929999E-3</v>
      </c>
      <c r="AB367" s="1">
        <v>9.4667011871929999E-3</v>
      </c>
      <c r="AC367" s="1">
        <v>9.4667011871929999E-3</v>
      </c>
      <c r="AD367" s="1">
        <v>9.4667011871929999E-3</v>
      </c>
      <c r="AF367" s="1">
        <v>1</v>
      </c>
      <c r="AG367">
        <v>1.5755377709866E-2</v>
      </c>
      <c r="AH367">
        <v>1.5755377709866E-2</v>
      </c>
      <c r="AI367">
        <v>1.5755377709866E-2</v>
      </c>
      <c r="AJ367">
        <v>1.5755377709866E-2</v>
      </c>
      <c r="AL367" s="18">
        <f t="shared" si="32"/>
        <v>1.5755377709866E-2</v>
      </c>
      <c r="AM367">
        <v>1.5755377709866E-2</v>
      </c>
      <c r="AN367">
        <v>111</v>
      </c>
      <c r="AO367" t="s">
        <v>193</v>
      </c>
      <c r="AP367" t="s">
        <v>149</v>
      </c>
      <c r="AQ367" t="s">
        <v>150</v>
      </c>
      <c r="AR367" t="s">
        <v>8</v>
      </c>
      <c r="AS367">
        <v>46.546634099999999</v>
      </c>
      <c r="AT367">
        <v>-87.377283500000004</v>
      </c>
      <c r="AW367">
        <v>-5</v>
      </c>
      <c r="AX367">
        <v>-5</v>
      </c>
      <c r="BB367">
        <v>-3.2</v>
      </c>
      <c r="BC367">
        <v>-3.2</v>
      </c>
      <c r="BG367">
        <v>1.9</v>
      </c>
      <c r="BH367">
        <v>1.9</v>
      </c>
      <c r="BL367">
        <v>9.1999999999999993</v>
      </c>
      <c r="BM367">
        <v>9.1999999999999993</v>
      </c>
      <c r="BQ367">
        <v>16.3</v>
      </c>
      <c r="BR367">
        <v>16.3</v>
      </c>
      <c r="BW367">
        <v>21.5</v>
      </c>
      <c r="BX367">
        <v>21.5</v>
      </c>
      <c r="CB367">
        <v>24.7</v>
      </c>
      <c r="CC367">
        <v>24.7</v>
      </c>
      <c r="CG367">
        <v>23.4</v>
      </c>
      <c r="CH367">
        <v>23.4</v>
      </c>
      <c r="CL367">
        <v>18.600000000000001</v>
      </c>
      <c r="CM367">
        <v>18.600000000000001</v>
      </c>
      <c r="CQ367">
        <v>12.6</v>
      </c>
      <c r="CR367">
        <v>12.6</v>
      </c>
      <c r="CV367">
        <v>4</v>
      </c>
      <c r="CW367">
        <v>4</v>
      </c>
      <c r="DA367">
        <v>-2.5</v>
      </c>
      <c r="DB367">
        <v>-2.5</v>
      </c>
      <c r="DD367">
        <v>1</v>
      </c>
      <c r="DE367">
        <v>0</v>
      </c>
      <c r="DF367">
        <v>0</v>
      </c>
      <c r="DG367">
        <v>0</v>
      </c>
      <c r="DH367">
        <v>0</v>
      </c>
      <c r="DI367" t="str">
        <f t="shared" si="33"/>
        <v xml:space="preserve">Temp. suitable for vectors - surveillance may be needed. </v>
      </c>
      <c r="DJ367" t="str">
        <f t="shared" si="30"/>
        <v>When temp. suitable, model suggests vectors unlikely or low numbers.</v>
      </c>
      <c r="DK367" t="str">
        <f t="shared" si="34"/>
        <v xml:space="preserve">Temp. suitable for Zika - surveillance may be needed. </v>
      </c>
      <c r="DL367" t="str">
        <f t="shared" si="31"/>
        <v>When temp. suitable, model suggests Zika unlikely.</v>
      </c>
      <c r="DM367" t="str">
        <f t="shared" si="35"/>
        <v>Temp. suitable for vectors - surveillance may be needed. When temp. suitable, model suggests vectors unlikely or low numbers.</v>
      </c>
      <c r="DX367" s="59" t="s">
        <v>193</v>
      </c>
      <c r="DY367" s="59" t="s">
        <v>149</v>
      </c>
      <c r="DZ367" s="59" t="s">
        <v>150</v>
      </c>
      <c r="EA367" s="59" t="s">
        <v>8</v>
      </c>
      <c r="EB367" s="59">
        <v>164</v>
      </c>
      <c r="EC367" s="59">
        <v>69</v>
      </c>
      <c r="ED367" s="59">
        <v>0</v>
      </c>
      <c r="EE367" s="59">
        <v>3037</v>
      </c>
      <c r="EF367" s="59">
        <v>3037</v>
      </c>
      <c r="EG367" s="59">
        <v>431.85507246376801</v>
      </c>
      <c r="EH367" s="59">
        <v>686.34415407766699</v>
      </c>
      <c r="EI367" s="59">
        <v>29798</v>
      </c>
      <c r="EJ367" s="59">
        <v>54</v>
      </c>
      <c r="EK367" s="59">
        <v>0</v>
      </c>
      <c r="EL367" s="59">
        <v>2</v>
      </c>
      <c r="EM367" s="59">
        <v>85</v>
      </c>
      <c r="EN367" s="59">
        <v>29798</v>
      </c>
    </row>
    <row r="368" spans="1:144" x14ac:dyDescent="0.25">
      <c r="A368" s="18">
        <v>43.005373300000002</v>
      </c>
      <c r="B368" s="18">
        <v>-82.423183600000002</v>
      </c>
      <c r="C368" s="18">
        <f>IF(Sheet1!G801=1,Master!A368,Master!K368)</f>
        <v>43.005373300000002</v>
      </c>
      <c r="D368" s="18">
        <f>IF(Sheet1!G801=1,Master!B368,Master!L368)</f>
        <v>-82.423183600000002</v>
      </c>
      <c r="E368" s="18">
        <f>IF(Sheet1!G801=0,Master!A368,Master!K368)</f>
        <v>100</v>
      </c>
      <c r="F368" s="18">
        <f>IF(Sheet1!G801=0,Master!B368,Master!L368)</f>
        <v>180</v>
      </c>
      <c r="G368" s="18">
        <f>IF(Sheet1!I801=1,Master!A368,Master!K368)</f>
        <v>43.005373300000002</v>
      </c>
      <c r="H368" s="18">
        <f>IF(Sheet1!I801=1,Master!B368,Master!L368)</f>
        <v>-82.423183600000002</v>
      </c>
      <c r="I368" s="18">
        <f>IF(Sheet1!I801=0,Master!A368,Master!K368)</f>
        <v>100</v>
      </c>
      <c r="J368" s="18">
        <f>IF(Sheet1!I801=0,Master!B368,Master!L368)</f>
        <v>180</v>
      </c>
      <c r="K368" s="18">
        <v>100</v>
      </c>
      <c r="L368" s="18">
        <v>180</v>
      </c>
      <c r="M368">
        <v>124</v>
      </c>
      <c r="N368" t="s">
        <v>208</v>
      </c>
      <c r="O368">
        <v>6.02804519917E-3</v>
      </c>
      <c r="P368" s="18" t="s">
        <v>149</v>
      </c>
      <c r="Q368" t="s">
        <v>150</v>
      </c>
      <c r="R368" t="s">
        <v>8</v>
      </c>
      <c r="S368">
        <v>0</v>
      </c>
      <c r="T368">
        <v>1</v>
      </c>
      <c r="U368">
        <v>-9.2913389205932599</v>
      </c>
      <c r="V368">
        <v>-9.2913389205932599</v>
      </c>
      <c r="W368">
        <v>-9.2913389205932599</v>
      </c>
      <c r="X368" s="1">
        <v>-9.2913389205932599</v>
      </c>
      <c r="Z368" s="1">
        <v>1</v>
      </c>
      <c r="AA368" s="1">
        <v>1.345968618989E-2</v>
      </c>
      <c r="AB368" s="1">
        <v>1.345968618989E-2</v>
      </c>
      <c r="AC368" s="1">
        <v>1.345968618989E-2</v>
      </c>
      <c r="AD368" s="1">
        <v>1.345968618989E-2</v>
      </c>
      <c r="AF368" s="1">
        <v>1</v>
      </c>
      <c r="AG368">
        <v>0.32500144839286799</v>
      </c>
      <c r="AH368">
        <v>0.32500144839286799</v>
      </c>
      <c r="AI368">
        <v>0.32500144839286799</v>
      </c>
      <c r="AJ368">
        <v>0.32500144839286799</v>
      </c>
      <c r="AL368" s="18">
        <f t="shared" si="32"/>
        <v>0.32500144839286799</v>
      </c>
      <c r="AM368">
        <v>0.32500144839286799</v>
      </c>
      <c r="AN368">
        <v>124</v>
      </c>
      <c r="AO368" t="s">
        <v>208</v>
      </c>
      <c r="AP368" t="s">
        <v>149</v>
      </c>
      <c r="AQ368" t="s">
        <v>150</v>
      </c>
      <c r="AR368" t="s">
        <v>8</v>
      </c>
      <c r="AS368">
        <v>43.005373300000002</v>
      </c>
      <c r="AT368">
        <v>-82.423183600000002</v>
      </c>
      <c r="AW368">
        <v>-1.7</v>
      </c>
      <c r="AX368">
        <v>-1.7</v>
      </c>
      <c r="BB368">
        <v>-0.4</v>
      </c>
      <c r="BC368">
        <v>-0.4</v>
      </c>
      <c r="BG368">
        <v>5</v>
      </c>
      <c r="BH368">
        <v>5</v>
      </c>
      <c r="BL368">
        <v>12.3</v>
      </c>
      <c r="BM368">
        <v>12.3</v>
      </c>
      <c r="BQ368">
        <v>19</v>
      </c>
      <c r="BR368">
        <v>19</v>
      </c>
      <c r="BW368">
        <v>24.4</v>
      </c>
      <c r="BX368">
        <v>24.4</v>
      </c>
      <c r="CB368">
        <v>27.3</v>
      </c>
      <c r="CC368">
        <v>27.3</v>
      </c>
      <c r="CG368">
        <v>26.2</v>
      </c>
      <c r="CH368">
        <v>26.2</v>
      </c>
      <c r="CL368">
        <v>22.1</v>
      </c>
      <c r="CM368">
        <v>22.1</v>
      </c>
      <c r="CQ368">
        <v>15.4</v>
      </c>
      <c r="CR368">
        <v>15.4</v>
      </c>
      <c r="CV368">
        <v>7.9</v>
      </c>
      <c r="CW368">
        <v>7.9</v>
      </c>
      <c r="DA368">
        <v>0.9</v>
      </c>
      <c r="DB368">
        <v>0.9</v>
      </c>
      <c r="DD368">
        <v>1</v>
      </c>
      <c r="DE368">
        <v>0</v>
      </c>
      <c r="DF368">
        <v>0</v>
      </c>
      <c r="DG368">
        <v>0</v>
      </c>
      <c r="DH368">
        <v>0</v>
      </c>
      <c r="DI368" t="str">
        <f t="shared" si="33"/>
        <v xml:space="preserve">Temp. suitable for vectors - surveillance may be needed. </v>
      </c>
      <c r="DJ368" t="str">
        <f t="shared" si="30"/>
        <v>When temp. suitable, model suggests vectors unlikely or low numbers.</v>
      </c>
      <c r="DK368" t="str">
        <f t="shared" si="34"/>
        <v xml:space="preserve">Temp. suitable for Zika - surveillance may be needed. </v>
      </c>
      <c r="DL368" t="str">
        <f t="shared" si="31"/>
        <v>When temp. suitable, model suggests Zika unlikely.</v>
      </c>
      <c r="DM368" t="str">
        <f t="shared" si="35"/>
        <v>Temp. suitable for vectors - surveillance may be needed. When temp. suitable, model suggests vectors unlikely or low numbers.</v>
      </c>
      <c r="DX368" s="59" t="s">
        <v>208</v>
      </c>
      <c r="DY368" s="59" t="s">
        <v>149</v>
      </c>
      <c r="DZ368" s="59" t="s">
        <v>150</v>
      </c>
      <c r="EA368" s="59" t="s">
        <v>8</v>
      </c>
      <c r="EB368" s="59">
        <v>115</v>
      </c>
      <c r="EC368" s="59">
        <v>105</v>
      </c>
      <c r="ED368" s="59">
        <v>1</v>
      </c>
      <c r="EE368" s="59">
        <v>2269</v>
      </c>
      <c r="EF368" s="59">
        <v>2268</v>
      </c>
      <c r="EG368" s="59">
        <v>720.89523809523803</v>
      </c>
      <c r="EH368" s="59">
        <v>535.70421696357903</v>
      </c>
      <c r="EI368" s="59">
        <v>75694</v>
      </c>
      <c r="EJ368" s="59">
        <v>92</v>
      </c>
      <c r="EK368" s="59">
        <v>989</v>
      </c>
      <c r="EL368" s="59">
        <v>1</v>
      </c>
      <c r="EM368" s="59">
        <v>776</v>
      </c>
      <c r="EN368" s="59">
        <v>75694</v>
      </c>
    </row>
    <row r="369" spans="1:144" x14ac:dyDescent="0.25">
      <c r="A369" s="18">
        <v>46.486397400000001</v>
      </c>
      <c r="B369" s="18">
        <v>-84.413869599999998</v>
      </c>
      <c r="C369" s="18">
        <f>IF(Sheet1!G802=1,Master!A369,Master!K369)</f>
        <v>46.486397400000001</v>
      </c>
      <c r="D369" s="18">
        <f>IF(Sheet1!G802=1,Master!B369,Master!L369)</f>
        <v>-84.413869599999998</v>
      </c>
      <c r="E369" s="18">
        <f>IF(Sheet1!G802=0,Master!A369,Master!K369)</f>
        <v>100</v>
      </c>
      <c r="F369" s="18">
        <f>IF(Sheet1!G802=0,Master!B369,Master!L369)</f>
        <v>180</v>
      </c>
      <c r="G369" s="18">
        <f>IF(Sheet1!I802=1,Master!A369,Master!K369)</f>
        <v>46.486397400000001</v>
      </c>
      <c r="H369" s="18">
        <f>IF(Sheet1!I802=1,Master!B369,Master!L369)</f>
        <v>-84.413869599999998</v>
      </c>
      <c r="I369" s="18">
        <f>IF(Sheet1!I802=0,Master!A369,Master!K369)</f>
        <v>100</v>
      </c>
      <c r="J369" s="18">
        <f>IF(Sheet1!I802=0,Master!B369,Master!L369)</f>
        <v>180</v>
      </c>
      <c r="K369" s="18">
        <v>100</v>
      </c>
      <c r="L369" s="18">
        <v>180</v>
      </c>
      <c r="M369">
        <v>131</v>
      </c>
      <c r="N369" t="s">
        <v>215</v>
      </c>
      <c r="O369">
        <v>1.59833483123E-2</v>
      </c>
      <c r="P369" s="18" t="s">
        <v>149</v>
      </c>
      <c r="Q369" t="s">
        <v>150</v>
      </c>
      <c r="R369" t="s">
        <v>8</v>
      </c>
      <c r="S369">
        <v>0</v>
      </c>
      <c r="T369">
        <v>1</v>
      </c>
      <c r="U369">
        <v>-13.700787544250399</v>
      </c>
      <c r="V369">
        <v>-13.700787544250399</v>
      </c>
      <c r="W369">
        <v>-13.700787544250399</v>
      </c>
      <c r="X369" s="1">
        <v>-13.700787544250399</v>
      </c>
      <c r="Z369" s="1">
        <v>1</v>
      </c>
      <c r="AA369" s="1">
        <v>1.5226934105158E-2</v>
      </c>
      <c r="AB369" s="1">
        <v>1.5226934105158E-2</v>
      </c>
      <c r="AC369" s="1">
        <v>1.5226934105158E-2</v>
      </c>
      <c r="AD369" s="1">
        <v>1.5226934105158E-2</v>
      </c>
      <c r="AF369" s="1">
        <v>1</v>
      </c>
      <c r="AG369">
        <v>2.3261202499269999E-2</v>
      </c>
      <c r="AH369">
        <v>2.3261202499269999E-2</v>
      </c>
      <c r="AI369">
        <v>2.3261202499269999E-2</v>
      </c>
      <c r="AJ369">
        <v>2.3261202499269999E-2</v>
      </c>
      <c r="AL369" s="18">
        <f t="shared" si="32"/>
        <v>2.3261202499269999E-2</v>
      </c>
      <c r="AM369">
        <v>2.3261202499269999E-2</v>
      </c>
      <c r="AN369">
        <v>131</v>
      </c>
      <c r="AO369" t="s">
        <v>215</v>
      </c>
      <c r="AP369" t="s">
        <v>149</v>
      </c>
      <c r="AQ369" t="s">
        <v>150</v>
      </c>
      <c r="AR369" t="s">
        <v>8</v>
      </c>
      <c r="AS369">
        <v>46.486397400000001</v>
      </c>
      <c r="AT369">
        <v>-84.413869599999998</v>
      </c>
      <c r="AW369">
        <v>-5.7</v>
      </c>
      <c r="AX369">
        <v>-5.7</v>
      </c>
      <c r="BB369">
        <v>-4.7</v>
      </c>
      <c r="BC369">
        <v>-4.7</v>
      </c>
      <c r="BG369">
        <v>0.6</v>
      </c>
      <c r="BH369">
        <v>0.6</v>
      </c>
      <c r="BL369">
        <v>8.6</v>
      </c>
      <c r="BM369">
        <v>8.6</v>
      </c>
      <c r="BQ369">
        <v>16.3</v>
      </c>
      <c r="BR369">
        <v>16.3</v>
      </c>
      <c r="BW369">
        <v>21.2</v>
      </c>
      <c r="BX369">
        <v>21.2</v>
      </c>
      <c r="CB369">
        <v>24.2</v>
      </c>
      <c r="CC369">
        <v>24.2</v>
      </c>
      <c r="CG369">
        <v>22.9</v>
      </c>
      <c r="CH369">
        <v>22.9</v>
      </c>
      <c r="CL369">
        <v>18.100000000000001</v>
      </c>
      <c r="CM369">
        <v>18.100000000000001</v>
      </c>
      <c r="CQ369">
        <v>12</v>
      </c>
      <c r="CR369">
        <v>12</v>
      </c>
      <c r="CV369">
        <v>4.0999999999999996</v>
      </c>
      <c r="CW369">
        <v>4.0999999999999996</v>
      </c>
      <c r="DA369">
        <v>-2.8</v>
      </c>
      <c r="DB369">
        <v>-2.8</v>
      </c>
      <c r="DD369">
        <v>1</v>
      </c>
      <c r="DE369">
        <v>0</v>
      </c>
      <c r="DF369">
        <v>0</v>
      </c>
      <c r="DG369">
        <v>0</v>
      </c>
      <c r="DH369">
        <v>0</v>
      </c>
      <c r="DI369" t="str">
        <f t="shared" si="33"/>
        <v xml:space="preserve">Temp. suitable for vectors - surveillance may be needed. </v>
      </c>
      <c r="DJ369" t="str">
        <f t="shared" si="30"/>
        <v>When temp. suitable, model suggests vectors unlikely or low numbers.</v>
      </c>
      <c r="DK369" t="str">
        <f t="shared" si="34"/>
        <v xml:space="preserve">Temp. suitable for Zika - surveillance may be needed. </v>
      </c>
      <c r="DL369" t="str">
        <f t="shared" si="31"/>
        <v>When temp. suitable, model suggests Zika unlikely.</v>
      </c>
      <c r="DM369" t="str">
        <f t="shared" si="35"/>
        <v>Temp. suitable for vectors - surveillance may be needed. When temp. suitable, model suggests vectors unlikely or low numbers.</v>
      </c>
      <c r="DX369" s="59" t="s">
        <v>215</v>
      </c>
      <c r="DY369" s="59" t="s">
        <v>149</v>
      </c>
      <c r="DZ369" s="59" t="s">
        <v>150</v>
      </c>
      <c r="EA369" s="59" t="s">
        <v>8</v>
      </c>
      <c r="EB369" s="59">
        <v>160</v>
      </c>
      <c r="EC369" s="59">
        <v>123</v>
      </c>
      <c r="ED369" s="59">
        <v>0</v>
      </c>
      <c r="EE369" s="59">
        <v>1346</v>
      </c>
      <c r="EF369" s="59">
        <v>1346</v>
      </c>
      <c r="EG369" s="59">
        <v>102.252032520325</v>
      </c>
      <c r="EH369" s="59">
        <v>237.886376973393</v>
      </c>
      <c r="EI369" s="59">
        <v>12577</v>
      </c>
      <c r="EJ369" s="59">
        <v>61</v>
      </c>
      <c r="EK369" s="59">
        <v>0</v>
      </c>
      <c r="EL369" s="59">
        <v>5</v>
      </c>
      <c r="EM369" s="59">
        <v>5</v>
      </c>
      <c r="EN369" s="59">
        <v>12577</v>
      </c>
    </row>
    <row r="370" spans="1:144" x14ac:dyDescent="0.25">
      <c r="A370" s="18">
        <v>46.499927800000002</v>
      </c>
      <c r="B370" s="18">
        <v>-84.338834000000006</v>
      </c>
      <c r="C370" s="18">
        <f>IF(Sheet1!G803=1,Master!A370,Master!K370)</f>
        <v>46.499927800000002</v>
      </c>
      <c r="D370" s="18">
        <f>IF(Sheet1!G803=1,Master!B370,Master!L370)</f>
        <v>-84.338834000000006</v>
      </c>
      <c r="E370" s="18">
        <f>IF(Sheet1!G803=0,Master!A370,Master!K370)</f>
        <v>100</v>
      </c>
      <c r="F370" s="18">
        <f>IF(Sheet1!G803=0,Master!B370,Master!L370)</f>
        <v>180</v>
      </c>
      <c r="G370" s="18">
        <f>IF(Sheet1!I803=1,Master!A370,Master!K370)</f>
        <v>46.499927800000002</v>
      </c>
      <c r="H370" s="18">
        <f>IF(Sheet1!I803=1,Master!B370,Master!L370)</f>
        <v>-84.338834000000006</v>
      </c>
      <c r="I370" s="18">
        <f>IF(Sheet1!I803=0,Master!A370,Master!K370)</f>
        <v>100</v>
      </c>
      <c r="J370" s="18">
        <f>IF(Sheet1!I803=0,Master!B370,Master!L370)</f>
        <v>180</v>
      </c>
      <c r="K370" s="18">
        <v>100</v>
      </c>
      <c r="L370" s="18">
        <v>180</v>
      </c>
      <c r="M370">
        <v>132</v>
      </c>
      <c r="N370" t="s">
        <v>216</v>
      </c>
      <c r="O370">
        <v>5.5681871531699997E-3</v>
      </c>
      <c r="P370" s="18" t="s">
        <v>149</v>
      </c>
      <c r="Q370" t="s">
        <v>150</v>
      </c>
      <c r="R370" t="s">
        <v>8</v>
      </c>
      <c r="S370">
        <v>0</v>
      </c>
      <c r="T370">
        <v>1</v>
      </c>
      <c r="U370">
        <v>-14.251968383789</v>
      </c>
      <c r="V370">
        <v>-14.251968383789</v>
      </c>
      <c r="W370">
        <v>-14.251968383789</v>
      </c>
      <c r="X370" s="1">
        <v>-14.251968383789</v>
      </c>
      <c r="Z370" s="1">
        <v>1</v>
      </c>
      <c r="AA370" s="1">
        <v>1.5553021803497999E-2</v>
      </c>
      <c r="AB370" s="1">
        <v>1.5553021803497999E-2</v>
      </c>
      <c r="AC370" s="1">
        <v>1.5553021803497999E-2</v>
      </c>
      <c r="AD370" s="1">
        <v>1.5553021803497999E-2</v>
      </c>
      <c r="AF370" s="1">
        <v>1</v>
      </c>
      <c r="AG370">
        <v>4.3487660586834002E-2</v>
      </c>
      <c r="AH370">
        <v>4.3487660586834002E-2</v>
      </c>
      <c r="AI370">
        <v>4.3487660586834002E-2</v>
      </c>
      <c r="AJ370">
        <v>4.3487660586834002E-2</v>
      </c>
      <c r="AL370" s="18">
        <f t="shared" si="32"/>
        <v>4.3487660586834002E-2</v>
      </c>
      <c r="AM370">
        <v>4.3487660586834002E-2</v>
      </c>
      <c r="AN370">
        <v>132</v>
      </c>
      <c r="AO370" t="s">
        <v>216</v>
      </c>
      <c r="AP370" t="s">
        <v>149</v>
      </c>
      <c r="AQ370" t="s">
        <v>150</v>
      </c>
      <c r="AR370" t="s">
        <v>8</v>
      </c>
      <c r="AS370">
        <v>46.499927800000002</v>
      </c>
      <c r="AT370">
        <v>-84.338834000000006</v>
      </c>
      <c r="AW370">
        <v>-5.7</v>
      </c>
      <c r="AX370">
        <v>-5.7</v>
      </c>
      <c r="BB370">
        <v>-4.7</v>
      </c>
      <c r="BC370">
        <v>-4.7</v>
      </c>
      <c r="BG370">
        <v>0.6</v>
      </c>
      <c r="BH370">
        <v>0.6</v>
      </c>
      <c r="BL370">
        <v>8.6</v>
      </c>
      <c r="BM370">
        <v>8.6</v>
      </c>
      <c r="BQ370">
        <v>16.3</v>
      </c>
      <c r="BR370">
        <v>16.3</v>
      </c>
      <c r="BW370">
        <v>21.2</v>
      </c>
      <c r="BX370">
        <v>21.2</v>
      </c>
      <c r="CB370">
        <v>24.2</v>
      </c>
      <c r="CC370">
        <v>24.2</v>
      </c>
      <c r="CG370">
        <v>22.9</v>
      </c>
      <c r="CH370">
        <v>22.9</v>
      </c>
      <c r="CL370">
        <v>18.100000000000001</v>
      </c>
      <c r="CM370">
        <v>18.100000000000001</v>
      </c>
      <c r="CQ370">
        <v>12</v>
      </c>
      <c r="CR370">
        <v>12</v>
      </c>
      <c r="CV370">
        <v>4.0999999999999996</v>
      </c>
      <c r="CW370">
        <v>4.0999999999999996</v>
      </c>
      <c r="DA370">
        <v>-2.8</v>
      </c>
      <c r="DB370">
        <v>-2.8</v>
      </c>
      <c r="DD370">
        <v>1</v>
      </c>
      <c r="DE370">
        <v>0</v>
      </c>
      <c r="DF370">
        <v>0</v>
      </c>
      <c r="DG370">
        <v>0</v>
      </c>
      <c r="DH370">
        <v>0</v>
      </c>
      <c r="DI370" t="str">
        <f t="shared" si="33"/>
        <v xml:space="preserve">Temp. suitable for vectors - surveillance may be needed. </v>
      </c>
      <c r="DJ370" t="str">
        <f t="shared" si="30"/>
        <v>When temp. suitable, model suggests vectors unlikely or low numbers.</v>
      </c>
      <c r="DK370" t="str">
        <f t="shared" si="34"/>
        <v xml:space="preserve">Temp. suitable for Zika - surveillance may be needed. </v>
      </c>
      <c r="DL370" t="str">
        <f t="shared" si="31"/>
        <v>When temp. suitable, model suggests Zika unlikely.</v>
      </c>
      <c r="DM370" t="str">
        <f t="shared" si="35"/>
        <v>Temp. suitable for vectors - surveillance may be needed. When temp. suitable, model suggests vectors unlikely or low numbers.</v>
      </c>
      <c r="DX370" s="59" t="s">
        <v>216</v>
      </c>
      <c r="DY370" s="59" t="s">
        <v>149</v>
      </c>
      <c r="DZ370" s="59" t="s">
        <v>150</v>
      </c>
      <c r="EA370" s="59" t="s">
        <v>8</v>
      </c>
      <c r="EB370" s="59">
        <v>827</v>
      </c>
      <c r="EC370" s="59">
        <v>91</v>
      </c>
      <c r="ED370" s="59">
        <v>0</v>
      </c>
      <c r="EE370" s="59">
        <v>2067</v>
      </c>
      <c r="EF370" s="59">
        <v>2067</v>
      </c>
      <c r="EG370" s="59">
        <v>545.79120879120796</v>
      </c>
      <c r="EH370" s="59">
        <v>539.25083393605996</v>
      </c>
      <c r="EI370" s="59">
        <v>49667</v>
      </c>
      <c r="EJ370" s="59">
        <v>75</v>
      </c>
      <c r="EK370" s="59">
        <v>0</v>
      </c>
      <c r="EL370" s="59">
        <v>3</v>
      </c>
      <c r="EM370" s="59">
        <v>432</v>
      </c>
      <c r="EN370" s="59">
        <v>49667</v>
      </c>
    </row>
    <row r="371" spans="1:144" x14ac:dyDescent="0.25">
      <c r="A371" s="18">
        <v>44.254132900000002</v>
      </c>
      <c r="B371" s="18">
        <v>-83.449280900000005</v>
      </c>
      <c r="C371" s="18">
        <f>IF(Sheet1!G804=1,Master!A371,Master!K371)</f>
        <v>44.254132900000002</v>
      </c>
      <c r="D371" s="18">
        <f>IF(Sheet1!G804=1,Master!B371,Master!L371)</f>
        <v>-83.449280900000005</v>
      </c>
      <c r="E371" s="18">
        <f>IF(Sheet1!G804=0,Master!A371,Master!K371)</f>
        <v>100</v>
      </c>
      <c r="F371" s="18">
        <f>IF(Sheet1!G804=0,Master!B371,Master!L371)</f>
        <v>180</v>
      </c>
      <c r="G371" s="18">
        <f>IF(Sheet1!I804=1,Master!A371,Master!K371)</f>
        <v>44.254132900000002</v>
      </c>
      <c r="H371" s="18">
        <f>IF(Sheet1!I804=1,Master!B371,Master!L371)</f>
        <v>-83.449280900000005</v>
      </c>
      <c r="I371" s="18">
        <f>IF(Sheet1!I804=0,Master!A371,Master!K371)</f>
        <v>100</v>
      </c>
      <c r="J371" s="18">
        <f>IF(Sheet1!I804=0,Master!B371,Master!L371)</f>
        <v>180</v>
      </c>
      <c r="K371" s="18">
        <v>100</v>
      </c>
      <c r="L371" s="18">
        <v>180</v>
      </c>
      <c r="M371">
        <v>138</v>
      </c>
      <c r="N371" t="s">
        <v>222</v>
      </c>
      <c r="O371">
        <v>6.8216212088999997E-3</v>
      </c>
      <c r="P371" s="18" t="s">
        <v>149</v>
      </c>
      <c r="Q371" t="s">
        <v>150</v>
      </c>
      <c r="R371" t="s">
        <v>8</v>
      </c>
      <c r="S371">
        <v>0</v>
      </c>
      <c r="T371">
        <v>1</v>
      </c>
      <c r="U371">
        <v>-5.98425197601318</v>
      </c>
      <c r="V371">
        <v>-5.98425197601318</v>
      </c>
      <c r="W371">
        <v>-5.98425197601318</v>
      </c>
      <c r="X371" s="1">
        <v>-5.98425197601318</v>
      </c>
      <c r="Z371" s="1">
        <v>1</v>
      </c>
      <c r="AA371" s="1">
        <v>5.7477299124000002E-3</v>
      </c>
      <c r="AB371" s="1">
        <v>5.7477299124000002E-3</v>
      </c>
      <c r="AC371" s="1">
        <v>5.7477299124000002E-3</v>
      </c>
      <c r="AD371" s="1">
        <v>5.7477299124000002E-3</v>
      </c>
      <c r="AF371" s="1">
        <v>1</v>
      </c>
      <c r="AG371">
        <v>1.3943213038146E-2</v>
      </c>
      <c r="AH371">
        <v>1.3943213038146E-2</v>
      </c>
      <c r="AI371">
        <v>1.3943213038146E-2</v>
      </c>
      <c r="AJ371">
        <v>1.3943213038146E-2</v>
      </c>
      <c r="AL371" s="18">
        <f t="shared" si="32"/>
        <v>1.3943213038146E-2</v>
      </c>
      <c r="AM371">
        <v>1.3943213038146E-2</v>
      </c>
      <c r="AN371">
        <v>138</v>
      </c>
      <c r="AO371" t="s">
        <v>222</v>
      </c>
      <c r="AP371" t="s">
        <v>149</v>
      </c>
      <c r="AQ371" t="s">
        <v>150</v>
      </c>
      <c r="AR371" t="s">
        <v>8</v>
      </c>
      <c r="AS371">
        <v>44.254132900000002</v>
      </c>
      <c r="AT371">
        <v>-83.449280900000005</v>
      </c>
      <c r="AW371">
        <v>-2.2999999999999998</v>
      </c>
      <c r="AX371">
        <v>-2.2999999999999998</v>
      </c>
      <c r="BB371">
        <v>-1</v>
      </c>
      <c r="BC371">
        <v>-1</v>
      </c>
      <c r="BG371">
        <v>3.8</v>
      </c>
      <c r="BH371">
        <v>3.8</v>
      </c>
      <c r="BL371">
        <v>11.4</v>
      </c>
      <c r="BM371">
        <v>11.4</v>
      </c>
      <c r="BQ371">
        <v>18.100000000000001</v>
      </c>
      <c r="BR371">
        <v>18.100000000000001</v>
      </c>
      <c r="BW371">
        <v>23.8</v>
      </c>
      <c r="BX371">
        <v>23.8</v>
      </c>
      <c r="CB371">
        <v>26.5</v>
      </c>
      <c r="CC371">
        <v>26.5</v>
      </c>
      <c r="CG371">
        <v>25.4</v>
      </c>
      <c r="CH371">
        <v>25.4</v>
      </c>
      <c r="CL371">
        <v>20.9</v>
      </c>
      <c r="CM371">
        <v>20.9</v>
      </c>
      <c r="CQ371">
        <v>14.7</v>
      </c>
      <c r="CR371">
        <v>14.7</v>
      </c>
      <c r="CV371">
        <v>7</v>
      </c>
      <c r="CW371">
        <v>7</v>
      </c>
      <c r="DA371">
        <v>0.4</v>
      </c>
      <c r="DB371">
        <v>0.4</v>
      </c>
      <c r="DD371">
        <v>1</v>
      </c>
      <c r="DE371">
        <v>0</v>
      </c>
      <c r="DF371">
        <v>0</v>
      </c>
      <c r="DG371">
        <v>0</v>
      </c>
      <c r="DH371">
        <v>0</v>
      </c>
      <c r="DI371" t="str">
        <f t="shared" si="33"/>
        <v xml:space="preserve">Temp. suitable for vectors - surveillance may be needed. </v>
      </c>
      <c r="DJ371" t="str">
        <f t="shared" si="30"/>
        <v>When temp. suitable, model suggests vectors unlikely or low numbers.</v>
      </c>
      <c r="DK371" t="str">
        <f t="shared" si="34"/>
        <v xml:space="preserve">Temp. suitable for Zika - surveillance may be needed. </v>
      </c>
      <c r="DL371" t="str">
        <f t="shared" si="31"/>
        <v>When temp. suitable, model suggests Zika unlikely.</v>
      </c>
      <c r="DM371" t="str">
        <f t="shared" si="35"/>
        <v>Temp. suitable for vectors - surveillance may be needed. When temp. suitable, model suggests vectors unlikely or low numbers.</v>
      </c>
      <c r="DX371" s="59" t="s">
        <v>222</v>
      </c>
      <c r="DY371" s="59" t="s">
        <v>149</v>
      </c>
      <c r="DZ371" s="59" t="s">
        <v>150</v>
      </c>
      <c r="EA371" s="59" t="s">
        <v>8</v>
      </c>
      <c r="EB371" s="59">
        <v>19</v>
      </c>
      <c r="EC371" s="59">
        <v>31</v>
      </c>
      <c r="ED371" s="59">
        <v>0</v>
      </c>
      <c r="EE371" s="59">
        <v>637</v>
      </c>
      <c r="EF371" s="59">
        <v>637</v>
      </c>
      <c r="EG371" s="59">
        <v>73.677419354838705</v>
      </c>
      <c r="EH371" s="59">
        <v>161.776705348267</v>
      </c>
      <c r="EI371" s="59">
        <v>2284</v>
      </c>
      <c r="EJ371" s="59">
        <v>18</v>
      </c>
      <c r="EK371" s="59">
        <v>0</v>
      </c>
      <c r="EL371" s="59">
        <v>3</v>
      </c>
      <c r="EM371" s="59">
        <v>4</v>
      </c>
      <c r="EN371" s="59">
        <v>2284</v>
      </c>
    </row>
    <row r="372" spans="1:144" x14ac:dyDescent="0.25">
      <c r="A372" s="18">
        <v>44.592694999999999</v>
      </c>
      <c r="B372" s="18">
        <v>-84.7568433</v>
      </c>
      <c r="C372" s="18">
        <f>IF(Sheet1!G805=1,Master!A372,Master!K372)</f>
        <v>44.592694999999999</v>
      </c>
      <c r="D372" s="18">
        <f>IF(Sheet1!G805=1,Master!B372,Master!L372)</f>
        <v>-84.7568433</v>
      </c>
      <c r="E372" s="18">
        <f>IF(Sheet1!G805=0,Master!A372,Master!K372)</f>
        <v>100</v>
      </c>
      <c r="F372" s="18">
        <f>IF(Sheet1!G805=0,Master!B372,Master!L372)</f>
        <v>180</v>
      </c>
      <c r="G372" s="18">
        <f>IF(Sheet1!I805=1,Master!A372,Master!K372)</f>
        <v>44.592694999999999</v>
      </c>
      <c r="H372" s="18">
        <f>IF(Sheet1!I805=1,Master!B372,Master!L372)</f>
        <v>-84.7568433</v>
      </c>
      <c r="I372" s="18">
        <f>IF(Sheet1!I805=0,Master!A372,Master!K372)</f>
        <v>100</v>
      </c>
      <c r="J372" s="18">
        <f>IF(Sheet1!I805=0,Master!B372,Master!L372)</f>
        <v>180</v>
      </c>
      <c r="K372" s="18">
        <v>100</v>
      </c>
      <c r="L372" s="18">
        <v>180</v>
      </c>
      <c r="M372">
        <v>158</v>
      </c>
      <c r="N372" t="s">
        <v>256</v>
      </c>
      <c r="O372">
        <v>4.8064303762499998</v>
      </c>
      <c r="P372" s="18" t="s">
        <v>149</v>
      </c>
      <c r="Q372" t="s">
        <v>150</v>
      </c>
      <c r="R372" t="s">
        <v>8</v>
      </c>
      <c r="S372">
        <v>0</v>
      </c>
      <c r="T372">
        <v>6</v>
      </c>
      <c r="U372">
        <v>-14.527559280395501</v>
      </c>
      <c r="V372">
        <v>-12.3228349685668</v>
      </c>
      <c r="W372">
        <v>-13.746719201405799</v>
      </c>
      <c r="X372" s="1">
        <v>-82.480315208435002</v>
      </c>
      <c r="Z372" s="1">
        <v>37</v>
      </c>
      <c r="AA372" s="1">
        <v>6.5768428546919997E-3</v>
      </c>
      <c r="AB372" s="1">
        <v>1.4049157389926001E-2</v>
      </c>
      <c r="AC372" s="1">
        <v>1.0736635654659E-2</v>
      </c>
      <c r="AD372" s="1">
        <v>0.39725551922237801</v>
      </c>
      <c r="AF372" s="1">
        <v>37</v>
      </c>
      <c r="AG372">
        <v>2.5916933440244001E-2</v>
      </c>
      <c r="AH372">
        <v>0.11898889098705499</v>
      </c>
      <c r="AI372">
        <v>6.8281274428208999E-2</v>
      </c>
      <c r="AJ372">
        <v>2.5264071538437398</v>
      </c>
      <c r="AL372" s="18">
        <f t="shared" si="32"/>
        <v>0.11898889098705499</v>
      </c>
      <c r="AM372">
        <v>0.11898889098705499</v>
      </c>
      <c r="AN372">
        <v>158</v>
      </c>
      <c r="AO372" t="s">
        <v>256</v>
      </c>
      <c r="AP372" t="s">
        <v>149</v>
      </c>
      <c r="AQ372" t="s">
        <v>150</v>
      </c>
      <c r="AR372" t="s">
        <v>8</v>
      </c>
      <c r="AS372">
        <v>44.592694999999999</v>
      </c>
      <c r="AT372">
        <v>-84.7568433</v>
      </c>
      <c r="AW372">
        <v>-3.4</v>
      </c>
      <c r="AX372">
        <v>-3.7</v>
      </c>
      <c r="BB372">
        <v>-1.9</v>
      </c>
      <c r="BC372">
        <v>-2.3000000000000003</v>
      </c>
      <c r="BG372">
        <v>3.8</v>
      </c>
      <c r="BH372">
        <v>3.6</v>
      </c>
      <c r="BL372">
        <v>11.8</v>
      </c>
      <c r="BM372">
        <v>11.7</v>
      </c>
      <c r="BQ372">
        <v>19.3</v>
      </c>
      <c r="BR372">
        <v>19.3</v>
      </c>
      <c r="BW372">
        <v>24.3</v>
      </c>
      <c r="BX372">
        <v>24.200000000000003</v>
      </c>
      <c r="CB372">
        <v>26.9</v>
      </c>
      <c r="CC372">
        <v>26.900000000000002</v>
      </c>
      <c r="CG372">
        <v>25.2</v>
      </c>
      <c r="CH372">
        <v>25</v>
      </c>
      <c r="CL372">
        <v>20.5</v>
      </c>
      <c r="CM372">
        <v>20.3</v>
      </c>
      <c r="CQ372">
        <v>13.9</v>
      </c>
      <c r="CR372">
        <v>13.6</v>
      </c>
      <c r="CV372">
        <v>5.9</v>
      </c>
      <c r="CW372">
        <v>5.6999999999999993</v>
      </c>
      <c r="DA372">
        <v>-0.9</v>
      </c>
      <c r="DB372">
        <v>-1.3</v>
      </c>
      <c r="DD372">
        <v>39</v>
      </c>
      <c r="DE372">
        <v>0</v>
      </c>
      <c r="DF372">
        <v>0</v>
      </c>
      <c r="DG372">
        <v>0</v>
      </c>
      <c r="DH372">
        <v>0</v>
      </c>
      <c r="DI372" t="str">
        <f t="shared" si="33"/>
        <v xml:space="preserve">Temp. suitable for vectors - surveillance may be needed. </v>
      </c>
      <c r="DJ372" t="str">
        <f t="shared" si="30"/>
        <v>When temp. suitable, model suggests vectors unlikely or low numbers.</v>
      </c>
      <c r="DK372" t="str">
        <f t="shared" si="34"/>
        <v xml:space="preserve">Temp. suitable for Zika - surveillance may be needed. </v>
      </c>
      <c r="DL372" t="str">
        <f t="shared" si="31"/>
        <v>When temp. suitable, model suggests Zika unlikely.</v>
      </c>
      <c r="DM372" t="str">
        <f t="shared" si="35"/>
        <v>Temp. suitable for vectors - surveillance may be needed. When temp. suitable, model suggests vectors unlikely or low numbers.</v>
      </c>
      <c r="DX372" s="59" t="s">
        <v>256</v>
      </c>
      <c r="DY372" s="59" t="s">
        <v>149</v>
      </c>
      <c r="DZ372" s="59" t="s">
        <v>150</v>
      </c>
      <c r="EA372" s="59" t="s">
        <v>8</v>
      </c>
      <c r="EB372" s="59">
        <v>0</v>
      </c>
      <c r="EC372" s="59">
        <v>2841</v>
      </c>
      <c r="ED372" s="59">
        <v>0</v>
      </c>
      <c r="EE372" s="59">
        <v>809</v>
      </c>
      <c r="EF372" s="59">
        <v>809</v>
      </c>
      <c r="EG372" s="59">
        <v>4.6191481872580002</v>
      </c>
      <c r="EH372" s="59">
        <v>30.1251286886393</v>
      </c>
      <c r="EI372" s="59">
        <v>13123</v>
      </c>
      <c r="EJ372" s="59">
        <v>90</v>
      </c>
      <c r="EK372" s="59">
        <v>0</v>
      </c>
      <c r="EL372" s="59">
        <v>35</v>
      </c>
      <c r="EM372" s="59">
        <v>0</v>
      </c>
      <c r="EN372" s="59">
        <v>13123</v>
      </c>
    </row>
    <row r="373" spans="1:144" x14ac:dyDescent="0.25">
      <c r="A373" s="18">
        <v>42.497172300000003</v>
      </c>
      <c r="B373" s="18">
        <v>-83.041301399999995</v>
      </c>
      <c r="C373" s="18">
        <f>IF(Sheet1!G806=1,Master!A373,Master!K373)</f>
        <v>42.497172300000003</v>
      </c>
      <c r="D373" s="18">
        <f>IF(Sheet1!G806=1,Master!B373,Master!L373)</f>
        <v>-83.041301399999995</v>
      </c>
      <c r="E373" s="18">
        <f>IF(Sheet1!G806=0,Master!A373,Master!K373)</f>
        <v>100</v>
      </c>
      <c r="F373" s="18">
        <f>IF(Sheet1!G806=0,Master!B373,Master!L373)</f>
        <v>180</v>
      </c>
      <c r="G373" s="18">
        <f>IF(Sheet1!I806=1,Master!A373,Master!K373)</f>
        <v>42.497172300000003</v>
      </c>
      <c r="H373" s="18">
        <f>IF(Sheet1!I806=1,Master!B373,Master!L373)</f>
        <v>-83.041301399999995</v>
      </c>
      <c r="I373" s="18">
        <f>IF(Sheet1!I806=0,Master!A373,Master!K373)</f>
        <v>100</v>
      </c>
      <c r="J373" s="18">
        <f>IF(Sheet1!I806=0,Master!B373,Master!L373)</f>
        <v>180</v>
      </c>
      <c r="K373" s="18">
        <v>100</v>
      </c>
      <c r="L373" s="18">
        <v>180</v>
      </c>
      <c r="M373">
        <v>201</v>
      </c>
      <c r="N373" t="s">
        <v>309</v>
      </c>
      <c r="O373">
        <v>4.3739922757199998E-2</v>
      </c>
      <c r="P373" s="18" t="s">
        <v>149</v>
      </c>
      <c r="Q373" t="s">
        <v>150</v>
      </c>
      <c r="R373" t="s">
        <v>8</v>
      </c>
      <c r="S373">
        <v>0</v>
      </c>
      <c r="T373">
        <v>1</v>
      </c>
      <c r="U373">
        <v>-9.5669288635253906</v>
      </c>
      <c r="V373">
        <v>-9.5669288635253906</v>
      </c>
      <c r="W373">
        <v>-9.5669288635253906</v>
      </c>
      <c r="X373" s="1">
        <v>-9.5669288635253906</v>
      </c>
      <c r="Z373" s="1">
        <v>1</v>
      </c>
      <c r="AA373" s="1">
        <v>5.1874525845050999E-2</v>
      </c>
      <c r="AB373" s="1">
        <v>5.1874525845050999E-2</v>
      </c>
      <c r="AC373" s="1">
        <v>5.1874525845050999E-2</v>
      </c>
      <c r="AD373" s="1">
        <v>5.1874525845050999E-2</v>
      </c>
      <c r="AF373" s="1">
        <v>1</v>
      </c>
      <c r="AG373">
        <v>0.71920120716095004</v>
      </c>
      <c r="AH373">
        <v>0.71920120716095004</v>
      </c>
      <c r="AI373">
        <v>0.71920120716095004</v>
      </c>
      <c r="AJ373">
        <v>0.71920120716095004</v>
      </c>
      <c r="AL373" s="18">
        <f t="shared" si="32"/>
        <v>0.71920120716095004</v>
      </c>
      <c r="AM373">
        <v>0.71920120716095004</v>
      </c>
      <c r="AN373">
        <v>201</v>
      </c>
      <c r="AO373" t="s">
        <v>309</v>
      </c>
      <c r="AP373" t="s">
        <v>149</v>
      </c>
      <c r="AQ373" t="s">
        <v>150</v>
      </c>
      <c r="AR373" t="s">
        <v>8</v>
      </c>
      <c r="AS373">
        <v>42.497172300000003</v>
      </c>
      <c r="AT373">
        <v>-83.041301399999995</v>
      </c>
      <c r="AW373">
        <v>-0.7</v>
      </c>
      <c r="AX373">
        <v>-0.7</v>
      </c>
      <c r="BB373">
        <v>0.6</v>
      </c>
      <c r="BC373">
        <v>0.6</v>
      </c>
      <c r="BG373">
        <v>6.5</v>
      </c>
      <c r="BH373">
        <v>6.5</v>
      </c>
      <c r="BL373">
        <v>14</v>
      </c>
      <c r="BM373">
        <v>14</v>
      </c>
      <c r="BQ373">
        <v>20.9</v>
      </c>
      <c r="BR373">
        <v>20.9</v>
      </c>
      <c r="BW373">
        <v>26.2</v>
      </c>
      <c r="BX373">
        <v>26.2</v>
      </c>
      <c r="CB373">
        <v>28.6</v>
      </c>
      <c r="CC373">
        <v>28.6</v>
      </c>
      <c r="CG373">
        <v>27.4</v>
      </c>
      <c r="CH373">
        <v>27.4</v>
      </c>
      <c r="CL373">
        <v>23.2</v>
      </c>
      <c r="CM373">
        <v>23.2</v>
      </c>
      <c r="CQ373">
        <v>16.3</v>
      </c>
      <c r="CR373">
        <v>16.3</v>
      </c>
      <c r="CV373">
        <v>8.6999999999999993</v>
      </c>
      <c r="CW373">
        <v>8.6999999999999993</v>
      </c>
      <c r="DA373">
        <v>1.8</v>
      </c>
      <c r="DB373">
        <v>1.8</v>
      </c>
      <c r="DD373">
        <v>1</v>
      </c>
      <c r="DE373">
        <v>0</v>
      </c>
      <c r="DF373">
        <v>0</v>
      </c>
      <c r="DG373">
        <v>0</v>
      </c>
      <c r="DH373">
        <v>0</v>
      </c>
      <c r="DI373" t="str">
        <f t="shared" si="33"/>
        <v xml:space="preserve">Temp. suitable for vectors - surveillance may be needed. </v>
      </c>
      <c r="DJ373" t="str">
        <f t="shared" si="30"/>
        <v>When temp. suitable, model suggests vectors likely - may need control, education, and policies minimizing exposure.</v>
      </c>
      <c r="DK373" t="str">
        <f t="shared" si="34"/>
        <v xml:space="preserve">Temp. suitable for Zika - surveillance may be needed. </v>
      </c>
      <c r="DL373" t="str">
        <f t="shared" si="31"/>
        <v>When temp. suitable, model suggests Zika unlikely.</v>
      </c>
      <c r="DM373" t="str">
        <f t="shared" si="35"/>
        <v>Temp. suitable for vectors - surveillance may be needed. When temp. suitable, model suggests vectors likely - may need control, education, and policies minimizing exposure.</v>
      </c>
      <c r="DX373" s="59" t="s">
        <v>309</v>
      </c>
      <c r="DY373" s="59" t="s">
        <v>149</v>
      </c>
      <c r="DZ373" s="59" t="s">
        <v>150</v>
      </c>
      <c r="EA373" s="59" t="s">
        <v>8</v>
      </c>
      <c r="EB373" s="59">
        <v>857</v>
      </c>
      <c r="EC373" s="59">
        <v>157</v>
      </c>
      <c r="ED373" s="59">
        <v>157</v>
      </c>
      <c r="EE373" s="59">
        <v>3251</v>
      </c>
      <c r="EF373" s="59">
        <v>3094</v>
      </c>
      <c r="EG373" s="59">
        <v>1002.51592356687</v>
      </c>
      <c r="EH373" s="59">
        <v>436.81941939484801</v>
      </c>
      <c r="EI373" s="59">
        <v>157395</v>
      </c>
      <c r="EJ373" s="59">
        <v>150</v>
      </c>
      <c r="EK373" s="59">
        <v>796</v>
      </c>
      <c r="EL373" s="59">
        <v>157</v>
      </c>
      <c r="EM373" s="59">
        <v>934</v>
      </c>
      <c r="EN373" s="59">
        <v>157395</v>
      </c>
    </row>
    <row r="374" spans="1:144" x14ac:dyDescent="0.25">
      <c r="A374" s="18">
        <v>42.299298499999999</v>
      </c>
      <c r="B374" s="18">
        <v>-85.317676599999999</v>
      </c>
      <c r="C374" s="18">
        <f>IF(Sheet1!G807=1,Master!A374,Master!K374)</f>
        <v>42.299298499999999</v>
      </c>
      <c r="D374" s="18">
        <f>IF(Sheet1!G807=1,Master!B374,Master!L374)</f>
        <v>-85.317676599999999</v>
      </c>
      <c r="E374" s="18">
        <f>IF(Sheet1!G807=0,Master!A374,Master!K374)</f>
        <v>100</v>
      </c>
      <c r="F374" s="18">
        <f>IF(Sheet1!G807=0,Master!B374,Master!L374)</f>
        <v>180</v>
      </c>
      <c r="G374" s="18">
        <f>IF(Sheet1!I807=1,Master!A374,Master!K374)</f>
        <v>42.299298499999999</v>
      </c>
      <c r="H374" s="18">
        <f>IF(Sheet1!I807=1,Master!B374,Master!L374)</f>
        <v>-85.317676599999999</v>
      </c>
      <c r="I374" s="18">
        <f>IF(Sheet1!I807=0,Master!A374,Master!K374)</f>
        <v>100</v>
      </c>
      <c r="J374" s="18">
        <f>IF(Sheet1!I807=0,Master!B374,Master!L374)</f>
        <v>180</v>
      </c>
      <c r="K374" s="18">
        <v>100</v>
      </c>
      <c r="L374" s="18">
        <v>180</v>
      </c>
      <c r="M374">
        <v>243</v>
      </c>
      <c r="N374" t="s">
        <v>353</v>
      </c>
      <c r="O374">
        <v>0.32273008760100003</v>
      </c>
      <c r="P374" s="18" t="s">
        <v>149</v>
      </c>
      <c r="Q374" t="s">
        <v>150</v>
      </c>
      <c r="R374" t="s">
        <v>8</v>
      </c>
      <c r="S374">
        <v>0</v>
      </c>
      <c r="T374">
        <v>1</v>
      </c>
      <c r="U374">
        <v>-8.7401571273803693</v>
      </c>
      <c r="V374">
        <v>-8.7401571273803693</v>
      </c>
      <c r="W374">
        <v>-8.7401571273803693</v>
      </c>
      <c r="X374" s="1">
        <v>-8.7401571273803693</v>
      </c>
      <c r="Z374" s="1">
        <v>2</v>
      </c>
      <c r="AA374" s="1">
        <v>2.8357527050382001E-2</v>
      </c>
      <c r="AB374" s="1">
        <v>2.8373568995694001E-2</v>
      </c>
      <c r="AC374" s="1">
        <v>2.8365548023037999E-2</v>
      </c>
      <c r="AD374" s="1">
        <v>5.6731096046075E-2</v>
      </c>
      <c r="AF374" s="1">
        <v>2</v>
      </c>
      <c r="AG374">
        <v>0.85984835645882496</v>
      </c>
      <c r="AH374">
        <v>0.87966723333420505</v>
      </c>
      <c r="AI374">
        <v>0.86975779489651495</v>
      </c>
      <c r="AJ374">
        <v>1.7395155897930299</v>
      </c>
      <c r="AL374" s="18">
        <f t="shared" si="32"/>
        <v>0.87966723333420505</v>
      </c>
      <c r="AM374">
        <v>0.87966723333420505</v>
      </c>
      <c r="AN374">
        <v>243</v>
      </c>
      <c r="AO374" t="s">
        <v>353</v>
      </c>
      <c r="AP374" t="s">
        <v>149</v>
      </c>
      <c r="AQ374" t="s">
        <v>150</v>
      </c>
      <c r="AR374" t="s">
        <v>8</v>
      </c>
      <c r="AS374">
        <v>42.299298499999999</v>
      </c>
      <c r="AT374">
        <v>-85.317676599999999</v>
      </c>
      <c r="AW374">
        <v>-1.2</v>
      </c>
      <c r="AX374">
        <v>-1.2</v>
      </c>
      <c r="BB374">
        <v>0.5</v>
      </c>
      <c r="BC374">
        <v>0.5</v>
      </c>
      <c r="BG374">
        <v>6.7</v>
      </c>
      <c r="BH374">
        <v>6.7</v>
      </c>
      <c r="BL374">
        <v>14.5</v>
      </c>
      <c r="BM374">
        <v>14.5</v>
      </c>
      <c r="BQ374">
        <v>21.3</v>
      </c>
      <c r="BR374">
        <v>21.3</v>
      </c>
      <c r="BW374">
        <v>26.4</v>
      </c>
      <c r="BX374">
        <v>26.4</v>
      </c>
      <c r="CB374">
        <v>28.6</v>
      </c>
      <c r="CC374">
        <v>28.6</v>
      </c>
      <c r="CG374">
        <v>27.2</v>
      </c>
      <c r="CH374">
        <v>27.2</v>
      </c>
      <c r="CL374">
        <v>23.1</v>
      </c>
      <c r="CM374">
        <v>23.1</v>
      </c>
      <c r="CQ374">
        <v>16.2</v>
      </c>
      <c r="CR374">
        <v>16.2</v>
      </c>
      <c r="CV374">
        <v>8.4</v>
      </c>
      <c r="CW374">
        <v>8.4</v>
      </c>
      <c r="DA374">
        <v>1.3</v>
      </c>
      <c r="DB374">
        <v>1.3</v>
      </c>
      <c r="DD374">
        <v>1</v>
      </c>
      <c r="DE374">
        <v>0</v>
      </c>
      <c r="DF374">
        <v>0</v>
      </c>
      <c r="DG374">
        <v>0</v>
      </c>
      <c r="DH374">
        <v>0</v>
      </c>
      <c r="DI374" t="str">
        <f t="shared" si="33"/>
        <v xml:space="preserve">Temp. suitable for vectors - surveillance may be needed. </v>
      </c>
      <c r="DJ374" t="str">
        <f t="shared" si="30"/>
        <v>When temp. suitable, model suggests vectors likely - may need control, education, and policies minimizing exposure.</v>
      </c>
      <c r="DK374" t="str">
        <f t="shared" si="34"/>
        <v xml:space="preserve">Temp. suitable for Zika - surveillance may be needed. </v>
      </c>
      <c r="DL374" t="str">
        <f t="shared" si="31"/>
        <v>When temp. suitable, model suggests Zika unlikely.</v>
      </c>
      <c r="DM374" t="str">
        <f t="shared" si="35"/>
        <v>Temp. suitable for vectors - surveillance may be needed. When temp. suitable, model suggests vectors likely - may need control, education, and policies minimizing exposure.</v>
      </c>
      <c r="DX374" s="59" t="s">
        <v>353</v>
      </c>
      <c r="DY374" s="59" t="s">
        <v>149</v>
      </c>
      <c r="DZ374" s="59" t="s">
        <v>150</v>
      </c>
      <c r="EA374" s="59" t="s">
        <v>8</v>
      </c>
      <c r="EB374" s="59">
        <v>0</v>
      </c>
      <c r="EC374" s="59">
        <v>378</v>
      </c>
      <c r="ED374" s="59">
        <v>0</v>
      </c>
      <c r="EE374" s="59">
        <v>1731</v>
      </c>
      <c r="EF374" s="59">
        <v>1731</v>
      </c>
      <c r="EG374" s="59">
        <v>83.261904761904702</v>
      </c>
      <c r="EH374" s="59">
        <v>197.529644626888</v>
      </c>
      <c r="EI374" s="59">
        <v>31473</v>
      </c>
      <c r="EJ374" s="59">
        <v>123</v>
      </c>
      <c r="EK374" s="59">
        <v>0</v>
      </c>
      <c r="EL374" s="59">
        <v>8</v>
      </c>
      <c r="EM374" s="59">
        <v>7</v>
      </c>
      <c r="EN374" s="59">
        <v>31473</v>
      </c>
    </row>
    <row r="375" spans="1:144" x14ac:dyDescent="0.25">
      <c r="A375" s="18">
        <v>42.322726799999998</v>
      </c>
      <c r="B375" s="18">
        <v>-85.264740399999994</v>
      </c>
      <c r="C375" s="18">
        <f>IF(Sheet1!G808=1,Master!A375,Master!K375)</f>
        <v>42.322726799999998</v>
      </c>
      <c r="D375" s="18">
        <f>IF(Sheet1!G808=1,Master!B375,Master!L375)</f>
        <v>-85.264740399999994</v>
      </c>
      <c r="E375" s="18">
        <f>IF(Sheet1!G808=0,Master!A375,Master!K375)</f>
        <v>100</v>
      </c>
      <c r="F375" s="18">
        <f>IF(Sheet1!G808=0,Master!B375,Master!L375)</f>
        <v>180</v>
      </c>
      <c r="G375" s="18">
        <f>IF(Sheet1!I808=1,Master!A375,Master!K375)</f>
        <v>42.322726799999998</v>
      </c>
      <c r="H375" s="18">
        <f>IF(Sheet1!I808=1,Master!B375,Master!L375)</f>
        <v>-85.264740399999994</v>
      </c>
      <c r="I375" s="18">
        <f>IF(Sheet1!I808=0,Master!A375,Master!K375)</f>
        <v>100</v>
      </c>
      <c r="J375" s="18">
        <f>IF(Sheet1!I808=0,Master!B375,Master!L375)</f>
        <v>180</v>
      </c>
      <c r="K375" s="18">
        <v>100</v>
      </c>
      <c r="L375" s="18">
        <v>180</v>
      </c>
      <c r="M375">
        <v>500</v>
      </c>
      <c r="N375" t="s">
        <v>612</v>
      </c>
      <c r="O375">
        <v>1.44160271923E-2</v>
      </c>
      <c r="P375" s="18" t="s">
        <v>149</v>
      </c>
      <c r="Q375" t="s">
        <v>150</v>
      </c>
      <c r="R375" t="s">
        <v>8</v>
      </c>
      <c r="S375">
        <v>0</v>
      </c>
      <c r="T375">
        <v>1</v>
      </c>
      <c r="U375" t="s">
        <v>863</v>
      </c>
      <c r="V375" t="s">
        <v>863</v>
      </c>
      <c r="W375" t="s">
        <v>863</v>
      </c>
      <c r="X375" s="1" t="s">
        <v>863</v>
      </c>
      <c r="Z375" s="1">
        <v>1</v>
      </c>
      <c r="AA375" s="1">
        <v>2.7523033320904E-2</v>
      </c>
      <c r="AB375" s="1">
        <v>2.7523033320904E-2</v>
      </c>
      <c r="AC375" s="1">
        <v>2.7523033320904E-2</v>
      </c>
      <c r="AD375" s="1">
        <v>2.7523033320904E-2</v>
      </c>
      <c r="AF375" s="1">
        <v>1</v>
      </c>
      <c r="AG375">
        <v>0.77452635765075695</v>
      </c>
      <c r="AH375">
        <v>0.77452635765075695</v>
      </c>
      <c r="AI375">
        <v>0.77452635765075695</v>
      </c>
      <c r="AJ375">
        <v>0.77452635765075695</v>
      </c>
      <c r="AL375" s="18">
        <f t="shared" si="32"/>
        <v>0.77452635765075695</v>
      </c>
      <c r="AM375">
        <v>0.77452635765075695</v>
      </c>
      <c r="AN375">
        <v>500</v>
      </c>
      <c r="AO375" t="s">
        <v>612</v>
      </c>
      <c r="AP375" t="s">
        <v>149</v>
      </c>
      <c r="AQ375" t="s">
        <v>150</v>
      </c>
      <c r="AR375" t="s">
        <v>8</v>
      </c>
      <c r="AS375">
        <v>42.322726799999998</v>
      </c>
      <c r="AT375">
        <v>-85.264740399999994</v>
      </c>
      <c r="AW375">
        <v>-1.2</v>
      </c>
      <c r="AX375">
        <v>-1.2</v>
      </c>
      <c r="BB375">
        <v>0.5</v>
      </c>
      <c r="BC375">
        <v>0.5</v>
      </c>
      <c r="BG375">
        <v>6.7</v>
      </c>
      <c r="BH375">
        <v>6.7</v>
      </c>
      <c r="BL375">
        <v>14.5</v>
      </c>
      <c r="BM375">
        <v>14.5</v>
      </c>
      <c r="BQ375">
        <v>21.3</v>
      </c>
      <c r="BR375">
        <v>21.3</v>
      </c>
      <c r="BW375">
        <v>26.4</v>
      </c>
      <c r="BX375">
        <v>26.4</v>
      </c>
      <c r="CB375">
        <v>28.6</v>
      </c>
      <c r="CC375">
        <v>28.6</v>
      </c>
      <c r="CG375">
        <v>27.2</v>
      </c>
      <c r="CH375">
        <v>27.2</v>
      </c>
      <c r="CL375">
        <v>23.1</v>
      </c>
      <c r="CM375">
        <v>23.1</v>
      </c>
      <c r="CQ375">
        <v>16.2</v>
      </c>
      <c r="CR375">
        <v>16.2</v>
      </c>
      <c r="CV375">
        <v>8.4</v>
      </c>
      <c r="CW375">
        <v>8.4</v>
      </c>
      <c r="DA375">
        <v>1.3</v>
      </c>
      <c r="DB375">
        <v>1.3</v>
      </c>
      <c r="DD375">
        <v>1</v>
      </c>
      <c r="DE375">
        <v>0</v>
      </c>
      <c r="DF375">
        <v>0</v>
      </c>
      <c r="DG375">
        <v>0</v>
      </c>
      <c r="DH375">
        <v>0</v>
      </c>
      <c r="DI375" t="str">
        <f t="shared" si="33"/>
        <v xml:space="preserve">Temp. suitable for vectors - surveillance may be needed. </v>
      </c>
      <c r="DJ375" t="str">
        <f t="shared" si="30"/>
        <v>When temp. suitable, model suggests vectors likely - may need control, education, and policies minimizing exposure.</v>
      </c>
      <c r="DK375" t="str">
        <f t="shared" si="34"/>
        <v xml:space="preserve">Temp. suitable for Zika - surveillance may be needed. </v>
      </c>
      <c r="DL375" t="str">
        <f t="shared" si="31"/>
        <v>When temp. suitable, model suggests Zika unlikely.</v>
      </c>
      <c r="DM375" t="str">
        <f t="shared" si="35"/>
        <v>Temp. suitable for vectors - surveillance may be needed. When temp. suitable, model suggests vectors likely - may need control, education, and policies minimizing exposure.</v>
      </c>
      <c r="DX375" s="59" t="s">
        <v>612</v>
      </c>
      <c r="DY375" s="59" t="s">
        <v>149</v>
      </c>
      <c r="DZ375" s="59" t="s">
        <v>150</v>
      </c>
      <c r="EA375" s="59" t="s">
        <v>8</v>
      </c>
      <c r="EB375" s="59">
        <v>73</v>
      </c>
      <c r="EC375" s="59">
        <v>14</v>
      </c>
      <c r="ED375" s="59">
        <v>107</v>
      </c>
      <c r="EE375" s="59">
        <v>1176</v>
      </c>
      <c r="EF375" s="59">
        <v>1069</v>
      </c>
      <c r="EG375" s="59">
        <v>513.71428571428498</v>
      </c>
      <c r="EH375" s="59">
        <v>331.08143766654501</v>
      </c>
      <c r="EI375" s="59">
        <v>7192</v>
      </c>
      <c r="EJ375" s="59">
        <v>14</v>
      </c>
      <c r="EK375" s="59">
        <v>107</v>
      </c>
      <c r="EL375" s="59">
        <v>107</v>
      </c>
      <c r="EM375" s="59">
        <v>384</v>
      </c>
      <c r="EN375" s="59">
        <v>7192</v>
      </c>
    </row>
    <row r="376" spans="1:144" x14ac:dyDescent="0.25">
      <c r="A376" s="18">
        <v>42.612267699999997</v>
      </c>
      <c r="B376" s="18">
        <v>-82.835567999999995</v>
      </c>
      <c r="C376" s="18">
        <f>IF(Sheet1!G809=1,Master!A376,Master!K376)</f>
        <v>42.612267699999997</v>
      </c>
      <c r="D376" s="18">
        <f>IF(Sheet1!G809=1,Master!B376,Master!L376)</f>
        <v>-82.835567999999995</v>
      </c>
      <c r="E376" s="18">
        <f>IF(Sheet1!G809=0,Master!A376,Master!K376)</f>
        <v>100</v>
      </c>
      <c r="F376" s="18">
        <f>IF(Sheet1!G809=0,Master!B376,Master!L376)</f>
        <v>180</v>
      </c>
      <c r="G376" s="18">
        <f>IF(Sheet1!I809=1,Master!A376,Master!K376)</f>
        <v>42.612267699999997</v>
      </c>
      <c r="H376" s="18">
        <f>IF(Sheet1!I809=1,Master!B376,Master!L376)</f>
        <v>-82.835567999999995</v>
      </c>
      <c r="I376" s="18">
        <f>IF(Sheet1!I809=0,Master!A376,Master!K376)</f>
        <v>100</v>
      </c>
      <c r="J376" s="18">
        <f>IF(Sheet1!I809=0,Master!B376,Master!L376)</f>
        <v>180</v>
      </c>
      <c r="K376" s="18">
        <v>100</v>
      </c>
      <c r="L376" s="18">
        <v>180</v>
      </c>
      <c r="M376">
        <v>655</v>
      </c>
      <c r="N376" t="s">
        <v>769</v>
      </c>
      <c r="O376">
        <v>0.20754468612099999</v>
      </c>
      <c r="P376" s="18" t="s">
        <v>149</v>
      </c>
      <c r="Q376" t="s">
        <v>150</v>
      </c>
      <c r="R376" t="s">
        <v>8</v>
      </c>
      <c r="S376">
        <v>0</v>
      </c>
      <c r="T376">
        <v>1</v>
      </c>
      <c r="U376">
        <v>-2.6771652698516801</v>
      </c>
      <c r="V376">
        <v>-2.6771652698516801</v>
      </c>
      <c r="W376">
        <v>-2.6771652698516801</v>
      </c>
      <c r="X376" s="1">
        <v>-2.6771652698516801</v>
      </c>
      <c r="Z376" s="1">
        <v>1</v>
      </c>
      <c r="AA376" s="1">
        <v>2.1907703951001001E-2</v>
      </c>
      <c r="AB376" s="1">
        <v>2.1907703951001001E-2</v>
      </c>
      <c r="AC376" s="1">
        <v>2.1907703951001001E-2</v>
      </c>
      <c r="AD376" s="1">
        <v>2.1907703951001001E-2</v>
      </c>
      <c r="AF376" s="1">
        <v>1</v>
      </c>
      <c r="AG376">
        <v>0.64377474784851096</v>
      </c>
      <c r="AH376">
        <v>0.64377474784851096</v>
      </c>
      <c r="AI376">
        <v>0.64377474784851096</v>
      </c>
      <c r="AJ376">
        <v>0.64377474784851096</v>
      </c>
      <c r="AL376" s="18">
        <f t="shared" si="32"/>
        <v>0.64377474784851096</v>
      </c>
      <c r="AM376">
        <v>0.64377474784851096</v>
      </c>
      <c r="AN376">
        <v>655</v>
      </c>
      <c r="AO376" t="s">
        <v>769</v>
      </c>
      <c r="AP376" t="s">
        <v>149</v>
      </c>
      <c r="AQ376" t="s">
        <v>150</v>
      </c>
      <c r="AR376" t="s">
        <v>8</v>
      </c>
      <c r="AS376">
        <v>42.612267699999997</v>
      </c>
      <c r="AT376">
        <v>-82.835567999999995</v>
      </c>
      <c r="AW376">
        <v>-0.8</v>
      </c>
      <c r="AX376">
        <v>-0.8</v>
      </c>
      <c r="BB376">
        <v>0.4</v>
      </c>
      <c r="BC376">
        <v>0.4</v>
      </c>
      <c r="BG376">
        <v>6.2</v>
      </c>
      <c r="BH376">
        <v>6.2</v>
      </c>
      <c r="BL376">
        <v>13.7</v>
      </c>
      <c r="BM376">
        <v>13.7</v>
      </c>
      <c r="BQ376">
        <v>20.5</v>
      </c>
      <c r="BR376">
        <v>20.5</v>
      </c>
      <c r="BW376">
        <v>26</v>
      </c>
      <c r="BX376">
        <v>26</v>
      </c>
      <c r="CB376">
        <v>28.4</v>
      </c>
      <c r="CC376">
        <v>28.4</v>
      </c>
      <c r="CG376">
        <v>27.1</v>
      </c>
      <c r="CH376">
        <v>27.1</v>
      </c>
      <c r="CL376">
        <v>22.8</v>
      </c>
      <c r="CM376">
        <v>22.8</v>
      </c>
      <c r="CQ376">
        <v>16.2</v>
      </c>
      <c r="CR376">
        <v>16.2</v>
      </c>
      <c r="CV376">
        <v>8.5</v>
      </c>
      <c r="CW376">
        <v>8.5</v>
      </c>
      <c r="DA376">
        <v>1.7</v>
      </c>
      <c r="DB376">
        <v>1.7</v>
      </c>
      <c r="DD376">
        <v>1</v>
      </c>
      <c r="DE376">
        <v>0</v>
      </c>
      <c r="DF376">
        <v>0</v>
      </c>
      <c r="DG376">
        <v>0</v>
      </c>
      <c r="DH376">
        <v>0</v>
      </c>
      <c r="DI376" t="str">
        <f t="shared" si="33"/>
        <v xml:space="preserve">Temp. suitable for vectors - surveillance may be needed. </v>
      </c>
      <c r="DJ376" t="str">
        <f t="shared" si="30"/>
        <v>When temp. suitable, model suggests vectors likely - may need control, education, and policies minimizing exposure.</v>
      </c>
      <c r="DK376" t="str">
        <f t="shared" si="34"/>
        <v xml:space="preserve">Temp. suitable for Zika - surveillance may be needed. </v>
      </c>
      <c r="DL376" t="str">
        <f t="shared" si="31"/>
        <v>When temp. suitable, model suggests Zika unlikely.</v>
      </c>
      <c r="DM376" t="str">
        <f t="shared" si="35"/>
        <v>Temp. suitable for vectors - surveillance may be needed. When temp. suitable, model suggests vectors likely - may need control, education, and policies minimizing exposure.</v>
      </c>
      <c r="DX376" s="59" t="s">
        <v>769</v>
      </c>
      <c r="DY376" s="59" t="s">
        <v>149</v>
      </c>
      <c r="DZ376" s="59" t="s">
        <v>150</v>
      </c>
      <c r="EA376" s="59" t="s">
        <v>8</v>
      </c>
      <c r="EB376" s="59">
        <v>0</v>
      </c>
      <c r="EC376" s="59">
        <v>190</v>
      </c>
      <c r="ED376" s="59">
        <v>0</v>
      </c>
      <c r="EE376" s="59">
        <v>2498</v>
      </c>
      <c r="EF376" s="59">
        <v>2498</v>
      </c>
      <c r="EG376" s="59">
        <v>502.25263157894699</v>
      </c>
      <c r="EH376" s="59">
        <v>449.18739421832998</v>
      </c>
      <c r="EI376" s="59">
        <v>95428</v>
      </c>
      <c r="EJ376" s="59">
        <v>165</v>
      </c>
      <c r="EK376" s="59">
        <v>0</v>
      </c>
      <c r="EL376" s="59">
        <v>2</v>
      </c>
      <c r="EM376" s="59">
        <v>416</v>
      </c>
      <c r="EN376" s="59">
        <v>95428</v>
      </c>
    </row>
    <row r="377" spans="1:144" x14ac:dyDescent="0.25">
      <c r="A377" s="18">
        <v>42.613300000000002</v>
      </c>
      <c r="B377" s="18">
        <v>-82.816566699999996</v>
      </c>
      <c r="C377" s="18">
        <f>IF(Sheet1!G810=1,Master!A377,Master!K377)</f>
        <v>42.613300000000002</v>
      </c>
      <c r="D377" s="18">
        <f>IF(Sheet1!G810=1,Master!B377,Master!L377)</f>
        <v>-82.816566699999996</v>
      </c>
      <c r="E377" s="18">
        <f>IF(Sheet1!G810=0,Master!A377,Master!K377)</f>
        <v>100</v>
      </c>
      <c r="F377" s="18">
        <f>IF(Sheet1!G810=0,Master!B377,Master!L377)</f>
        <v>180</v>
      </c>
      <c r="G377" s="18">
        <f>IF(Sheet1!I810=1,Master!A377,Master!K377)</f>
        <v>42.613300000000002</v>
      </c>
      <c r="H377" s="18">
        <f>IF(Sheet1!I810=1,Master!B377,Master!L377)</f>
        <v>-82.816566699999996</v>
      </c>
      <c r="I377" s="18">
        <f>IF(Sheet1!I810=0,Master!A377,Master!K377)</f>
        <v>100</v>
      </c>
      <c r="J377" s="18">
        <f>IF(Sheet1!I810=0,Master!B377,Master!L377)</f>
        <v>180</v>
      </c>
      <c r="K377" s="18">
        <v>100</v>
      </c>
      <c r="L377" s="18">
        <v>180</v>
      </c>
      <c r="M377">
        <v>656</v>
      </c>
      <c r="N377" t="s">
        <v>770</v>
      </c>
      <c r="O377">
        <v>0.12220686994299999</v>
      </c>
      <c r="P377" s="18" t="s">
        <v>149</v>
      </c>
      <c r="Q377" t="s">
        <v>150</v>
      </c>
      <c r="R377" t="s">
        <v>8</v>
      </c>
      <c r="S377">
        <v>0</v>
      </c>
      <c r="T377">
        <v>1</v>
      </c>
      <c r="U377">
        <v>-2.6771652698516801</v>
      </c>
      <c r="V377">
        <v>-2.6771652698516801</v>
      </c>
      <c r="W377">
        <v>-2.6771652698516801</v>
      </c>
      <c r="X377" s="1">
        <v>-2.6771652698516801</v>
      </c>
      <c r="Z377" s="1">
        <v>1</v>
      </c>
      <c r="AA377" s="1">
        <v>1.6316333785653E-2</v>
      </c>
      <c r="AB377" s="1">
        <v>1.6316333785653E-2</v>
      </c>
      <c r="AC377" s="1">
        <v>1.6316333785653E-2</v>
      </c>
      <c r="AD377" s="1">
        <v>1.6316333785653E-2</v>
      </c>
      <c r="AF377" s="1">
        <v>1</v>
      </c>
      <c r="AG377">
        <v>0.50742006301879905</v>
      </c>
      <c r="AH377">
        <v>0.50742006301879905</v>
      </c>
      <c r="AI377">
        <v>0.50742006301879905</v>
      </c>
      <c r="AJ377">
        <v>0.50742006301879905</v>
      </c>
      <c r="AL377" s="18">
        <f t="shared" si="32"/>
        <v>0.50742006301879905</v>
      </c>
      <c r="AM377">
        <v>0.50742006301879905</v>
      </c>
      <c r="AN377">
        <v>656</v>
      </c>
      <c r="AO377" t="s">
        <v>770</v>
      </c>
      <c r="AP377" t="s">
        <v>149</v>
      </c>
      <c r="AQ377" t="s">
        <v>150</v>
      </c>
      <c r="AR377" t="s">
        <v>8</v>
      </c>
      <c r="AS377">
        <v>42.613300000000002</v>
      </c>
      <c r="AT377">
        <v>-82.816566699999996</v>
      </c>
      <c r="AW377">
        <v>-0.8</v>
      </c>
      <c r="AX377">
        <v>-0.8</v>
      </c>
      <c r="BB377">
        <v>0.4</v>
      </c>
      <c r="BC377">
        <v>0.4</v>
      </c>
      <c r="BG377">
        <v>6.1</v>
      </c>
      <c r="BH377">
        <v>6.1</v>
      </c>
      <c r="BL377">
        <v>13.5</v>
      </c>
      <c r="BM377">
        <v>13.5</v>
      </c>
      <c r="BQ377">
        <v>20.3</v>
      </c>
      <c r="BR377">
        <v>20.3</v>
      </c>
      <c r="BW377">
        <v>25.8</v>
      </c>
      <c r="BX377">
        <v>25.8</v>
      </c>
      <c r="CB377">
        <v>28.3</v>
      </c>
      <c r="CC377">
        <v>28.3</v>
      </c>
      <c r="CG377">
        <v>27.1</v>
      </c>
      <c r="CH377">
        <v>27.1</v>
      </c>
      <c r="CL377">
        <v>22.8</v>
      </c>
      <c r="CM377">
        <v>22.8</v>
      </c>
      <c r="CQ377">
        <v>16.100000000000001</v>
      </c>
      <c r="CR377">
        <v>16.100000000000001</v>
      </c>
      <c r="CV377">
        <v>8.5</v>
      </c>
      <c r="CW377">
        <v>8.5</v>
      </c>
      <c r="DA377">
        <v>1.7</v>
      </c>
      <c r="DB377">
        <v>1.7</v>
      </c>
      <c r="DD377">
        <v>1</v>
      </c>
      <c r="DE377">
        <v>0</v>
      </c>
      <c r="DF377">
        <v>0</v>
      </c>
      <c r="DG377">
        <v>0</v>
      </c>
      <c r="DH377">
        <v>0</v>
      </c>
      <c r="DI377" t="str">
        <f t="shared" si="33"/>
        <v xml:space="preserve">Temp. suitable for vectors - surveillance may be needed. </v>
      </c>
      <c r="DJ377" t="str">
        <f t="shared" si="30"/>
        <v>When temp. suitable, model suggests vectors likely - may need control, education, and policies minimizing exposure.</v>
      </c>
      <c r="DK377" t="str">
        <f t="shared" si="34"/>
        <v xml:space="preserve">Temp. suitable for Zika - surveillance may be needed. </v>
      </c>
      <c r="DL377" t="str">
        <f t="shared" si="31"/>
        <v>When temp. suitable, model suggests Zika unlikely.</v>
      </c>
      <c r="DM377" t="str">
        <f t="shared" si="35"/>
        <v>Temp. suitable for vectors - surveillance may be needed. When temp. suitable, model suggests vectors likely - may need control, education, and policies minimizing exposure.</v>
      </c>
      <c r="DX377" s="59" t="s">
        <v>770</v>
      </c>
      <c r="DY377" s="59" t="s">
        <v>149</v>
      </c>
      <c r="DZ377" s="59" t="s">
        <v>150</v>
      </c>
      <c r="EA377" s="59" t="s">
        <v>8</v>
      </c>
      <c r="EB377" s="59">
        <v>0</v>
      </c>
      <c r="EC377" s="59">
        <v>1</v>
      </c>
      <c r="ED377" s="59">
        <v>188</v>
      </c>
      <c r="EE377" s="59">
        <v>188</v>
      </c>
      <c r="EF377" s="59">
        <v>0</v>
      </c>
      <c r="EG377" s="59">
        <v>188</v>
      </c>
      <c r="EH377" s="59">
        <v>0</v>
      </c>
      <c r="EI377" s="59">
        <v>188</v>
      </c>
      <c r="EJ377" s="59">
        <v>1</v>
      </c>
      <c r="EK377" s="59">
        <v>188</v>
      </c>
      <c r="EL377" s="59">
        <v>188</v>
      </c>
      <c r="EM377" s="59">
        <v>188</v>
      </c>
      <c r="EN377" s="59">
        <v>188</v>
      </c>
    </row>
    <row r="378" spans="1:144" x14ac:dyDescent="0.25">
      <c r="A378" s="18">
        <v>46.174291400000001</v>
      </c>
      <c r="B378" s="18">
        <v>-94.511338699999996</v>
      </c>
      <c r="C378" s="18">
        <f>IF(Sheet1!G823=1,Master!A378,Master!K378)</f>
        <v>46.174291400000001</v>
      </c>
      <c r="D378" s="18">
        <f>IF(Sheet1!G823=1,Master!B378,Master!L378)</f>
        <v>-94.511338699999996</v>
      </c>
      <c r="E378" s="18">
        <f>IF(Sheet1!G823=0,Master!A378,Master!K378)</f>
        <v>100</v>
      </c>
      <c r="F378" s="18">
        <f>IF(Sheet1!G823=0,Master!B378,Master!L378)</f>
        <v>180</v>
      </c>
      <c r="G378" s="18">
        <f>IF(Sheet1!I823=1,Master!A378,Master!K378)</f>
        <v>46.174291400000001</v>
      </c>
      <c r="H378" s="18">
        <f>IF(Sheet1!I823=1,Master!B378,Master!L378)</f>
        <v>-94.511338699999996</v>
      </c>
      <c r="I378" s="18">
        <f>IF(Sheet1!I823=0,Master!A378,Master!K378)</f>
        <v>100</v>
      </c>
      <c r="J378" s="18">
        <f>IF(Sheet1!I823=0,Master!B378,Master!L378)</f>
        <v>180</v>
      </c>
      <c r="K378" s="18">
        <v>100</v>
      </c>
      <c r="L378" s="18">
        <v>180</v>
      </c>
      <c r="M378">
        <v>179</v>
      </c>
      <c r="N378" t="s">
        <v>281</v>
      </c>
      <c r="O378">
        <v>1.33422300118</v>
      </c>
      <c r="P378" t="s">
        <v>282</v>
      </c>
      <c r="Q378" t="s">
        <v>283</v>
      </c>
      <c r="R378" t="s">
        <v>8</v>
      </c>
      <c r="S378">
        <v>1</v>
      </c>
      <c r="T378">
        <v>2</v>
      </c>
      <c r="U378">
        <v>-14.803149223327599</v>
      </c>
      <c r="V378">
        <v>-13.700787544250399</v>
      </c>
      <c r="W378">
        <v>-14.251968383789</v>
      </c>
      <c r="X378" s="1">
        <v>-28.5039367675781</v>
      </c>
      <c r="Z378" s="1">
        <v>13</v>
      </c>
      <c r="AA378" s="1">
        <v>1.6817364510079001E-2</v>
      </c>
      <c r="AB378" s="1">
        <v>3.3617585738630003E-2</v>
      </c>
      <c r="AC378" s="1">
        <v>2.0909674657329999E-2</v>
      </c>
      <c r="AD378" s="1">
        <v>0.271825770545292</v>
      </c>
      <c r="AF378" s="1">
        <v>13</v>
      </c>
      <c r="AG378">
        <v>0.222807422301046</v>
      </c>
      <c r="AH378">
        <v>0.467258932418466</v>
      </c>
      <c r="AI378">
        <v>0.30402151721142101</v>
      </c>
      <c r="AJ378">
        <v>3.9522797237484699</v>
      </c>
      <c r="AL378" s="18">
        <f t="shared" si="32"/>
        <v>0.467258932418466</v>
      </c>
      <c r="AM378">
        <v>0.467258932418466</v>
      </c>
      <c r="AN378">
        <v>179</v>
      </c>
      <c r="AO378" t="s">
        <v>281</v>
      </c>
      <c r="AP378" t="s">
        <v>282</v>
      </c>
      <c r="AQ378" t="s">
        <v>283</v>
      </c>
      <c r="AR378" t="s">
        <v>8</v>
      </c>
      <c r="AS378">
        <v>46.174291400000001</v>
      </c>
      <c r="AT378">
        <v>-94.511338699999996</v>
      </c>
      <c r="AW378">
        <v>-7.5</v>
      </c>
      <c r="AX378">
        <v>-7.8999999999999995</v>
      </c>
      <c r="BB378">
        <v>-3.8</v>
      </c>
      <c r="BC378">
        <v>-4.0999999999999996</v>
      </c>
      <c r="BG378">
        <v>3</v>
      </c>
      <c r="BH378">
        <v>2.7</v>
      </c>
      <c r="BL378">
        <v>12.6</v>
      </c>
      <c r="BM378">
        <v>12.2</v>
      </c>
      <c r="BQ378">
        <v>20.3</v>
      </c>
      <c r="BR378">
        <v>20</v>
      </c>
      <c r="BW378">
        <v>25.3</v>
      </c>
      <c r="BX378">
        <v>25</v>
      </c>
      <c r="CB378">
        <v>28.1</v>
      </c>
      <c r="CC378">
        <v>27.8</v>
      </c>
      <c r="CG378">
        <v>26.5</v>
      </c>
      <c r="CH378">
        <v>26.200000000000003</v>
      </c>
      <c r="CL378">
        <v>20.7</v>
      </c>
      <c r="CM378">
        <v>20.3</v>
      </c>
      <c r="CQ378">
        <v>14.1</v>
      </c>
      <c r="CR378">
        <v>13.799999999999999</v>
      </c>
      <c r="CV378">
        <v>3.6</v>
      </c>
      <c r="CW378">
        <v>3.3000000000000003</v>
      </c>
      <c r="DA378">
        <v>-5.0999999999999996</v>
      </c>
      <c r="DB378">
        <v>-5.5</v>
      </c>
      <c r="DD378">
        <v>14</v>
      </c>
      <c r="DE378">
        <v>0</v>
      </c>
      <c r="DF378">
        <v>0</v>
      </c>
      <c r="DG378">
        <v>0</v>
      </c>
      <c r="DH378">
        <v>0</v>
      </c>
      <c r="DI378" t="str">
        <f t="shared" si="33"/>
        <v xml:space="preserve">Temp. suitable for vectors - surveillance may be needed. </v>
      </c>
      <c r="DJ378" t="str">
        <f t="shared" si="30"/>
        <v>When temp. suitable, model suggests vectors unlikely or low numbers.</v>
      </c>
      <c r="DK378" t="str">
        <f t="shared" si="34"/>
        <v xml:space="preserve">Temp. suitable for Zika - surveillance may be needed. </v>
      </c>
      <c r="DL378" t="str">
        <f t="shared" si="31"/>
        <v>When temp. suitable, model suggests Zika unlikely.</v>
      </c>
      <c r="DM378" t="str">
        <f t="shared" si="35"/>
        <v>Temp. suitable for vectors - surveillance may be needed. When temp. suitable, model suggests vectors unlikely or low numbers.</v>
      </c>
      <c r="DX378" s="59" t="s">
        <v>281</v>
      </c>
      <c r="DY378" s="59" t="s">
        <v>282</v>
      </c>
      <c r="DZ378" s="59" t="s">
        <v>283</v>
      </c>
      <c r="EA378" s="59" t="s">
        <v>8</v>
      </c>
      <c r="EB378" s="59">
        <v>0</v>
      </c>
      <c r="EC378" s="59">
        <v>1246</v>
      </c>
      <c r="ED378" s="59">
        <v>0</v>
      </c>
      <c r="EE378" s="59">
        <v>697</v>
      </c>
      <c r="EF378" s="59">
        <v>697</v>
      </c>
      <c r="EG378" s="59">
        <v>4.6300160513643602</v>
      </c>
      <c r="EH378" s="59">
        <v>23.5963996866023</v>
      </c>
      <c r="EI378" s="59">
        <v>5769</v>
      </c>
      <c r="EJ378" s="59">
        <v>60</v>
      </c>
      <c r="EK378" s="59">
        <v>0</v>
      </c>
      <c r="EL378" s="59">
        <v>19</v>
      </c>
      <c r="EM378" s="59">
        <v>0</v>
      </c>
      <c r="EN378" s="59">
        <v>5769</v>
      </c>
    </row>
    <row r="379" spans="1:144" x14ac:dyDescent="0.25">
      <c r="A379" s="18">
        <v>44.889186000000002</v>
      </c>
      <c r="B379" s="18">
        <v>-93.200396999999995</v>
      </c>
      <c r="C379" s="18">
        <f>IF(Sheet1!G824=1,Master!A379,Master!K379)</f>
        <v>44.889186000000002</v>
      </c>
      <c r="D379" s="18">
        <f>IF(Sheet1!G824=1,Master!B379,Master!L379)</f>
        <v>-93.200396999999995</v>
      </c>
      <c r="E379" s="18">
        <f>IF(Sheet1!G824=0,Master!A379,Master!K379)</f>
        <v>100</v>
      </c>
      <c r="F379" s="18">
        <f>IF(Sheet1!G824=0,Master!B379,Master!L379)</f>
        <v>180</v>
      </c>
      <c r="G379" s="18">
        <f>IF(Sheet1!I824=1,Master!A379,Master!K379)</f>
        <v>44.889186000000002</v>
      </c>
      <c r="H379" s="18">
        <f>IF(Sheet1!I824=1,Master!B379,Master!L379)</f>
        <v>-93.200396999999995</v>
      </c>
      <c r="I379" s="18">
        <f>IF(Sheet1!I824=0,Master!A379,Master!K379)</f>
        <v>100</v>
      </c>
      <c r="J379" s="18">
        <f>IF(Sheet1!I824=0,Master!B379,Master!L379)</f>
        <v>180</v>
      </c>
      <c r="K379" s="18">
        <v>100</v>
      </c>
      <c r="L379" s="18">
        <v>180</v>
      </c>
      <c r="M379">
        <v>410</v>
      </c>
      <c r="N379" t="s">
        <v>522</v>
      </c>
      <c r="O379">
        <v>0.10915919344</v>
      </c>
      <c r="P379" t="s">
        <v>282</v>
      </c>
      <c r="Q379" t="s">
        <v>283</v>
      </c>
      <c r="R379" t="s">
        <v>8</v>
      </c>
      <c r="S379">
        <v>1</v>
      </c>
      <c r="T379">
        <v>1</v>
      </c>
      <c r="U379">
        <v>-10.944881439208901</v>
      </c>
      <c r="V379">
        <v>-10.944881439208901</v>
      </c>
      <c r="W379">
        <v>-10.944881439208901</v>
      </c>
      <c r="X379" s="1">
        <v>-10.944881439208901</v>
      </c>
      <c r="Z379" s="1">
        <v>1</v>
      </c>
      <c r="AA379" s="1">
        <v>4.0486454963683999E-2</v>
      </c>
      <c r="AB379" s="1">
        <v>4.0486454963683999E-2</v>
      </c>
      <c r="AC379" s="1">
        <v>4.0486454963683999E-2</v>
      </c>
      <c r="AD379" s="1">
        <v>4.0486454963683999E-2</v>
      </c>
      <c r="AF379" s="1">
        <v>1</v>
      </c>
      <c r="AG379">
        <v>0.65623533725738503</v>
      </c>
      <c r="AH379">
        <v>0.65623533725738503</v>
      </c>
      <c r="AI379">
        <v>0.65623533725738503</v>
      </c>
      <c r="AJ379">
        <v>0.65623533725738503</v>
      </c>
      <c r="AL379" s="18">
        <f t="shared" si="32"/>
        <v>0.65623533725738503</v>
      </c>
      <c r="AM379">
        <v>0.65623533725738503</v>
      </c>
      <c r="AN379">
        <v>410</v>
      </c>
      <c r="AO379" t="s">
        <v>522</v>
      </c>
      <c r="AP379" t="s">
        <v>282</v>
      </c>
      <c r="AQ379" t="s">
        <v>283</v>
      </c>
      <c r="AR379" t="s">
        <v>8</v>
      </c>
      <c r="AS379">
        <v>44.889186000000002</v>
      </c>
      <c r="AT379">
        <v>-93.200396999999995</v>
      </c>
      <c r="AW379">
        <v>-5.5</v>
      </c>
      <c r="AX379">
        <v>-5.5</v>
      </c>
      <c r="BB379">
        <v>-2</v>
      </c>
      <c r="BC379">
        <v>-2</v>
      </c>
      <c r="BG379">
        <v>4.4000000000000004</v>
      </c>
      <c r="BH379">
        <v>4.4000000000000004</v>
      </c>
      <c r="BL379">
        <v>14</v>
      </c>
      <c r="BM379">
        <v>14</v>
      </c>
      <c r="BQ379">
        <v>21.3</v>
      </c>
      <c r="BR379">
        <v>21.3</v>
      </c>
      <c r="BW379">
        <v>26.2</v>
      </c>
      <c r="BX379">
        <v>26.2</v>
      </c>
      <c r="CB379">
        <v>28.7</v>
      </c>
      <c r="CC379">
        <v>28.7</v>
      </c>
      <c r="CG379">
        <v>27.3</v>
      </c>
      <c r="CH379">
        <v>27.3</v>
      </c>
      <c r="CL379">
        <v>21.9</v>
      </c>
      <c r="CM379">
        <v>21.9</v>
      </c>
      <c r="CQ379">
        <v>15.5</v>
      </c>
      <c r="CR379">
        <v>15.5</v>
      </c>
      <c r="CV379">
        <v>5.2</v>
      </c>
      <c r="CW379">
        <v>5.2</v>
      </c>
      <c r="DA379">
        <v>-2.8</v>
      </c>
      <c r="DB379">
        <v>-2.8</v>
      </c>
      <c r="DD379">
        <v>1</v>
      </c>
      <c r="DE379">
        <v>0</v>
      </c>
      <c r="DF379">
        <v>0</v>
      </c>
      <c r="DG379">
        <v>0</v>
      </c>
      <c r="DH379">
        <v>0</v>
      </c>
      <c r="DI379" t="str">
        <f t="shared" si="33"/>
        <v xml:space="preserve">Temp. suitable for vectors - surveillance may be needed. </v>
      </c>
      <c r="DJ379" t="str">
        <f t="shared" si="30"/>
        <v>When temp. suitable, model suggests vectors likely - may need control, education, and policies minimizing exposure.</v>
      </c>
      <c r="DK379" t="str">
        <f t="shared" si="34"/>
        <v xml:space="preserve">Temp. suitable for Zika - surveillance may be needed. </v>
      </c>
      <c r="DL379" t="str">
        <f t="shared" si="31"/>
        <v>When temp. suitable, model suggests Zika unlikely.</v>
      </c>
      <c r="DM379" t="str">
        <f t="shared" si="35"/>
        <v>Temp. suitable for vectors - surveillance may be needed. When temp. suitable, model suggests vectors likely - may need control, education, and policies minimizing exposure.</v>
      </c>
      <c r="DX379" s="59" t="s">
        <v>522</v>
      </c>
      <c r="DY379" s="59" t="s">
        <v>282</v>
      </c>
      <c r="DZ379" s="59" t="s">
        <v>283</v>
      </c>
      <c r="EA379" s="59" t="s">
        <v>8</v>
      </c>
      <c r="EB379" s="59">
        <v>49</v>
      </c>
      <c r="EC379" s="59">
        <v>217</v>
      </c>
      <c r="ED379" s="59">
        <v>0</v>
      </c>
      <c r="EE379" s="59">
        <v>4091</v>
      </c>
      <c r="EF379" s="59">
        <v>4091</v>
      </c>
      <c r="EG379" s="59">
        <v>681.41935483870895</v>
      </c>
      <c r="EH379" s="59">
        <v>695.37828063132395</v>
      </c>
      <c r="EI379" s="59">
        <v>147868</v>
      </c>
      <c r="EJ379" s="59">
        <v>172</v>
      </c>
      <c r="EK379" s="59">
        <v>0</v>
      </c>
      <c r="EL379" s="59">
        <v>2</v>
      </c>
      <c r="EM379" s="59">
        <v>502</v>
      </c>
      <c r="EN379" s="59">
        <v>147868</v>
      </c>
    </row>
    <row r="380" spans="1:144" x14ac:dyDescent="0.25">
      <c r="A380" s="18">
        <v>44.896287100000002</v>
      </c>
      <c r="B380" s="18">
        <v>-93.220685500000002</v>
      </c>
      <c r="C380" s="18">
        <f>IF(Sheet1!G825=1,Master!A380,Master!K380)</f>
        <v>44.896287100000002</v>
      </c>
      <c r="D380" s="18">
        <f>IF(Sheet1!G825=1,Master!B380,Master!L380)</f>
        <v>-93.220685500000002</v>
      </c>
      <c r="E380" s="18">
        <f>IF(Sheet1!G825=0,Master!A380,Master!K380)</f>
        <v>100</v>
      </c>
      <c r="F380" s="18">
        <f>IF(Sheet1!G825=0,Master!B380,Master!L380)</f>
        <v>180</v>
      </c>
      <c r="G380" s="18">
        <f>IF(Sheet1!I825=1,Master!A380,Master!K380)</f>
        <v>44.896287100000002</v>
      </c>
      <c r="H380" s="18">
        <f>IF(Sheet1!I825=1,Master!B380,Master!L380)</f>
        <v>-93.220685500000002</v>
      </c>
      <c r="I380" s="18">
        <f>IF(Sheet1!I825=0,Master!A380,Master!K380)</f>
        <v>100</v>
      </c>
      <c r="J380" s="18">
        <f>IF(Sheet1!I825=0,Master!B380,Master!L380)</f>
        <v>180</v>
      </c>
      <c r="K380" s="18">
        <v>100</v>
      </c>
      <c r="L380" s="18">
        <v>180</v>
      </c>
      <c r="M380">
        <v>586</v>
      </c>
      <c r="N380" t="s">
        <v>698</v>
      </c>
      <c r="O380">
        <v>1.2458579314799999E-2</v>
      </c>
      <c r="P380" t="s">
        <v>282</v>
      </c>
      <c r="Q380" t="s">
        <v>283</v>
      </c>
      <c r="R380" t="s">
        <v>8</v>
      </c>
      <c r="S380">
        <v>1</v>
      </c>
      <c r="T380">
        <v>1</v>
      </c>
      <c r="U380">
        <v>-10.944881439208901</v>
      </c>
      <c r="V380">
        <v>-10.944881439208901</v>
      </c>
      <c r="W380">
        <v>-10.944881439208901</v>
      </c>
      <c r="X380" s="1">
        <v>-10.944881439208901</v>
      </c>
      <c r="Z380" s="1">
        <v>1</v>
      </c>
      <c r="AA380" s="1">
        <v>9.0462177991866996E-2</v>
      </c>
      <c r="AB380" s="1">
        <v>9.0462177991866996E-2</v>
      </c>
      <c r="AC380" s="1">
        <v>9.0462177991866996E-2</v>
      </c>
      <c r="AD380" s="1">
        <v>9.0462177991866996E-2</v>
      </c>
      <c r="AF380" s="1">
        <v>1</v>
      </c>
      <c r="AG380">
        <v>0.73287236690521196</v>
      </c>
      <c r="AH380">
        <v>0.73287236690521196</v>
      </c>
      <c r="AI380">
        <v>0.73287236690521196</v>
      </c>
      <c r="AJ380">
        <v>0.73287236690521196</v>
      </c>
      <c r="AL380" s="18">
        <f t="shared" si="32"/>
        <v>0.73287236690521196</v>
      </c>
      <c r="AM380">
        <v>0.73287236690521196</v>
      </c>
      <c r="AN380">
        <v>586</v>
      </c>
      <c r="AO380" t="s">
        <v>698</v>
      </c>
      <c r="AP380" t="s">
        <v>282</v>
      </c>
      <c r="AQ380" t="s">
        <v>283</v>
      </c>
      <c r="AR380" t="s">
        <v>8</v>
      </c>
      <c r="AS380">
        <v>44.896287100000002</v>
      </c>
      <c r="AT380">
        <v>-93.220685500000002</v>
      </c>
      <c r="AW380">
        <v>-5.5</v>
      </c>
      <c r="AX380">
        <v>-5.5</v>
      </c>
      <c r="BB380">
        <v>-2</v>
      </c>
      <c r="BC380">
        <v>-2</v>
      </c>
      <c r="BG380">
        <v>4.4000000000000004</v>
      </c>
      <c r="BH380">
        <v>4.4000000000000004</v>
      </c>
      <c r="BL380">
        <v>14</v>
      </c>
      <c r="BM380">
        <v>14</v>
      </c>
      <c r="BQ380">
        <v>21.3</v>
      </c>
      <c r="BR380">
        <v>21.3</v>
      </c>
      <c r="BW380">
        <v>26.2</v>
      </c>
      <c r="BX380">
        <v>26.2</v>
      </c>
      <c r="CB380">
        <v>28.7</v>
      </c>
      <c r="CC380">
        <v>28.7</v>
      </c>
      <c r="CG380">
        <v>27.3</v>
      </c>
      <c r="CH380">
        <v>27.3</v>
      </c>
      <c r="CL380">
        <v>21.9</v>
      </c>
      <c r="CM380">
        <v>21.9</v>
      </c>
      <c r="CQ380">
        <v>15.5</v>
      </c>
      <c r="CR380">
        <v>15.5</v>
      </c>
      <c r="CV380">
        <v>5.2</v>
      </c>
      <c r="CW380">
        <v>5.2</v>
      </c>
      <c r="DA380">
        <v>-2.8</v>
      </c>
      <c r="DB380">
        <v>-2.8</v>
      </c>
      <c r="DD380">
        <v>1</v>
      </c>
      <c r="DE380">
        <v>0</v>
      </c>
      <c r="DF380">
        <v>0</v>
      </c>
      <c r="DG380">
        <v>0</v>
      </c>
      <c r="DH380">
        <v>0</v>
      </c>
      <c r="DI380" t="str">
        <f t="shared" si="33"/>
        <v xml:space="preserve">Temp. suitable for vectors - surveillance may be needed. </v>
      </c>
      <c r="DJ380" t="str">
        <f t="shared" si="30"/>
        <v>When temp. suitable, model suggests vectors likely - may need control, education, and policies minimizing exposure.</v>
      </c>
      <c r="DK380" t="str">
        <f t="shared" si="34"/>
        <v xml:space="preserve">Temp. suitable for Zika - surveillance may be needed. </v>
      </c>
      <c r="DL380" t="str">
        <f t="shared" si="31"/>
        <v>When temp. suitable, model suggests Zika unlikely.</v>
      </c>
      <c r="DM380" t="str">
        <f t="shared" si="35"/>
        <v>Temp. suitable for vectors - surveillance may be needed. When temp. suitable, model suggests vectors likely - may need control, education, and policies minimizing exposure.</v>
      </c>
      <c r="DX380" s="59" t="s">
        <v>698</v>
      </c>
      <c r="DY380" s="59" t="s">
        <v>282</v>
      </c>
      <c r="DZ380" s="59" t="s">
        <v>283</v>
      </c>
      <c r="EA380" s="59" t="s">
        <v>8</v>
      </c>
      <c r="EB380" s="59">
        <v>389</v>
      </c>
      <c r="EC380" s="59">
        <v>3</v>
      </c>
      <c r="ED380" s="59">
        <v>1145</v>
      </c>
      <c r="EE380" s="59">
        <v>1751</v>
      </c>
      <c r="EF380" s="59">
        <v>606</v>
      </c>
      <c r="EG380" s="59">
        <v>1372.3333333333301</v>
      </c>
      <c r="EH380" s="59">
        <v>269.54941826850398</v>
      </c>
      <c r="EI380" s="59">
        <v>4117</v>
      </c>
      <c r="EJ380" s="59">
        <v>3</v>
      </c>
      <c r="EK380" s="59">
        <v>1145</v>
      </c>
      <c r="EL380" s="59">
        <v>1145</v>
      </c>
      <c r="EM380" s="59">
        <v>1221</v>
      </c>
      <c r="EN380" s="59">
        <v>4117</v>
      </c>
    </row>
    <row r="381" spans="1:144" x14ac:dyDescent="0.25">
      <c r="A381" s="18">
        <v>45.094075400000001</v>
      </c>
      <c r="B381" s="18">
        <v>-93.166693300000006</v>
      </c>
      <c r="C381" s="18">
        <f>IF(Sheet1!G826=1,Master!A381,Master!K381)</f>
        <v>45.094075400000001</v>
      </c>
      <c r="D381" s="18">
        <f>IF(Sheet1!G826=1,Master!B381,Master!L381)</f>
        <v>-93.166693300000006</v>
      </c>
      <c r="E381" s="18">
        <f>IF(Sheet1!G826=0,Master!A381,Master!K381)</f>
        <v>100</v>
      </c>
      <c r="F381" s="18">
        <f>IF(Sheet1!G826=0,Master!B381,Master!L381)</f>
        <v>180</v>
      </c>
      <c r="G381" s="18">
        <f>IF(Sheet1!I826=1,Master!A381,Master!K381)</f>
        <v>45.094075400000001</v>
      </c>
      <c r="H381" s="18">
        <f>IF(Sheet1!I826=1,Master!B381,Master!L381)</f>
        <v>-93.166693300000006</v>
      </c>
      <c r="I381" s="18">
        <f>IF(Sheet1!I826=0,Master!A381,Master!K381)</f>
        <v>100</v>
      </c>
      <c r="J381" s="18">
        <f>IF(Sheet1!I826=0,Master!B381,Master!L381)</f>
        <v>180</v>
      </c>
      <c r="K381" s="18">
        <v>100</v>
      </c>
      <c r="L381" s="18">
        <v>180</v>
      </c>
      <c r="M381">
        <v>693</v>
      </c>
      <c r="N381" t="s">
        <v>807</v>
      </c>
      <c r="O381">
        <v>0.133137437336</v>
      </c>
      <c r="P381" t="s">
        <v>282</v>
      </c>
      <c r="Q381" t="s">
        <v>283</v>
      </c>
      <c r="R381" t="s">
        <v>8</v>
      </c>
      <c r="S381">
        <v>1</v>
      </c>
      <c r="T381">
        <v>1</v>
      </c>
      <c r="U381">
        <v>-10.393700599670399</v>
      </c>
      <c r="V381">
        <v>-10.393700599670399</v>
      </c>
      <c r="W381">
        <v>-10.393700599670399</v>
      </c>
      <c r="X381" s="1">
        <v>-10.393700599670399</v>
      </c>
      <c r="Z381" s="1">
        <v>1</v>
      </c>
      <c r="AA381" s="1">
        <v>6.0854591222698998E-2</v>
      </c>
      <c r="AB381" s="1">
        <v>6.0854591222698998E-2</v>
      </c>
      <c r="AC381" s="1">
        <v>6.0854591222698998E-2</v>
      </c>
      <c r="AD381" s="1">
        <v>6.0854591222698998E-2</v>
      </c>
      <c r="AF381" s="1">
        <v>1</v>
      </c>
      <c r="AG381">
        <v>0.68566262231073305</v>
      </c>
      <c r="AH381">
        <v>0.68566262231073305</v>
      </c>
      <c r="AI381">
        <v>0.68566262231073305</v>
      </c>
      <c r="AJ381">
        <v>0.68566262231073305</v>
      </c>
      <c r="AL381" s="18">
        <f t="shared" si="32"/>
        <v>0.68566262231073305</v>
      </c>
      <c r="AM381">
        <v>0.68566262231073305</v>
      </c>
      <c r="AN381">
        <v>693</v>
      </c>
      <c r="AO381" t="s">
        <v>807</v>
      </c>
      <c r="AP381" t="s">
        <v>282</v>
      </c>
      <c r="AQ381" t="s">
        <v>283</v>
      </c>
      <c r="AR381" t="s">
        <v>8</v>
      </c>
      <c r="AS381">
        <v>45.094075400000001</v>
      </c>
      <c r="AT381">
        <v>-93.166693300000006</v>
      </c>
      <c r="AW381">
        <v>-5.7</v>
      </c>
      <c r="AX381">
        <v>-5.7</v>
      </c>
      <c r="BB381">
        <v>-2.2999999999999998</v>
      </c>
      <c r="BC381">
        <v>-2.2999999999999998</v>
      </c>
      <c r="BG381">
        <v>4.0999999999999996</v>
      </c>
      <c r="BH381">
        <v>4.0999999999999996</v>
      </c>
      <c r="BL381">
        <v>13.8</v>
      </c>
      <c r="BM381">
        <v>13.8</v>
      </c>
      <c r="BQ381">
        <v>21.2</v>
      </c>
      <c r="BR381">
        <v>21.2</v>
      </c>
      <c r="BW381">
        <v>25.9</v>
      </c>
      <c r="BX381">
        <v>25.9</v>
      </c>
      <c r="CB381">
        <v>28.5</v>
      </c>
      <c r="CC381">
        <v>28.5</v>
      </c>
      <c r="CG381">
        <v>26.9</v>
      </c>
      <c r="CH381">
        <v>26.9</v>
      </c>
      <c r="CL381">
        <v>21.5</v>
      </c>
      <c r="CM381">
        <v>21.5</v>
      </c>
      <c r="CQ381">
        <v>15.1</v>
      </c>
      <c r="CR381">
        <v>15.1</v>
      </c>
      <c r="CV381">
        <v>5</v>
      </c>
      <c r="CW381">
        <v>5</v>
      </c>
      <c r="DA381">
        <v>-3.2</v>
      </c>
      <c r="DB381">
        <v>-3.2</v>
      </c>
      <c r="DD381">
        <v>1</v>
      </c>
      <c r="DE381">
        <v>0</v>
      </c>
      <c r="DF381">
        <v>0</v>
      </c>
      <c r="DG381">
        <v>0</v>
      </c>
      <c r="DH381">
        <v>0</v>
      </c>
      <c r="DI381" t="str">
        <f t="shared" si="33"/>
        <v xml:space="preserve">Temp. suitable for vectors - surveillance may be needed. </v>
      </c>
      <c r="DJ381" t="str">
        <f t="shared" si="30"/>
        <v>When temp. suitable, model suggests vectors likely - may need control, education, and policies minimizing exposure.</v>
      </c>
      <c r="DK381" t="str">
        <f t="shared" si="34"/>
        <v xml:space="preserve">Temp. suitable for Zika - surveillance may be needed. </v>
      </c>
      <c r="DL381" t="str">
        <f t="shared" si="31"/>
        <v>When temp. suitable, model suggests Zika unlikely.</v>
      </c>
      <c r="DM381" t="str">
        <f t="shared" si="35"/>
        <v>Temp. suitable for vectors - surveillance may be needed. When temp. suitable, model suggests vectors likely - may need control, education, and policies minimizing exposure.</v>
      </c>
      <c r="DX381" s="59" t="s">
        <v>807</v>
      </c>
      <c r="DY381" s="59" t="s">
        <v>282</v>
      </c>
      <c r="DZ381" s="59" t="s">
        <v>283</v>
      </c>
      <c r="EA381" s="59" t="s">
        <v>8</v>
      </c>
      <c r="EB381" s="59">
        <v>0</v>
      </c>
      <c r="EC381" s="59">
        <v>244</v>
      </c>
      <c r="ED381" s="59">
        <v>0</v>
      </c>
      <c r="EE381" s="59">
        <v>2770</v>
      </c>
      <c r="EF381" s="59">
        <v>2770</v>
      </c>
      <c r="EG381" s="59">
        <v>454.176229508196</v>
      </c>
      <c r="EH381" s="59">
        <v>397.12295976519403</v>
      </c>
      <c r="EI381" s="59">
        <v>110819</v>
      </c>
      <c r="EJ381" s="59">
        <v>210</v>
      </c>
      <c r="EK381" s="59">
        <v>0</v>
      </c>
      <c r="EL381" s="59">
        <v>2</v>
      </c>
      <c r="EM381" s="59">
        <v>375</v>
      </c>
      <c r="EN381" s="59">
        <v>110819</v>
      </c>
    </row>
    <row r="382" spans="1:144" x14ac:dyDescent="0.25">
      <c r="A382" s="18">
        <v>37.820255199999998</v>
      </c>
      <c r="B382" s="18">
        <v>-94.291588500000003</v>
      </c>
      <c r="C382" s="18">
        <f>IF(Sheet1!G855=1,Master!A382,Master!K382)</f>
        <v>37.820255199999998</v>
      </c>
      <c r="D382" s="18">
        <f>IF(Sheet1!G855=1,Master!B382,Master!L382)</f>
        <v>-94.291588500000003</v>
      </c>
      <c r="E382" s="18">
        <f>IF(Sheet1!G855=0,Master!A382,Master!K382)</f>
        <v>100</v>
      </c>
      <c r="F382" s="18">
        <f>IF(Sheet1!G855=0,Master!B382,Master!L382)</f>
        <v>180</v>
      </c>
      <c r="G382" s="18">
        <f>IF(Sheet1!I855=1,Master!A382,Master!K382)</f>
        <v>37.820255199999998</v>
      </c>
      <c r="H382" s="18">
        <f>IF(Sheet1!I855=1,Master!B382,Master!L382)</f>
        <v>-94.291588500000003</v>
      </c>
      <c r="I382" s="18">
        <f>IF(Sheet1!I855=0,Master!A382,Master!K382)</f>
        <v>100</v>
      </c>
      <c r="J382" s="18">
        <f>IF(Sheet1!I855=0,Master!B382,Master!L382)</f>
        <v>180</v>
      </c>
      <c r="K382" s="18">
        <v>100</v>
      </c>
      <c r="L382" s="18">
        <v>180</v>
      </c>
      <c r="M382">
        <v>151</v>
      </c>
      <c r="N382" t="s">
        <v>239</v>
      </c>
      <c r="O382">
        <v>0.100466337869</v>
      </c>
      <c r="P382" s="18" t="s">
        <v>240</v>
      </c>
      <c r="Q382" t="s">
        <v>241</v>
      </c>
      <c r="R382" t="s">
        <v>8</v>
      </c>
      <c r="S382">
        <v>0</v>
      </c>
      <c r="T382">
        <v>1</v>
      </c>
      <c r="U382">
        <v>8.8976373672485298</v>
      </c>
      <c r="V382">
        <v>8.8976373672485298</v>
      </c>
      <c r="W382">
        <v>8.8976373672485298</v>
      </c>
      <c r="X382" s="1">
        <v>8.8976373672485298</v>
      </c>
      <c r="Z382" s="1">
        <v>1</v>
      </c>
      <c r="AA382" s="1">
        <v>0.47173559665679898</v>
      </c>
      <c r="AB382" s="1">
        <v>0.47173559665679898</v>
      </c>
      <c r="AC382" s="1">
        <v>0.47173559665679898</v>
      </c>
      <c r="AD382" s="1">
        <v>0.47173559665679898</v>
      </c>
      <c r="AF382" s="1">
        <v>1</v>
      </c>
      <c r="AG382">
        <v>0.86778134107589699</v>
      </c>
      <c r="AH382">
        <v>0.86778134107589699</v>
      </c>
      <c r="AI382">
        <v>0.86778134107589699</v>
      </c>
      <c r="AJ382">
        <v>0.86778134107589699</v>
      </c>
      <c r="AL382" s="18">
        <f t="shared" si="32"/>
        <v>0.86778134107589699</v>
      </c>
      <c r="AM382">
        <v>0.86778134107589699</v>
      </c>
      <c r="AN382">
        <v>151</v>
      </c>
      <c r="AO382" t="s">
        <v>239</v>
      </c>
      <c r="AP382" t="s">
        <v>240</v>
      </c>
      <c r="AQ382" t="s">
        <v>241</v>
      </c>
      <c r="AR382" t="s">
        <v>8</v>
      </c>
      <c r="AS382">
        <v>37.820255199999998</v>
      </c>
      <c r="AT382">
        <v>-94.291588500000003</v>
      </c>
      <c r="AW382">
        <v>4.5999999999999996</v>
      </c>
      <c r="AX382">
        <v>4.5999999999999996</v>
      </c>
      <c r="BB382">
        <v>7.9</v>
      </c>
      <c r="BC382">
        <v>7.9</v>
      </c>
      <c r="BG382">
        <v>13.9</v>
      </c>
      <c r="BH382">
        <v>13.9</v>
      </c>
      <c r="BL382">
        <v>20.2</v>
      </c>
      <c r="BM382">
        <v>20.2</v>
      </c>
      <c r="BQ382">
        <v>24.8</v>
      </c>
      <c r="BR382">
        <v>24.8</v>
      </c>
      <c r="BW382">
        <v>29.3</v>
      </c>
      <c r="BX382">
        <v>29.3</v>
      </c>
      <c r="CB382">
        <v>32.5</v>
      </c>
      <c r="CC382">
        <v>32.5</v>
      </c>
      <c r="CG382">
        <v>31.8</v>
      </c>
      <c r="CH382">
        <v>31.8</v>
      </c>
      <c r="CL382">
        <v>27.3</v>
      </c>
      <c r="CM382">
        <v>27.3</v>
      </c>
      <c r="CQ382">
        <v>21.8</v>
      </c>
      <c r="CR382">
        <v>21.8</v>
      </c>
      <c r="CV382">
        <v>13.6</v>
      </c>
      <c r="CW382">
        <v>13.6</v>
      </c>
      <c r="DA382">
        <v>6.8</v>
      </c>
      <c r="DB382">
        <v>6.8</v>
      </c>
      <c r="DD382">
        <v>1</v>
      </c>
      <c r="DE382">
        <v>0</v>
      </c>
      <c r="DF382">
        <v>0</v>
      </c>
      <c r="DG382">
        <v>0</v>
      </c>
      <c r="DH382">
        <v>0</v>
      </c>
      <c r="DI382" t="str">
        <f t="shared" si="33"/>
        <v xml:space="preserve">Temp. suitable for vectors - surveillance may be needed. </v>
      </c>
      <c r="DJ382" t="str">
        <f t="shared" si="30"/>
        <v>When temp. suitable, model suggests vectors likely - may need control, education, and policies minimizing exposure.</v>
      </c>
      <c r="DK382" t="str">
        <f t="shared" si="34"/>
        <v xml:space="preserve">Temp. suitable for Zika - surveillance may be needed. </v>
      </c>
      <c r="DL382" t="str">
        <f t="shared" si="31"/>
        <v>When temp. suitable, model suggests Zika unlikely.</v>
      </c>
      <c r="DM382" t="str">
        <f t="shared" si="35"/>
        <v>Temp. suitable for vectors - surveillance may be needed. When temp. suitable, model suggests vectors likely - may need control, education, and policies minimizing exposure.</v>
      </c>
      <c r="DX382" s="59" t="s">
        <v>239</v>
      </c>
      <c r="DY382" s="59" t="s">
        <v>240</v>
      </c>
      <c r="DZ382" s="59" t="s">
        <v>241</v>
      </c>
      <c r="EA382" s="59" t="s">
        <v>8</v>
      </c>
      <c r="EB382" s="59">
        <v>0</v>
      </c>
      <c r="EC382" s="59">
        <v>188</v>
      </c>
      <c r="ED382" s="59">
        <v>0</v>
      </c>
      <c r="EE382" s="59">
        <v>1502</v>
      </c>
      <c r="EF382" s="59">
        <v>1502</v>
      </c>
      <c r="EG382" s="59">
        <v>31.8404255319148</v>
      </c>
      <c r="EH382" s="59">
        <v>147.41714609068001</v>
      </c>
      <c r="EI382" s="59">
        <v>5986</v>
      </c>
      <c r="EJ382" s="59">
        <v>42</v>
      </c>
      <c r="EK382" s="59">
        <v>0</v>
      </c>
      <c r="EL382" s="59">
        <v>13</v>
      </c>
      <c r="EM382" s="59">
        <v>2</v>
      </c>
      <c r="EN382" s="59">
        <v>5986</v>
      </c>
    </row>
    <row r="383" spans="1:144" x14ac:dyDescent="0.25">
      <c r="A383" s="18">
        <v>37.705711899999997</v>
      </c>
      <c r="B383" s="18">
        <v>-92.157270299999993</v>
      </c>
      <c r="C383" s="18">
        <f>IF(Sheet1!G856=1,Master!A383,Master!K383)</f>
        <v>37.705711899999997</v>
      </c>
      <c r="D383" s="18">
        <f>IF(Sheet1!G856=1,Master!B383,Master!L383)</f>
        <v>-92.157270299999993</v>
      </c>
      <c r="E383" s="18">
        <f>IF(Sheet1!G856=0,Master!A383,Master!K383)</f>
        <v>100</v>
      </c>
      <c r="F383" s="18">
        <f>IF(Sheet1!G856=0,Master!B383,Master!L383)</f>
        <v>180</v>
      </c>
      <c r="G383" s="18">
        <f>IF(Sheet1!I856=1,Master!A383,Master!K383)</f>
        <v>37.705711899999997</v>
      </c>
      <c r="H383" s="18">
        <f>IF(Sheet1!I856=1,Master!B383,Master!L383)</f>
        <v>-92.157270299999993</v>
      </c>
      <c r="I383" s="18">
        <f>IF(Sheet1!I856=0,Master!A383,Master!K383)</f>
        <v>100</v>
      </c>
      <c r="J383" s="18">
        <f>IF(Sheet1!I856=0,Master!B383,Master!L383)</f>
        <v>180</v>
      </c>
      <c r="K383" s="18">
        <v>100</v>
      </c>
      <c r="L383" s="18">
        <v>180</v>
      </c>
      <c r="M383">
        <v>264</v>
      </c>
      <c r="N383" t="s">
        <v>376</v>
      </c>
      <c r="O383">
        <v>0.85491306172199999</v>
      </c>
      <c r="P383" s="18" t="s">
        <v>240</v>
      </c>
      <c r="Q383" t="s">
        <v>241</v>
      </c>
      <c r="R383" t="s">
        <v>8</v>
      </c>
      <c r="S383">
        <v>0</v>
      </c>
      <c r="T383">
        <v>2</v>
      </c>
      <c r="U383">
        <v>5.8661417961120597</v>
      </c>
      <c r="V383">
        <v>8.3464565277099592</v>
      </c>
      <c r="W383">
        <v>7.1062991619110099</v>
      </c>
      <c r="X383" s="1">
        <v>14.212598323822</v>
      </c>
      <c r="Z383" s="1">
        <v>16</v>
      </c>
      <c r="AA383" s="1">
        <v>0.215189695112426</v>
      </c>
      <c r="AB383" s="1">
        <v>0.32619973076617498</v>
      </c>
      <c r="AC383" s="1">
        <v>0.28493300944946698</v>
      </c>
      <c r="AD383" s="1">
        <v>4.5589281511914699</v>
      </c>
      <c r="AF383" s="1">
        <v>16</v>
      </c>
      <c r="AG383">
        <v>0.731571865902372</v>
      </c>
      <c r="AH383">
        <v>0.896734008763719</v>
      </c>
      <c r="AI383">
        <v>0.79720093932682201</v>
      </c>
      <c r="AJ383">
        <v>12.755215029229101</v>
      </c>
      <c r="AL383" s="18">
        <f t="shared" si="32"/>
        <v>0.896734008763719</v>
      </c>
      <c r="AM383">
        <v>0.896734008763719</v>
      </c>
      <c r="AN383">
        <v>264</v>
      </c>
      <c r="AO383" t="s">
        <v>376</v>
      </c>
      <c r="AP383" t="s">
        <v>240</v>
      </c>
      <c r="AQ383" t="s">
        <v>241</v>
      </c>
      <c r="AR383" t="s">
        <v>8</v>
      </c>
      <c r="AS383">
        <v>37.705711899999997</v>
      </c>
      <c r="AT383">
        <v>-92.157270299999993</v>
      </c>
      <c r="AW383">
        <v>6.1</v>
      </c>
      <c r="AX383">
        <v>5.9</v>
      </c>
      <c r="BB383">
        <v>8.6999999999999993</v>
      </c>
      <c r="BC383">
        <v>8.6</v>
      </c>
      <c r="BG383">
        <v>14.5</v>
      </c>
      <c r="BH383">
        <v>14.3</v>
      </c>
      <c r="BL383">
        <v>20.9</v>
      </c>
      <c r="BM383">
        <v>20.8</v>
      </c>
      <c r="BQ383">
        <v>25</v>
      </c>
      <c r="BR383">
        <v>24.9</v>
      </c>
      <c r="BW383">
        <v>29</v>
      </c>
      <c r="BX383">
        <v>28.9</v>
      </c>
      <c r="CB383">
        <v>31.9</v>
      </c>
      <c r="CC383">
        <v>31.900000000000002</v>
      </c>
      <c r="CG383">
        <v>31.2</v>
      </c>
      <c r="CH383">
        <v>31.200000000000003</v>
      </c>
      <c r="CL383">
        <v>27.1</v>
      </c>
      <c r="CM383">
        <v>27</v>
      </c>
      <c r="CQ383">
        <v>21.7</v>
      </c>
      <c r="CR383">
        <v>21.6</v>
      </c>
      <c r="CV383">
        <v>14.3</v>
      </c>
      <c r="CW383">
        <v>14.2</v>
      </c>
      <c r="DA383">
        <v>7.9</v>
      </c>
      <c r="DB383">
        <v>7.8</v>
      </c>
      <c r="DD383">
        <v>13</v>
      </c>
      <c r="DE383">
        <v>0</v>
      </c>
      <c r="DF383">
        <v>0</v>
      </c>
      <c r="DG383">
        <v>0</v>
      </c>
      <c r="DH383">
        <v>0</v>
      </c>
      <c r="DI383" t="str">
        <f t="shared" si="33"/>
        <v xml:space="preserve">Temp. suitable for vectors - surveillance may be needed. </v>
      </c>
      <c r="DJ383" t="str">
        <f t="shared" si="30"/>
        <v>When temp. suitable, model suggests vectors likely - may need control, education, and policies minimizing exposure.</v>
      </c>
      <c r="DK383" t="str">
        <f t="shared" si="34"/>
        <v xml:space="preserve">Temp. suitable for Zika - surveillance may be needed. </v>
      </c>
      <c r="DL383" t="str">
        <f t="shared" si="31"/>
        <v>When temp. suitable, model suggests Zika unlikely.</v>
      </c>
      <c r="DM383" t="str">
        <f t="shared" si="35"/>
        <v>Temp. suitable for vectors - surveillance may be needed. When temp. suitable, model suggests vectors likely - may need control, education, and policies minimizing exposure.</v>
      </c>
      <c r="DX383" s="59" t="s">
        <v>376</v>
      </c>
      <c r="DY383" s="59" t="s">
        <v>240</v>
      </c>
      <c r="DZ383" s="59" t="s">
        <v>241</v>
      </c>
      <c r="EA383" s="59" t="s">
        <v>8</v>
      </c>
      <c r="EB383" s="59">
        <v>0</v>
      </c>
      <c r="EC383" s="59">
        <v>1010</v>
      </c>
      <c r="ED383" s="59">
        <v>0</v>
      </c>
      <c r="EE383" s="59">
        <v>1586</v>
      </c>
      <c r="EF383" s="59">
        <v>1586</v>
      </c>
      <c r="EG383" s="59">
        <v>31.939603960395999</v>
      </c>
      <c r="EH383" s="59">
        <v>136.269932017743</v>
      </c>
      <c r="EI383" s="59">
        <v>32259</v>
      </c>
      <c r="EJ383" s="59">
        <v>121</v>
      </c>
      <c r="EK383" s="59">
        <v>0</v>
      </c>
      <c r="EL383" s="59">
        <v>14</v>
      </c>
      <c r="EM383" s="59">
        <v>0</v>
      </c>
      <c r="EN383" s="59">
        <v>32259</v>
      </c>
    </row>
    <row r="384" spans="1:144" x14ac:dyDescent="0.25">
      <c r="A384" s="18">
        <v>39.096807800000001</v>
      </c>
      <c r="B384" s="18">
        <v>-94.250709999999998</v>
      </c>
      <c r="C384" s="18">
        <f>IF(Sheet1!G857=1,Master!A384,Master!K384)</f>
        <v>39.096807800000001</v>
      </c>
      <c r="D384" s="18">
        <f>IF(Sheet1!G857=1,Master!B384,Master!L384)</f>
        <v>-94.250709999999998</v>
      </c>
      <c r="E384" s="18">
        <f>IF(Sheet1!G857=0,Master!A384,Master!K384)</f>
        <v>100</v>
      </c>
      <c r="F384" s="18">
        <f>IF(Sheet1!G857=0,Master!B384,Master!L384)</f>
        <v>180</v>
      </c>
      <c r="G384" s="18">
        <f>IF(Sheet1!I857=1,Master!A384,Master!K384)</f>
        <v>39.096807800000001</v>
      </c>
      <c r="H384" s="18">
        <f>IF(Sheet1!I857=1,Master!B384,Master!L384)</f>
        <v>-94.250709999999998</v>
      </c>
      <c r="I384" s="18">
        <f>IF(Sheet1!I857=0,Master!A384,Master!K384)</f>
        <v>100</v>
      </c>
      <c r="J384" s="18">
        <f>IF(Sheet1!I857=0,Master!B384,Master!L384)</f>
        <v>180</v>
      </c>
      <c r="K384" s="18">
        <v>100</v>
      </c>
      <c r="L384" s="18">
        <v>180</v>
      </c>
      <c r="M384">
        <v>335</v>
      </c>
      <c r="N384" t="s">
        <v>447</v>
      </c>
      <c r="O384">
        <v>0.22834498513400001</v>
      </c>
      <c r="P384" s="18" t="s">
        <v>240</v>
      </c>
      <c r="Q384" t="s">
        <v>241</v>
      </c>
      <c r="R384" t="s">
        <v>8</v>
      </c>
      <c r="S384">
        <v>0</v>
      </c>
      <c r="T384">
        <v>1</v>
      </c>
      <c r="U384">
        <v>11.65354347229</v>
      </c>
      <c r="V384">
        <v>11.65354347229</v>
      </c>
      <c r="W384">
        <v>11.65354347229</v>
      </c>
      <c r="X384" s="1">
        <v>11.65354347229</v>
      </c>
      <c r="Z384" s="1">
        <v>1</v>
      </c>
      <c r="AA384" s="1">
        <v>0.19316873849886401</v>
      </c>
      <c r="AB384" s="1">
        <v>0.19316873849886401</v>
      </c>
      <c r="AC384" s="1">
        <v>0.19316873849886401</v>
      </c>
      <c r="AD384" s="1">
        <v>0.19316873849886401</v>
      </c>
      <c r="AF384" s="1">
        <v>1</v>
      </c>
      <c r="AG384">
        <v>0.54656562273251896</v>
      </c>
      <c r="AH384">
        <v>0.54656562273251896</v>
      </c>
      <c r="AI384">
        <v>0.54656562273251896</v>
      </c>
      <c r="AJ384">
        <v>0.54656562273251896</v>
      </c>
      <c r="AL384" s="18">
        <f t="shared" si="32"/>
        <v>0.54656562273251896</v>
      </c>
      <c r="AM384">
        <v>0.54656562273251896</v>
      </c>
      <c r="AN384">
        <v>335</v>
      </c>
      <c r="AO384" t="s">
        <v>447</v>
      </c>
      <c r="AP384" t="s">
        <v>240</v>
      </c>
      <c r="AQ384" t="s">
        <v>241</v>
      </c>
      <c r="AR384" t="s">
        <v>8</v>
      </c>
      <c r="AS384">
        <v>39.096807800000001</v>
      </c>
      <c r="AT384">
        <v>-94.250709999999998</v>
      </c>
      <c r="AW384">
        <v>2.9</v>
      </c>
      <c r="AX384">
        <v>2.9</v>
      </c>
      <c r="BB384">
        <v>6.1</v>
      </c>
      <c r="BC384">
        <v>6.1</v>
      </c>
      <c r="BG384">
        <v>12.1</v>
      </c>
      <c r="BH384">
        <v>12.1</v>
      </c>
      <c r="BL384">
        <v>18.899999999999999</v>
      </c>
      <c r="BM384">
        <v>18.899999999999999</v>
      </c>
      <c r="BQ384">
        <v>24.3</v>
      </c>
      <c r="BR384">
        <v>24.3</v>
      </c>
      <c r="BW384">
        <v>29</v>
      </c>
      <c r="BX384">
        <v>29</v>
      </c>
      <c r="CB384">
        <v>31.7</v>
      </c>
      <c r="CC384">
        <v>31.7</v>
      </c>
      <c r="CG384">
        <v>30.9</v>
      </c>
      <c r="CH384">
        <v>30.9</v>
      </c>
      <c r="CL384">
        <v>26.5</v>
      </c>
      <c r="CM384">
        <v>26.5</v>
      </c>
      <c r="CQ384">
        <v>20.6</v>
      </c>
      <c r="CR384">
        <v>20.6</v>
      </c>
      <c r="CV384">
        <v>12</v>
      </c>
      <c r="CW384">
        <v>12</v>
      </c>
      <c r="DA384">
        <v>5.2</v>
      </c>
      <c r="DB384">
        <v>5.2</v>
      </c>
      <c r="DD384">
        <v>2</v>
      </c>
      <c r="DE384">
        <v>0</v>
      </c>
      <c r="DF384">
        <v>0</v>
      </c>
      <c r="DG384">
        <v>0</v>
      </c>
      <c r="DH384">
        <v>0</v>
      </c>
      <c r="DI384" t="str">
        <f t="shared" si="33"/>
        <v xml:space="preserve">Temp. suitable for vectors - surveillance may be needed. </v>
      </c>
      <c r="DJ384" t="str">
        <f t="shared" si="30"/>
        <v>When temp. suitable, model suggests vectors likely - may need control, education, and policies minimizing exposure.</v>
      </c>
      <c r="DK384" t="str">
        <f t="shared" si="34"/>
        <v xml:space="preserve">Temp. suitable for Zika - surveillance may be needed. </v>
      </c>
      <c r="DL384" t="str">
        <f t="shared" si="31"/>
        <v>When temp. suitable, model suggests Zika unlikely.</v>
      </c>
      <c r="DM384" t="str">
        <f t="shared" si="35"/>
        <v>Temp. suitable for vectors - surveillance may be needed. When temp. suitable, model suggests vectors likely - may need control, education, and policies minimizing exposure.</v>
      </c>
      <c r="DX384" s="59" t="s">
        <v>447</v>
      </c>
      <c r="DY384" s="59" t="s">
        <v>240</v>
      </c>
      <c r="DZ384" s="59" t="s">
        <v>241</v>
      </c>
      <c r="EA384" s="59" t="s">
        <v>8</v>
      </c>
      <c r="EB384" s="59">
        <v>2</v>
      </c>
      <c r="EC384" s="59">
        <v>281</v>
      </c>
      <c r="ED384" s="59">
        <v>0</v>
      </c>
      <c r="EE384" s="59">
        <v>1586</v>
      </c>
      <c r="EF384" s="59">
        <v>1586</v>
      </c>
      <c r="EG384" s="59">
        <v>83.074733096085396</v>
      </c>
      <c r="EH384" s="59">
        <v>206.35621544649001</v>
      </c>
      <c r="EI384" s="59">
        <v>23344</v>
      </c>
      <c r="EJ384" s="59">
        <v>102</v>
      </c>
      <c r="EK384" s="59">
        <v>0</v>
      </c>
      <c r="EL384" s="59">
        <v>24</v>
      </c>
      <c r="EM384" s="59">
        <v>11</v>
      </c>
      <c r="EN384" s="59">
        <v>23344</v>
      </c>
    </row>
    <row r="385" spans="1:144" x14ac:dyDescent="0.25">
      <c r="A385" s="18">
        <v>36.7932481</v>
      </c>
      <c r="B385" s="18">
        <v>-94.364989699999995</v>
      </c>
      <c r="C385" s="18">
        <f>IF(Sheet1!G858=1,Master!A385,Master!K385)</f>
        <v>36.7932481</v>
      </c>
      <c r="D385" s="18">
        <f>IF(Sheet1!G858=1,Master!B385,Master!L385)</f>
        <v>-94.364989699999995</v>
      </c>
      <c r="E385" s="18">
        <f>IF(Sheet1!G858=0,Master!A385,Master!K385)</f>
        <v>100</v>
      </c>
      <c r="F385" s="18">
        <f>IF(Sheet1!G858=0,Master!B385,Master!L385)</f>
        <v>180</v>
      </c>
      <c r="G385" s="18">
        <f>IF(Sheet1!I858=1,Master!A385,Master!K385)</f>
        <v>36.7932481</v>
      </c>
      <c r="H385" s="18">
        <f>IF(Sheet1!I858=1,Master!B385,Master!L385)</f>
        <v>-94.364989699999995</v>
      </c>
      <c r="I385" s="18">
        <f>IF(Sheet1!I858=0,Master!A385,Master!K385)</f>
        <v>100</v>
      </c>
      <c r="J385" s="18">
        <f>IF(Sheet1!I858=0,Master!B385,Master!L385)</f>
        <v>180</v>
      </c>
      <c r="K385" s="18">
        <v>100</v>
      </c>
      <c r="L385" s="18">
        <v>180</v>
      </c>
      <c r="M385">
        <v>358</v>
      </c>
      <c r="N385" t="s">
        <v>470</v>
      </c>
      <c r="O385">
        <v>0.29050304326199999</v>
      </c>
      <c r="P385" s="18" t="s">
        <v>240</v>
      </c>
      <c r="Q385" t="s">
        <v>241</v>
      </c>
      <c r="R385" t="s">
        <v>8</v>
      </c>
      <c r="S385">
        <v>0</v>
      </c>
      <c r="T385">
        <v>1</v>
      </c>
      <c r="U385">
        <v>11.65354347229</v>
      </c>
      <c r="V385">
        <v>11.65354347229</v>
      </c>
      <c r="W385">
        <v>11.65354347229</v>
      </c>
      <c r="X385" s="1">
        <v>11.65354347229</v>
      </c>
      <c r="Z385" s="1">
        <v>1</v>
      </c>
      <c r="AA385" s="1">
        <v>0.40288999676704401</v>
      </c>
      <c r="AB385" s="1">
        <v>0.40288999676704401</v>
      </c>
      <c r="AC385" s="1">
        <v>0.40288999676704401</v>
      </c>
      <c r="AD385" s="1">
        <v>0.40288999676704401</v>
      </c>
      <c r="AF385" s="1">
        <v>1</v>
      </c>
      <c r="AG385">
        <v>0.93055540323257402</v>
      </c>
      <c r="AH385">
        <v>0.93055540323257402</v>
      </c>
      <c r="AI385">
        <v>0.93055540323257402</v>
      </c>
      <c r="AJ385">
        <v>0.93055540323257402</v>
      </c>
      <c r="AL385" s="18">
        <f t="shared" si="32"/>
        <v>0.93055540323257402</v>
      </c>
      <c r="AM385">
        <v>0.93055540323257402</v>
      </c>
      <c r="AN385">
        <v>358</v>
      </c>
      <c r="AO385" t="s">
        <v>470</v>
      </c>
      <c r="AP385" t="s">
        <v>240</v>
      </c>
      <c r="AQ385" t="s">
        <v>241</v>
      </c>
      <c r="AR385" t="s">
        <v>8</v>
      </c>
      <c r="AS385">
        <v>36.7932481</v>
      </c>
      <c r="AT385">
        <v>-94.364989699999995</v>
      </c>
      <c r="AW385">
        <v>6.7</v>
      </c>
      <c r="AX385">
        <v>6.7</v>
      </c>
      <c r="BB385">
        <v>9.6</v>
      </c>
      <c r="BC385">
        <v>9.6</v>
      </c>
      <c r="BG385">
        <v>14.7</v>
      </c>
      <c r="BH385">
        <v>14.7</v>
      </c>
      <c r="BL385">
        <v>20.7</v>
      </c>
      <c r="BM385">
        <v>20.7</v>
      </c>
      <c r="BQ385">
        <v>24.6</v>
      </c>
      <c r="BR385">
        <v>24.6</v>
      </c>
      <c r="BW385">
        <v>28.8</v>
      </c>
      <c r="BX385">
        <v>28.8</v>
      </c>
      <c r="CB385">
        <v>31.8</v>
      </c>
      <c r="CC385">
        <v>31.8</v>
      </c>
      <c r="CG385">
        <v>31.3</v>
      </c>
      <c r="CH385">
        <v>31.3</v>
      </c>
      <c r="CL385">
        <v>26.9</v>
      </c>
      <c r="CM385">
        <v>26.9</v>
      </c>
      <c r="CQ385">
        <v>21.7</v>
      </c>
      <c r="CR385">
        <v>21.7</v>
      </c>
      <c r="CV385">
        <v>14.2</v>
      </c>
      <c r="CW385">
        <v>14.2</v>
      </c>
      <c r="DA385">
        <v>8.5</v>
      </c>
      <c r="DB385">
        <v>8.5</v>
      </c>
      <c r="DD385">
        <v>2</v>
      </c>
      <c r="DE385">
        <v>0</v>
      </c>
      <c r="DF385">
        <v>0</v>
      </c>
      <c r="DG385">
        <v>0</v>
      </c>
      <c r="DH385">
        <v>0</v>
      </c>
      <c r="DI385" t="str">
        <f t="shared" si="33"/>
        <v xml:space="preserve">Temp. suitable for vectors - surveillance may be needed. </v>
      </c>
      <c r="DJ385" t="str">
        <f t="shared" si="30"/>
        <v>When temp. suitable, model suggests vectors likely - may need control, education, and policies minimizing exposure.</v>
      </c>
      <c r="DK385" t="str">
        <f t="shared" si="34"/>
        <v xml:space="preserve">Temp. suitable for Zika - surveillance may be needed. </v>
      </c>
      <c r="DL385" t="str">
        <f t="shared" si="31"/>
        <v>When temp. suitable, model suggests Zika unlikely.</v>
      </c>
      <c r="DM385" t="str">
        <f t="shared" si="35"/>
        <v>Temp. suitable for vectors - surveillance may be needed. When temp. suitable, model suggests vectors likely - may need control, education, and policies minimizing exposure.</v>
      </c>
      <c r="DX385" s="59" t="s">
        <v>470</v>
      </c>
      <c r="DY385" s="59" t="s">
        <v>240</v>
      </c>
      <c r="DZ385" s="59" t="s">
        <v>241</v>
      </c>
      <c r="EA385" s="59" t="s">
        <v>8</v>
      </c>
      <c r="EB385" s="59">
        <v>0</v>
      </c>
      <c r="EC385" s="59">
        <v>320</v>
      </c>
      <c r="ED385" s="59">
        <v>0</v>
      </c>
      <c r="EE385" s="59">
        <v>985</v>
      </c>
      <c r="EF385" s="59">
        <v>985</v>
      </c>
      <c r="EG385" s="59">
        <v>43.137500000000003</v>
      </c>
      <c r="EH385" s="59">
        <v>127.076403567892</v>
      </c>
      <c r="EI385" s="59">
        <v>13804</v>
      </c>
      <c r="EJ385" s="59">
        <v>80</v>
      </c>
      <c r="EK385" s="59">
        <v>0</v>
      </c>
      <c r="EL385" s="59">
        <v>7</v>
      </c>
      <c r="EM385" s="59">
        <v>2</v>
      </c>
      <c r="EN385" s="59">
        <v>13804</v>
      </c>
    </row>
    <row r="386" spans="1:144" x14ac:dyDescent="0.25">
      <c r="A386" s="18">
        <v>38.835548799999998</v>
      </c>
      <c r="B386" s="18">
        <v>-94.541325499999999</v>
      </c>
      <c r="C386" s="18">
        <f>IF(Sheet1!G859=1,Master!A386,Master!K386)</f>
        <v>38.835548799999998</v>
      </c>
      <c r="D386" s="18">
        <f>IF(Sheet1!G859=1,Master!B386,Master!L386)</f>
        <v>-94.541325499999999</v>
      </c>
      <c r="E386" s="18">
        <f>IF(Sheet1!G859=0,Master!A386,Master!K386)</f>
        <v>100</v>
      </c>
      <c r="F386" s="18">
        <f>IF(Sheet1!G859=0,Master!B386,Master!L386)</f>
        <v>180</v>
      </c>
      <c r="G386" s="18">
        <f>IF(Sheet1!I859=1,Master!A386,Master!K386)</f>
        <v>38.835548799999998</v>
      </c>
      <c r="H386" s="18">
        <f>IF(Sheet1!I859=1,Master!B386,Master!L386)</f>
        <v>-94.541325499999999</v>
      </c>
      <c r="I386" s="18">
        <f>IF(Sheet1!I859=0,Master!A386,Master!K386)</f>
        <v>100</v>
      </c>
      <c r="J386" s="18">
        <f>IF(Sheet1!I859=0,Master!B386,Master!L386)</f>
        <v>180</v>
      </c>
      <c r="K386" s="18">
        <v>100</v>
      </c>
      <c r="L386" s="18">
        <v>180</v>
      </c>
      <c r="M386">
        <v>395</v>
      </c>
      <c r="N386" t="s">
        <v>507</v>
      </c>
      <c r="O386">
        <v>9.8755162582399997E-2</v>
      </c>
      <c r="P386" s="18" t="s">
        <v>240</v>
      </c>
      <c r="Q386" t="s">
        <v>241</v>
      </c>
      <c r="R386" t="s">
        <v>8</v>
      </c>
      <c r="S386">
        <v>0</v>
      </c>
      <c r="T386">
        <v>1</v>
      </c>
      <c r="U386">
        <v>10.275590896606399</v>
      </c>
      <c r="V386">
        <v>10.275590896606399</v>
      </c>
      <c r="W386">
        <v>10.275590896606399</v>
      </c>
      <c r="X386" s="1">
        <v>10.275590896606399</v>
      </c>
      <c r="Z386" s="1">
        <v>1</v>
      </c>
      <c r="AA386" s="1">
        <v>0.176929011940956</v>
      </c>
      <c r="AB386" s="1">
        <v>0.176929011940956</v>
      </c>
      <c r="AC386" s="1">
        <v>0.176929011940956</v>
      </c>
      <c r="AD386" s="1">
        <v>0.176929011940956</v>
      </c>
      <c r="AF386" s="1">
        <v>1</v>
      </c>
      <c r="AG386">
        <v>0.81611829996108998</v>
      </c>
      <c r="AH386">
        <v>0.81611829996108998</v>
      </c>
      <c r="AI386">
        <v>0.81611829996108998</v>
      </c>
      <c r="AJ386">
        <v>0.81611829996108998</v>
      </c>
      <c r="AL386" s="18">
        <f t="shared" si="32"/>
        <v>0.81611829996108998</v>
      </c>
      <c r="AM386">
        <v>0.81611829996108998</v>
      </c>
      <c r="AN386">
        <v>395</v>
      </c>
      <c r="AO386" t="s">
        <v>507</v>
      </c>
      <c r="AP386" t="s">
        <v>240</v>
      </c>
      <c r="AQ386" t="s">
        <v>241</v>
      </c>
      <c r="AR386" t="s">
        <v>8</v>
      </c>
      <c r="AS386">
        <v>38.835548799999998</v>
      </c>
      <c r="AT386">
        <v>-94.541325499999999</v>
      </c>
      <c r="AW386">
        <v>2.8</v>
      </c>
      <c r="AX386">
        <v>2.8</v>
      </c>
      <c r="BB386">
        <v>5.8</v>
      </c>
      <c r="BC386">
        <v>5.8</v>
      </c>
      <c r="BG386">
        <v>11.8</v>
      </c>
      <c r="BH386">
        <v>11.8</v>
      </c>
      <c r="BL386">
        <v>18.7</v>
      </c>
      <c r="BM386">
        <v>18.7</v>
      </c>
      <c r="BQ386">
        <v>24</v>
      </c>
      <c r="BR386">
        <v>24</v>
      </c>
      <c r="BW386">
        <v>28.3</v>
      </c>
      <c r="BX386">
        <v>28.3</v>
      </c>
      <c r="CB386">
        <v>31.3</v>
      </c>
      <c r="CC386">
        <v>31.3</v>
      </c>
      <c r="CG386">
        <v>30.6</v>
      </c>
      <c r="CH386">
        <v>30.6</v>
      </c>
      <c r="CL386">
        <v>26.3</v>
      </c>
      <c r="CM386">
        <v>26.3</v>
      </c>
      <c r="CQ386">
        <v>20.399999999999999</v>
      </c>
      <c r="CR386">
        <v>20.399999999999999</v>
      </c>
      <c r="CV386">
        <v>11.9</v>
      </c>
      <c r="CW386">
        <v>11.9</v>
      </c>
      <c r="DA386">
        <v>5.2</v>
      </c>
      <c r="DB386">
        <v>5.2</v>
      </c>
      <c r="DD386">
        <v>1</v>
      </c>
      <c r="DE386">
        <v>0</v>
      </c>
      <c r="DF386">
        <v>0</v>
      </c>
      <c r="DG386">
        <v>0</v>
      </c>
      <c r="DH386">
        <v>0</v>
      </c>
      <c r="DI386" t="str">
        <f t="shared" si="33"/>
        <v xml:space="preserve">Temp. suitable for vectors - surveillance may be needed. </v>
      </c>
      <c r="DJ386" t="str">
        <f t="shared" ref="DJ386:DJ449" si="36">IF(AL386="NoData",$DQ$5,IF(AL386&lt;0.5,$DQ$3,IF(AL386&gt;=0.5,$DQ$4,"")))</f>
        <v>When temp. suitable, model suggests vectors likely - may need control, education, and policies minimizing exposure.</v>
      </c>
      <c r="DK386" t="str">
        <f t="shared" si="34"/>
        <v xml:space="preserve">Temp. suitable for Zika - surveillance may be needed. </v>
      </c>
      <c r="DL386" t="str">
        <f t="shared" ref="DL386:DL449" si="37">IF(DF386="NoData",$DU$5,IF(DF386&lt;0.5,$DU$3,IF(DF386&gt;=0.5,$DU$4,"")))</f>
        <v>When temp. suitable, model suggests Zika unlikely.</v>
      </c>
      <c r="DM386" t="str">
        <f t="shared" si="35"/>
        <v>Temp. suitable for vectors - surveillance may be needed. When temp. suitable, model suggests vectors likely - may need control, education, and policies minimizing exposure.</v>
      </c>
      <c r="DX386" s="59" t="s">
        <v>507</v>
      </c>
      <c r="DY386" s="59" t="s">
        <v>240</v>
      </c>
      <c r="DZ386" s="59" t="s">
        <v>241</v>
      </c>
      <c r="EA386" s="59" t="s">
        <v>8</v>
      </c>
      <c r="EB386" s="59">
        <v>239</v>
      </c>
      <c r="EC386" s="59">
        <v>168</v>
      </c>
      <c r="ED386" s="59">
        <v>0</v>
      </c>
      <c r="EE386" s="59">
        <v>2328</v>
      </c>
      <c r="EF386" s="59">
        <v>2328</v>
      </c>
      <c r="EG386" s="59">
        <v>253.38690476190399</v>
      </c>
      <c r="EH386" s="59">
        <v>379.81041520103298</v>
      </c>
      <c r="EI386" s="59">
        <v>42569</v>
      </c>
      <c r="EJ386" s="59">
        <v>106</v>
      </c>
      <c r="EK386" s="59">
        <v>0</v>
      </c>
      <c r="EL386" s="59">
        <v>5</v>
      </c>
      <c r="EM386" s="59">
        <v>47</v>
      </c>
      <c r="EN386" s="59">
        <v>42569</v>
      </c>
    </row>
    <row r="387" spans="1:144" x14ac:dyDescent="0.25">
      <c r="A387" s="18">
        <v>39.041651100000003</v>
      </c>
      <c r="B387" s="18">
        <v>-94.549030700000003</v>
      </c>
      <c r="C387" s="18">
        <f>IF(Sheet1!G860=1,Master!A387,Master!K387)</f>
        <v>39.041651100000003</v>
      </c>
      <c r="D387" s="18">
        <f>IF(Sheet1!G860=1,Master!B387,Master!L387)</f>
        <v>-94.549030700000003</v>
      </c>
      <c r="E387" s="18">
        <f>IF(Sheet1!G860=0,Master!A387,Master!K387)</f>
        <v>100</v>
      </c>
      <c r="F387" s="18">
        <f>IF(Sheet1!G860=0,Master!B387,Master!L387)</f>
        <v>180</v>
      </c>
      <c r="G387" s="18">
        <f>IF(Sheet1!I860=1,Master!A387,Master!K387)</f>
        <v>39.041651100000003</v>
      </c>
      <c r="H387" s="18">
        <f>IF(Sheet1!I860=1,Master!B387,Master!L387)</f>
        <v>-94.549030700000003</v>
      </c>
      <c r="I387" s="18">
        <f>IF(Sheet1!I860=0,Master!A387,Master!K387)</f>
        <v>100</v>
      </c>
      <c r="J387" s="18">
        <f>IF(Sheet1!I860=0,Master!B387,Master!L387)</f>
        <v>180</v>
      </c>
      <c r="K387" s="18">
        <v>100</v>
      </c>
      <c r="L387" s="18">
        <v>180</v>
      </c>
      <c r="M387">
        <v>506</v>
      </c>
      <c r="N387" t="s">
        <v>618</v>
      </c>
      <c r="O387">
        <v>6.2555566742600001E-3</v>
      </c>
      <c r="P387" s="18" t="s">
        <v>240</v>
      </c>
      <c r="Q387" t="s">
        <v>241</v>
      </c>
      <c r="R387" t="s">
        <v>8</v>
      </c>
      <c r="S387">
        <v>0</v>
      </c>
      <c r="T387">
        <v>1</v>
      </c>
      <c r="U387">
        <v>5.8661417961120597</v>
      </c>
      <c r="V387">
        <v>5.8661417961120597</v>
      </c>
      <c r="W387">
        <v>5.8661417961120597</v>
      </c>
      <c r="X387" s="1">
        <v>5.8661417961120597</v>
      </c>
      <c r="Z387" s="1">
        <v>1</v>
      </c>
      <c r="AA387" s="1">
        <v>0.68351280689239502</v>
      </c>
      <c r="AB387" s="1">
        <v>0.68351280689239502</v>
      </c>
      <c r="AC387" s="1">
        <v>0.68351280689239502</v>
      </c>
      <c r="AD387" s="1">
        <v>0.68351280689239502</v>
      </c>
      <c r="AF387" s="1">
        <v>1</v>
      </c>
      <c r="AG387">
        <v>0.85195755958557096</v>
      </c>
      <c r="AH387">
        <v>0.85195755958557096</v>
      </c>
      <c r="AI387">
        <v>0.85195755958557096</v>
      </c>
      <c r="AJ387">
        <v>0.85195755958557096</v>
      </c>
      <c r="AL387" s="18">
        <f t="shared" ref="AL387:AL450" si="38">IF(AB387&gt;AH387,AB387,AH387)</f>
        <v>0.85195755958557096</v>
      </c>
      <c r="AM387">
        <v>0.85195755958557096</v>
      </c>
      <c r="AN387">
        <v>506</v>
      </c>
      <c r="AO387" t="s">
        <v>618</v>
      </c>
      <c r="AP387" t="s">
        <v>240</v>
      </c>
      <c r="AQ387" t="s">
        <v>241</v>
      </c>
      <c r="AR387" t="s">
        <v>8</v>
      </c>
      <c r="AS387">
        <v>39.041651100000003</v>
      </c>
      <c r="AT387">
        <v>-94.549030700000003</v>
      </c>
      <c r="AW387">
        <v>3.1</v>
      </c>
      <c r="AX387">
        <v>3.1</v>
      </c>
      <c r="BB387">
        <v>6.2</v>
      </c>
      <c r="BC387">
        <v>6.2</v>
      </c>
      <c r="BG387">
        <v>12</v>
      </c>
      <c r="BH387">
        <v>12</v>
      </c>
      <c r="BL387">
        <v>18.899999999999999</v>
      </c>
      <c r="BM387">
        <v>18.899999999999999</v>
      </c>
      <c r="BQ387">
        <v>24.2</v>
      </c>
      <c r="BR387">
        <v>24.2</v>
      </c>
      <c r="BW387">
        <v>28.9</v>
      </c>
      <c r="BX387">
        <v>28.9</v>
      </c>
      <c r="CB387">
        <v>31.7</v>
      </c>
      <c r="CC387">
        <v>31.7</v>
      </c>
      <c r="CG387">
        <v>30.9</v>
      </c>
      <c r="CH387">
        <v>30.9</v>
      </c>
      <c r="CL387">
        <v>26.5</v>
      </c>
      <c r="CM387">
        <v>26.5</v>
      </c>
      <c r="CQ387">
        <v>20.6</v>
      </c>
      <c r="CR387">
        <v>20.6</v>
      </c>
      <c r="CV387">
        <v>12.1</v>
      </c>
      <c r="CW387">
        <v>12.1</v>
      </c>
      <c r="DA387">
        <v>5.3</v>
      </c>
      <c r="DB387">
        <v>5.3</v>
      </c>
      <c r="DD387">
        <v>1</v>
      </c>
      <c r="DE387">
        <v>0</v>
      </c>
      <c r="DF387">
        <v>0</v>
      </c>
      <c r="DG387">
        <v>0</v>
      </c>
      <c r="DH387">
        <v>0</v>
      </c>
      <c r="DI387" t="str">
        <f t="shared" ref="DI387:DI450" si="39">IF((CL387&gt;=13)-(CL387&gt;38),$DO$4,$DO$3)</f>
        <v xml:space="preserve">Temp. suitable for vectors - surveillance may be needed. </v>
      </c>
      <c r="DJ387" t="str">
        <f t="shared" si="36"/>
        <v>When temp. suitable, model suggests vectors likely - may need control, education, and policies minimizing exposure.</v>
      </c>
      <c r="DK387" t="str">
        <f t="shared" ref="DK387:DK450" si="40">IF((CL387&gt;=18)-(CL387&gt;42),$DS$4,$DS$3)</f>
        <v xml:space="preserve">Temp. suitable for Zika - surveillance may be needed. </v>
      </c>
      <c r="DL387" t="str">
        <f t="shared" si="37"/>
        <v>When temp. suitable, model suggests Zika unlikely.</v>
      </c>
      <c r="DM387" t="str">
        <f t="shared" ref="DM387:DM450" si="41">CONCATENATE(DI387,DJ387)</f>
        <v>Temp. suitable for vectors - surveillance may be needed. When temp. suitable, model suggests vectors likely - may need control, education, and policies minimizing exposure.</v>
      </c>
      <c r="DX387" s="59" t="s">
        <v>618</v>
      </c>
      <c r="DY387" s="59" t="s">
        <v>240</v>
      </c>
      <c r="DZ387" s="59" t="s">
        <v>241</v>
      </c>
      <c r="EA387" s="59" t="s">
        <v>8</v>
      </c>
      <c r="EB387" s="59">
        <v>484</v>
      </c>
      <c r="EC387" s="59">
        <v>122</v>
      </c>
      <c r="ED387" s="59">
        <v>1</v>
      </c>
      <c r="EE387" s="59">
        <v>5750</v>
      </c>
      <c r="EF387" s="59">
        <v>5749</v>
      </c>
      <c r="EG387" s="59">
        <v>966.76229508196695</v>
      </c>
      <c r="EH387" s="59">
        <v>962.59499044381005</v>
      </c>
      <c r="EI387" s="59">
        <v>117945</v>
      </c>
      <c r="EJ387" s="59">
        <v>119</v>
      </c>
      <c r="EK387" s="59">
        <v>88</v>
      </c>
      <c r="EL387" s="59">
        <v>1</v>
      </c>
      <c r="EM387" s="59">
        <v>753</v>
      </c>
      <c r="EN387" s="59">
        <v>117945</v>
      </c>
    </row>
    <row r="388" spans="1:144" x14ac:dyDescent="0.25">
      <c r="A388" s="18">
        <v>39.766544199999998</v>
      </c>
      <c r="B388" s="18">
        <v>-94.901753900000003</v>
      </c>
      <c r="C388" s="18">
        <f>IF(Sheet1!G861=1,Master!A388,Master!K388)</f>
        <v>39.766544199999998</v>
      </c>
      <c r="D388" s="18">
        <f>IF(Sheet1!G861=1,Master!B388,Master!L388)</f>
        <v>-94.901753900000003</v>
      </c>
      <c r="E388" s="18">
        <f>IF(Sheet1!G861=0,Master!A388,Master!K388)</f>
        <v>100</v>
      </c>
      <c r="F388" s="18">
        <f>IF(Sheet1!G861=0,Master!B388,Master!L388)</f>
        <v>180</v>
      </c>
      <c r="G388" s="18">
        <f>IF(Sheet1!I861=1,Master!A388,Master!K388)</f>
        <v>39.766544199999998</v>
      </c>
      <c r="H388" s="18">
        <f>IF(Sheet1!I861=1,Master!B388,Master!L388)</f>
        <v>-94.901753900000003</v>
      </c>
      <c r="I388" s="18">
        <f>IF(Sheet1!I861=0,Master!A388,Master!K388)</f>
        <v>100</v>
      </c>
      <c r="J388" s="18">
        <f>IF(Sheet1!I861=0,Master!B388,Master!L388)</f>
        <v>180</v>
      </c>
      <c r="K388" s="18">
        <v>100</v>
      </c>
      <c r="L388" s="18">
        <v>180</v>
      </c>
      <c r="M388">
        <v>642</v>
      </c>
      <c r="N388" t="s">
        <v>756</v>
      </c>
      <c r="O388">
        <v>6.0024558982000001E-2</v>
      </c>
      <c r="P388" s="18" t="s">
        <v>240</v>
      </c>
      <c r="Q388" t="s">
        <v>241</v>
      </c>
      <c r="R388" t="s">
        <v>8</v>
      </c>
      <c r="S388">
        <v>0</v>
      </c>
      <c r="T388">
        <v>1</v>
      </c>
      <c r="U388">
        <v>5.3149604797363201</v>
      </c>
      <c r="V388">
        <v>5.3149604797363201</v>
      </c>
      <c r="W388">
        <v>5.3149604797363201</v>
      </c>
      <c r="X388" s="1">
        <v>5.3149604797363201</v>
      </c>
      <c r="Z388" s="1">
        <v>1</v>
      </c>
      <c r="AA388" s="1">
        <v>0.27428352832794201</v>
      </c>
      <c r="AB388" s="1">
        <v>0.27428352832794201</v>
      </c>
      <c r="AC388" s="1">
        <v>0.27428352832794201</v>
      </c>
      <c r="AD388" s="1">
        <v>0.27428352832794201</v>
      </c>
      <c r="AF388" s="1">
        <v>1</v>
      </c>
      <c r="AG388">
        <v>0.61451202630996704</v>
      </c>
      <c r="AH388">
        <v>0.61451202630996704</v>
      </c>
      <c r="AI388">
        <v>0.61451202630996704</v>
      </c>
      <c r="AJ388">
        <v>0.61451202630996704</v>
      </c>
      <c r="AL388" s="18">
        <f t="shared" si="38"/>
        <v>0.61451202630996704</v>
      </c>
      <c r="AM388">
        <v>0.61451202630996704</v>
      </c>
      <c r="AN388">
        <v>642</v>
      </c>
      <c r="AO388" t="s">
        <v>756</v>
      </c>
      <c r="AP388" t="s">
        <v>240</v>
      </c>
      <c r="AQ388" t="s">
        <v>241</v>
      </c>
      <c r="AR388" t="s">
        <v>8</v>
      </c>
      <c r="AS388">
        <v>39.766544199999998</v>
      </c>
      <c r="AT388">
        <v>-94.901753900000003</v>
      </c>
      <c r="AW388">
        <v>1.5</v>
      </c>
      <c r="AX388">
        <v>1.5</v>
      </c>
      <c r="BB388">
        <v>5.0999999999999996</v>
      </c>
      <c r="BC388">
        <v>5.0999999999999996</v>
      </c>
      <c r="BG388">
        <v>11.7</v>
      </c>
      <c r="BH388">
        <v>11.7</v>
      </c>
      <c r="BL388">
        <v>18.899999999999999</v>
      </c>
      <c r="BM388">
        <v>18.899999999999999</v>
      </c>
      <c r="BQ388">
        <v>24.4</v>
      </c>
      <c r="BR388">
        <v>24.4</v>
      </c>
      <c r="BW388">
        <v>29.5</v>
      </c>
      <c r="BX388">
        <v>29.5</v>
      </c>
      <c r="CB388">
        <v>31.7</v>
      </c>
      <c r="CC388">
        <v>31.7</v>
      </c>
      <c r="CG388">
        <v>30.1</v>
      </c>
      <c r="CH388">
        <v>30.1</v>
      </c>
      <c r="CL388">
        <v>26</v>
      </c>
      <c r="CM388">
        <v>26</v>
      </c>
      <c r="CQ388">
        <v>20.6</v>
      </c>
      <c r="CR388">
        <v>20.6</v>
      </c>
      <c r="CV388">
        <v>11.6</v>
      </c>
      <c r="CW388">
        <v>11.6</v>
      </c>
      <c r="DA388">
        <v>3.9</v>
      </c>
      <c r="DB388">
        <v>3.9</v>
      </c>
      <c r="DD388">
        <v>1</v>
      </c>
      <c r="DE388">
        <v>0</v>
      </c>
      <c r="DF388">
        <v>0</v>
      </c>
      <c r="DG388">
        <v>0</v>
      </c>
      <c r="DH388">
        <v>0</v>
      </c>
      <c r="DI388" t="str">
        <f t="shared" si="39"/>
        <v xml:space="preserve">Temp. suitable for vectors - surveillance may be needed. </v>
      </c>
      <c r="DJ388" t="str">
        <f t="shared" si="36"/>
        <v>When temp. suitable, model suggests vectors likely - may need control, education, and policies minimizing exposure.</v>
      </c>
      <c r="DK388" t="str">
        <f t="shared" si="40"/>
        <v xml:space="preserve">Temp. suitable for Zika - surveillance may be needed. </v>
      </c>
      <c r="DL388" t="str">
        <f t="shared" si="37"/>
        <v>When temp. suitable, model suggests Zika unlikely.</v>
      </c>
      <c r="DM388" t="str">
        <f t="shared" si="41"/>
        <v>Temp. suitable for vectors - surveillance may be needed. When temp. suitable, model suggests vectors likely - may need control, education, and policies minimizing exposure.</v>
      </c>
      <c r="DX388" s="59" t="s">
        <v>756</v>
      </c>
      <c r="DY388" s="59" t="s">
        <v>240</v>
      </c>
      <c r="DZ388" s="59" t="s">
        <v>241</v>
      </c>
      <c r="EA388" s="59" t="s">
        <v>8</v>
      </c>
      <c r="EB388" s="59">
        <v>9</v>
      </c>
      <c r="EC388" s="59">
        <v>156</v>
      </c>
      <c r="ED388" s="59">
        <v>0</v>
      </c>
      <c r="EE388" s="59">
        <v>2328</v>
      </c>
      <c r="EF388" s="59">
        <v>2328</v>
      </c>
      <c r="EG388" s="59">
        <v>131.30769230769201</v>
      </c>
      <c r="EH388" s="59">
        <v>348.35574609623399</v>
      </c>
      <c r="EI388" s="59">
        <v>20484</v>
      </c>
      <c r="EJ388" s="59">
        <v>64</v>
      </c>
      <c r="EK388" s="59">
        <v>0</v>
      </c>
      <c r="EL388" s="59">
        <v>10</v>
      </c>
      <c r="EM388" s="59">
        <v>4</v>
      </c>
      <c r="EN388" s="59">
        <v>20484</v>
      </c>
    </row>
    <row r="389" spans="1:144" x14ac:dyDescent="0.25">
      <c r="A389" s="18">
        <v>36.886007200000002</v>
      </c>
      <c r="B389" s="18">
        <v>-90.278640100000004</v>
      </c>
      <c r="C389" s="18">
        <f>IF(Sheet1!G862=1,Master!A389,Master!K389)</f>
        <v>36.886007200000002</v>
      </c>
      <c r="D389" s="18">
        <f>IF(Sheet1!G862=1,Master!B389,Master!L389)</f>
        <v>-90.278640100000004</v>
      </c>
      <c r="E389" s="18">
        <f>IF(Sheet1!G862=0,Master!A389,Master!K389)</f>
        <v>100</v>
      </c>
      <c r="F389" s="18">
        <f>IF(Sheet1!G862=0,Master!B389,Master!L389)</f>
        <v>180</v>
      </c>
      <c r="G389" s="18">
        <f>IF(Sheet1!I862=1,Master!A389,Master!K389)</f>
        <v>36.886007200000002</v>
      </c>
      <c r="H389" s="18">
        <f>IF(Sheet1!I862=1,Master!B389,Master!L389)</f>
        <v>-90.278640100000004</v>
      </c>
      <c r="I389" s="18">
        <f>IF(Sheet1!I862=0,Master!A389,Master!K389)</f>
        <v>100</v>
      </c>
      <c r="J389" s="18">
        <f>IF(Sheet1!I862=0,Master!B389,Master!L389)</f>
        <v>180</v>
      </c>
      <c r="K389" s="18">
        <v>100</v>
      </c>
      <c r="L389" s="18">
        <v>180</v>
      </c>
      <c r="M389">
        <v>716</v>
      </c>
      <c r="N389" t="s">
        <v>830</v>
      </c>
      <c r="O389">
        <v>0.20530248311499999</v>
      </c>
      <c r="P389" s="18" t="s">
        <v>240</v>
      </c>
      <c r="Q389" t="s">
        <v>241</v>
      </c>
      <c r="R389" t="s">
        <v>8</v>
      </c>
      <c r="S389">
        <v>0</v>
      </c>
      <c r="T389">
        <v>1</v>
      </c>
      <c r="U389">
        <v>7.5196852684020996</v>
      </c>
      <c r="V389">
        <v>7.5196852684020996</v>
      </c>
      <c r="W389">
        <v>7.5196852684020996</v>
      </c>
      <c r="X389" s="1">
        <v>7.5196852684020996</v>
      </c>
      <c r="Z389" s="1">
        <v>1</v>
      </c>
      <c r="AA389" s="1">
        <v>0.65882681352150596</v>
      </c>
      <c r="AB389" s="1">
        <v>0.65882681352150596</v>
      </c>
      <c r="AC389" s="1">
        <v>0.65882681352150596</v>
      </c>
      <c r="AD389" s="1">
        <v>0.65882681352150596</v>
      </c>
      <c r="AF389" s="1">
        <v>1</v>
      </c>
      <c r="AG389">
        <v>0.97438206553434104</v>
      </c>
      <c r="AH389">
        <v>0.97438206553434104</v>
      </c>
      <c r="AI389">
        <v>0.97438206553434104</v>
      </c>
      <c r="AJ389">
        <v>0.97438206553434104</v>
      </c>
      <c r="AL389" s="18">
        <f t="shared" si="38"/>
        <v>0.97438206553434104</v>
      </c>
      <c r="AM389">
        <v>0.97438206553434104</v>
      </c>
      <c r="AN389">
        <v>716</v>
      </c>
      <c r="AO389" t="s">
        <v>830</v>
      </c>
      <c r="AP389" t="s">
        <v>240</v>
      </c>
      <c r="AQ389" t="s">
        <v>241</v>
      </c>
      <c r="AR389" t="s">
        <v>8</v>
      </c>
      <c r="AS389">
        <v>36.886007200000002</v>
      </c>
      <c r="AT389">
        <v>-90.278640100000004</v>
      </c>
      <c r="AW389">
        <v>5.6</v>
      </c>
      <c r="AX389">
        <v>5.6</v>
      </c>
      <c r="BB389">
        <v>8.5</v>
      </c>
      <c r="BC389">
        <v>8.5</v>
      </c>
      <c r="BG389">
        <v>14.6</v>
      </c>
      <c r="BH389">
        <v>14.6</v>
      </c>
      <c r="BL389">
        <v>21.1</v>
      </c>
      <c r="BM389">
        <v>21.1</v>
      </c>
      <c r="BQ389">
        <v>25.8</v>
      </c>
      <c r="BR389">
        <v>25.8</v>
      </c>
      <c r="BW389">
        <v>30.5</v>
      </c>
      <c r="BX389">
        <v>30.5</v>
      </c>
      <c r="CB389">
        <v>32.799999999999997</v>
      </c>
      <c r="CC389">
        <v>32.799999999999997</v>
      </c>
      <c r="CG389">
        <v>31.7</v>
      </c>
      <c r="CH389">
        <v>31.7</v>
      </c>
      <c r="CL389">
        <v>27.7</v>
      </c>
      <c r="CM389">
        <v>27.7</v>
      </c>
      <c r="CQ389">
        <v>22</v>
      </c>
      <c r="CR389">
        <v>22</v>
      </c>
      <c r="CV389">
        <v>14.7</v>
      </c>
      <c r="CW389">
        <v>14.7</v>
      </c>
      <c r="DA389">
        <v>7.8</v>
      </c>
      <c r="DB389">
        <v>7.8</v>
      </c>
      <c r="DD389">
        <v>2</v>
      </c>
      <c r="DE389">
        <v>0</v>
      </c>
      <c r="DF389">
        <v>0</v>
      </c>
      <c r="DG389">
        <v>0</v>
      </c>
      <c r="DH389">
        <v>0</v>
      </c>
      <c r="DI389" t="str">
        <f t="shared" si="39"/>
        <v xml:space="preserve">Temp. suitable for vectors - surveillance may be needed. </v>
      </c>
      <c r="DJ389" t="str">
        <f t="shared" si="36"/>
        <v>When temp. suitable, model suggests vectors likely - may need control, education, and policies minimizing exposure.</v>
      </c>
      <c r="DK389" t="str">
        <f t="shared" si="40"/>
        <v xml:space="preserve">Temp. suitable for Zika - surveillance may be needed. </v>
      </c>
      <c r="DL389" t="str">
        <f t="shared" si="37"/>
        <v>When temp. suitable, model suggests Zika unlikely.</v>
      </c>
      <c r="DM389" t="str">
        <f t="shared" si="41"/>
        <v>Temp. suitable for vectors - surveillance may be needed. When temp. suitable, model suggests vectors likely - may need control, education, and policies minimizing exposure.</v>
      </c>
      <c r="DX389" s="59" t="s">
        <v>830</v>
      </c>
      <c r="DY389" s="59" t="s">
        <v>240</v>
      </c>
      <c r="DZ389" s="59" t="s">
        <v>241</v>
      </c>
      <c r="EA389" s="59" t="s">
        <v>8</v>
      </c>
      <c r="EB389" s="59">
        <v>0</v>
      </c>
      <c r="EC389" s="59">
        <v>255</v>
      </c>
      <c r="ED389" s="59">
        <v>0</v>
      </c>
      <c r="EE389" s="59">
        <v>176</v>
      </c>
      <c r="EF389" s="59">
        <v>176</v>
      </c>
      <c r="EG389" s="59">
        <v>6</v>
      </c>
      <c r="EH389" s="59">
        <v>16.805461297202299</v>
      </c>
      <c r="EI389" s="59">
        <v>1530</v>
      </c>
      <c r="EJ389" s="59">
        <v>34</v>
      </c>
      <c r="EK389" s="59">
        <v>0</v>
      </c>
      <c r="EL389" s="59">
        <v>10</v>
      </c>
      <c r="EM389" s="59">
        <v>1</v>
      </c>
      <c r="EN389" s="59">
        <v>1530</v>
      </c>
    </row>
    <row r="390" spans="1:144" x14ac:dyDescent="0.25">
      <c r="A390" s="18">
        <v>38.730208300000001</v>
      </c>
      <c r="B390" s="18">
        <v>-93.558569800000001</v>
      </c>
      <c r="C390" s="18">
        <f>IF(Sheet1!G863=1,Master!A390,Master!K390)</f>
        <v>38.730208300000001</v>
      </c>
      <c r="D390" s="18">
        <f>IF(Sheet1!G863=1,Master!B390,Master!L390)</f>
        <v>-93.558569800000001</v>
      </c>
      <c r="E390" s="18">
        <f>IF(Sheet1!G863=0,Master!A390,Master!K390)</f>
        <v>100</v>
      </c>
      <c r="F390" s="18">
        <f>IF(Sheet1!G863=0,Master!B390,Master!L390)</f>
        <v>180</v>
      </c>
      <c r="G390" s="18">
        <f>IF(Sheet1!I863=1,Master!A390,Master!K390)</f>
        <v>38.730208300000001</v>
      </c>
      <c r="H390" s="18">
        <f>IF(Sheet1!I863=1,Master!B390,Master!L390)</f>
        <v>-93.558569800000001</v>
      </c>
      <c r="I390" s="18">
        <f>IF(Sheet1!I863=0,Master!A390,Master!K390)</f>
        <v>100</v>
      </c>
      <c r="J390" s="18">
        <f>IF(Sheet1!I863=0,Master!B390,Master!L390)</f>
        <v>180</v>
      </c>
      <c r="K390" s="18">
        <v>100</v>
      </c>
      <c r="L390" s="18">
        <v>180</v>
      </c>
      <c r="M390">
        <v>725</v>
      </c>
      <c r="N390" t="s">
        <v>839</v>
      </c>
      <c r="O390">
        <v>0.27430741657899999</v>
      </c>
      <c r="P390" s="18" t="s">
        <v>240</v>
      </c>
      <c r="Q390" t="s">
        <v>241</v>
      </c>
      <c r="R390" t="s">
        <v>8</v>
      </c>
      <c r="S390">
        <v>0</v>
      </c>
      <c r="T390">
        <v>1</v>
      </c>
      <c r="U390">
        <v>2.28346467018127</v>
      </c>
      <c r="V390">
        <v>2.28346467018127</v>
      </c>
      <c r="W390">
        <v>2.28346467018127</v>
      </c>
      <c r="X390" s="1">
        <v>2.28346467018127</v>
      </c>
      <c r="Z390" s="1">
        <v>1</v>
      </c>
      <c r="AA390" s="1">
        <v>0.226034611463547</v>
      </c>
      <c r="AB390" s="1">
        <v>0.226034611463547</v>
      </c>
      <c r="AC390" s="1">
        <v>0.226034611463547</v>
      </c>
      <c r="AD390" s="1">
        <v>0.226034611463547</v>
      </c>
      <c r="AF390" s="1">
        <v>1</v>
      </c>
      <c r="AG390">
        <v>0.55385589599609397</v>
      </c>
      <c r="AH390">
        <v>0.55385589599609397</v>
      </c>
      <c r="AI390">
        <v>0.55385589599609397</v>
      </c>
      <c r="AJ390">
        <v>0.55385589599609397</v>
      </c>
      <c r="AL390" s="18">
        <f t="shared" si="38"/>
        <v>0.55385589599609397</v>
      </c>
      <c r="AM390">
        <v>0.55385589599609397</v>
      </c>
      <c r="AN390">
        <v>725</v>
      </c>
      <c r="AO390" t="s">
        <v>839</v>
      </c>
      <c r="AP390" t="s">
        <v>240</v>
      </c>
      <c r="AQ390" t="s">
        <v>241</v>
      </c>
      <c r="AR390" t="s">
        <v>8</v>
      </c>
      <c r="AS390">
        <v>38.730208300000001</v>
      </c>
      <c r="AT390">
        <v>-93.558569800000001</v>
      </c>
      <c r="AW390">
        <v>3.1</v>
      </c>
      <c r="AX390">
        <v>3.1</v>
      </c>
      <c r="BB390">
        <v>5.9</v>
      </c>
      <c r="BC390">
        <v>5.9</v>
      </c>
      <c r="BG390">
        <v>12</v>
      </c>
      <c r="BH390">
        <v>12</v>
      </c>
      <c r="BL390">
        <v>19</v>
      </c>
      <c r="BM390">
        <v>19</v>
      </c>
      <c r="BQ390">
        <v>24.2</v>
      </c>
      <c r="BR390">
        <v>24.2</v>
      </c>
      <c r="BW390">
        <v>28.5</v>
      </c>
      <c r="BX390">
        <v>28.5</v>
      </c>
      <c r="CB390">
        <v>31.5</v>
      </c>
      <c r="CC390">
        <v>31.5</v>
      </c>
      <c r="CG390">
        <v>30.8</v>
      </c>
      <c r="CH390">
        <v>30.8</v>
      </c>
      <c r="CL390">
        <v>26.5</v>
      </c>
      <c r="CM390">
        <v>26.5</v>
      </c>
      <c r="CQ390">
        <v>20.6</v>
      </c>
      <c r="CR390">
        <v>20.6</v>
      </c>
      <c r="CV390">
        <v>12.4</v>
      </c>
      <c r="CW390">
        <v>12.4</v>
      </c>
      <c r="DA390">
        <v>5.4</v>
      </c>
      <c r="DB390">
        <v>5.4</v>
      </c>
      <c r="DD390">
        <v>1</v>
      </c>
      <c r="DE390">
        <v>0</v>
      </c>
      <c r="DF390">
        <v>0</v>
      </c>
      <c r="DG390">
        <v>0</v>
      </c>
      <c r="DH390">
        <v>0</v>
      </c>
      <c r="DI390" t="str">
        <f t="shared" si="39"/>
        <v xml:space="preserve">Temp. suitable for vectors - surveillance may be needed. </v>
      </c>
      <c r="DJ390" t="str">
        <f t="shared" si="36"/>
        <v>When temp. suitable, model suggests vectors likely - may need control, education, and policies minimizing exposure.</v>
      </c>
      <c r="DK390" t="str">
        <f t="shared" si="40"/>
        <v xml:space="preserve">Temp. suitable for Zika - surveillance may be needed. </v>
      </c>
      <c r="DL390" t="str">
        <f t="shared" si="37"/>
        <v>When temp. suitable, model suggests Zika unlikely.</v>
      </c>
      <c r="DM390" t="str">
        <f t="shared" si="41"/>
        <v>Temp. suitable for vectors - surveillance may be needed. When temp. suitable, model suggests vectors likely - may need control, education, and policies minimizing exposure.</v>
      </c>
      <c r="DX390" s="59" t="s">
        <v>839</v>
      </c>
      <c r="DY390" s="59" t="s">
        <v>240</v>
      </c>
      <c r="DZ390" s="59" t="s">
        <v>241</v>
      </c>
      <c r="EA390" s="59" t="s">
        <v>8</v>
      </c>
      <c r="EB390" s="59">
        <v>1429</v>
      </c>
      <c r="EC390" s="59">
        <v>280</v>
      </c>
      <c r="ED390" s="59">
        <v>0</v>
      </c>
      <c r="EE390" s="59">
        <v>1429</v>
      </c>
      <c r="EF390" s="59">
        <v>1429</v>
      </c>
      <c r="EG390" s="59">
        <v>38.035714285714199</v>
      </c>
      <c r="EH390" s="59">
        <v>152.47692615672699</v>
      </c>
      <c r="EI390" s="59">
        <v>10650</v>
      </c>
      <c r="EJ390" s="59">
        <v>61</v>
      </c>
      <c r="EK390" s="59">
        <v>0</v>
      </c>
      <c r="EL390" s="59">
        <v>15</v>
      </c>
      <c r="EM390" s="59">
        <v>1</v>
      </c>
      <c r="EN390" s="59">
        <v>10650</v>
      </c>
    </row>
    <row r="391" spans="1:144" x14ac:dyDescent="0.25">
      <c r="A391" s="18">
        <v>30.3872958</v>
      </c>
      <c r="B391" s="18">
        <v>-89.015555800000001</v>
      </c>
      <c r="C391" s="18">
        <f>IF(Sheet1!G884=1,Master!A391,Master!K391)</f>
        <v>30.3872958</v>
      </c>
      <c r="D391" s="18">
        <f>IF(Sheet1!G884=1,Master!B391,Master!L391)</f>
        <v>-89.015555800000001</v>
      </c>
      <c r="E391" s="18">
        <f>IF(Sheet1!G884=0,Master!A391,Master!K391)</f>
        <v>100</v>
      </c>
      <c r="F391" s="18">
        <f>IF(Sheet1!G884=0,Master!B391,Master!L391)</f>
        <v>180</v>
      </c>
      <c r="G391" s="18">
        <f>IF(Sheet1!I884=1,Master!A391,Master!K391)</f>
        <v>30.3872958</v>
      </c>
      <c r="H391" s="18">
        <f>IF(Sheet1!I884=1,Master!B391,Master!L391)</f>
        <v>-89.015555800000001</v>
      </c>
      <c r="I391" s="18">
        <f>IF(Sheet1!I884=0,Master!A391,Master!K391)</f>
        <v>100</v>
      </c>
      <c r="J391" s="18">
        <f>IF(Sheet1!I884=0,Master!B391,Master!L391)</f>
        <v>180</v>
      </c>
      <c r="K391" s="18">
        <v>100</v>
      </c>
      <c r="L391" s="18">
        <v>180</v>
      </c>
      <c r="M391">
        <v>17</v>
      </c>
      <c r="N391" t="s">
        <v>39</v>
      </c>
      <c r="O391">
        <v>2.1389232555500001E-2</v>
      </c>
      <c r="P391" t="s">
        <v>40</v>
      </c>
      <c r="Q391" t="s">
        <v>41</v>
      </c>
      <c r="R391" t="s">
        <v>8</v>
      </c>
      <c r="S391">
        <v>0</v>
      </c>
      <c r="T391">
        <v>1</v>
      </c>
      <c r="U391">
        <v>16.889762878417901</v>
      </c>
      <c r="V391">
        <v>16.889762878417901</v>
      </c>
      <c r="W391">
        <v>16.889762878417901</v>
      </c>
      <c r="X391" s="1">
        <v>16.889762878417901</v>
      </c>
      <c r="Z391" s="1">
        <v>1</v>
      </c>
      <c r="AA391" s="1">
        <v>0</v>
      </c>
      <c r="AB391" s="1">
        <v>0</v>
      </c>
      <c r="AC391" s="1">
        <v>0</v>
      </c>
      <c r="AD391" s="1">
        <v>0</v>
      </c>
      <c r="AF391" s="1">
        <v>1</v>
      </c>
      <c r="AG391">
        <v>0</v>
      </c>
      <c r="AH391">
        <v>0</v>
      </c>
      <c r="AI391">
        <v>0</v>
      </c>
      <c r="AJ391">
        <v>0</v>
      </c>
      <c r="AL391" s="18">
        <f t="shared" si="38"/>
        <v>0</v>
      </c>
      <c r="AM391">
        <v>9999</v>
      </c>
      <c r="AN391">
        <v>17</v>
      </c>
      <c r="AO391" t="s">
        <v>39</v>
      </c>
      <c r="AP391" t="s">
        <v>40</v>
      </c>
      <c r="AQ391" t="s">
        <v>41</v>
      </c>
      <c r="AR391" t="s">
        <v>8</v>
      </c>
      <c r="AS391">
        <v>30.3872958</v>
      </c>
      <c r="AT391">
        <v>-89.015555800000001</v>
      </c>
      <c r="AW391">
        <v>15.6</v>
      </c>
      <c r="AX391">
        <v>15.6</v>
      </c>
      <c r="BB391">
        <v>17.5</v>
      </c>
      <c r="BC391">
        <v>17.5</v>
      </c>
      <c r="BG391">
        <v>20.8</v>
      </c>
      <c r="BH391">
        <v>20.8</v>
      </c>
      <c r="BL391">
        <v>25</v>
      </c>
      <c r="BM391">
        <v>25</v>
      </c>
      <c r="BQ391">
        <v>28.8</v>
      </c>
      <c r="BR391">
        <v>28.8</v>
      </c>
      <c r="BW391">
        <v>31.6</v>
      </c>
      <c r="BX391">
        <v>31.6</v>
      </c>
      <c r="CB391">
        <v>32.5</v>
      </c>
      <c r="CC391">
        <v>32.5</v>
      </c>
      <c r="CG391">
        <v>32.299999999999997</v>
      </c>
      <c r="CH391">
        <v>32.299999999999997</v>
      </c>
      <c r="CL391">
        <v>30.5</v>
      </c>
      <c r="CM391">
        <v>30.5</v>
      </c>
      <c r="CQ391">
        <v>26.3</v>
      </c>
      <c r="CR391">
        <v>26.3</v>
      </c>
      <c r="CV391">
        <v>21</v>
      </c>
      <c r="CW391">
        <v>21</v>
      </c>
      <c r="DA391">
        <v>17.100000000000001</v>
      </c>
      <c r="DB391">
        <v>17.100000000000001</v>
      </c>
      <c r="DD391">
        <v>1</v>
      </c>
      <c r="DE391">
        <v>0</v>
      </c>
      <c r="DF391">
        <v>0</v>
      </c>
      <c r="DG391">
        <v>0</v>
      </c>
      <c r="DH391">
        <v>0</v>
      </c>
      <c r="DI391" t="str">
        <f t="shared" si="39"/>
        <v xml:space="preserve">Temp. suitable for vectors - surveillance may be needed. </v>
      </c>
      <c r="DJ391" t="str">
        <f t="shared" si="36"/>
        <v>When temp. suitable, model suggests vectors unlikely or low numbers.</v>
      </c>
      <c r="DK391" t="str">
        <f t="shared" si="40"/>
        <v xml:space="preserve">Temp. suitable for Zika - surveillance may be needed. </v>
      </c>
      <c r="DL391" t="str">
        <f t="shared" si="37"/>
        <v>When temp. suitable, model suggests Zika unlikely.</v>
      </c>
      <c r="DM391" t="str">
        <f t="shared" si="41"/>
        <v>Temp. suitable for vectors - surveillance may be needed. When temp. suitable, model suggests vectors unlikely or low numbers.</v>
      </c>
      <c r="DX391" s="59" t="s">
        <v>39</v>
      </c>
      <c r="DY391" s="59" t="s">
        <v>40</v>
      </c>
      <c r="DZ391" s="59" t="s">
        <v>41</v>
      </c>
      <c r="EA391" s="59" t="s">
        <v>8</v>
      </c>
      <c r="EB391" s="59">
        <v>221</v>
      </c>
      <c r="EC391" s="59">
        <v>70</v>
      </c>
      <c r="ED391" s="59">
        <v>0</v>
      </c>
      <c r="EE391" s="59">
        <v>1761</v>
      </c>
      <c r="EF391" s="59">
        <v>1761</v>
      </c>
      <c r="EG391" s="59">
        <v>448.31428571428501</v>
      </c>
      <c r="EH391" s="59">
        <v>425.15269669873197</v>
      </c>
      <c r="EI391" s="59">
        <v>31382</v>
      </c>
      <c r="EJ391" s="59">
        <v>64</v>
      </c>
      <c r="EK391" s="59">
        <v>0</v>
      </c>
      <c r="EL391" s="59">
        <v>1</v>
      </c>
      <c r="EM391" s="59">
        <v>341</v>
      </c>
      <c r="EN391" s="59">
        <v>31382</v>
      </c>
    </row>
    <row r="392" spans="1:144" x14ac:dyDescent="0.25">
      <c r="A392" s="18">
        <v>30.371571599999999</v>
      </c>
      <c r="B392" s="18">
        <v>-88.523973499999997</v>
      </c>
      <c r="C392" s="18">
        <f>IF(Sheet1!G885=1,Master!A392,Master!K392)</f>
        <v>30.371571599999999</v>
      </c>
      <c r="D392" s="18">
        <f>IF(Sheet1!G885=1,Master!B392,Master!L392)</f>
        <v>-88.523973499999997</v>
      </c>
      <c r="E392" s="18">
        <f>IF(Sheet1!G885=0,Master!A392,Master!K392)</f>
        <v>100</v>
      </c>
      <c r="F392" s="18">
        <f>IF(Sheet1!G885=0,Master!B392,Master!L392)</f>
        <v>180</v>
      </c>
      <c r="G392" s="18">
        <f>IF(Sheet1!I885=1,Master!A392,Master!K392)</f>
        <v>30.371571599999999</v>
      </c>
      <c r="H392" s="18">
        <f>IF(Sheet1!I885=1,Master!B392,Master!L392)</f>
        <v>-88.523973499999997</v>
      </c>
      <c r="I392" s="18">
        <f>IF(Sheet1!I885=0,Master!A392,Master!K392)</f>
        <v>100</v>
      </c>
      <c r="J392" s="18">
        <f>IF(Sheet1!I885=0,Master!B392,Master!L392)</f>
        <v>180</v>
      </c>
      <c r="K392" s="18">
        <v>100</v>
      </c>
      <c r="L392" s="18">
        <v>180</v>
      </c>
      <c r="M392">
        <v>49</v>
      </c>
      <c r="N392" t="s">
        <v>109</v>
      </c>
      <c r="O392">
        <v>1.51834257289E-2</v>
      </c>
      <c r="P392" t="s">
        <v>40</v>
      </c>
      <c r="Q392" t="s">
        <v>41</v>
      </c>
      <c r="R392" t="s">
        <v>8</v>
      </c>
      <c r="S392">
        <v>0</v>
      </c>
      <c r="T392">
        <v>1</v>
      </c>
      <c r="U392">
        <v>16.614173889160099</v>
      </c>
      <c r="V392">
        <v>16.614173889160099</v>
      </c>
      <c r="W392">
        <v>16.614173889160099</v>
      </c>
      <c r="X392" s="1">
        <v>16.614173889160099</v>
      </c>
      <c r="Z392" s="1">
        <v>1</v>
      </c>
      <c r="AA392" s="1">
        <v>0.89257454872131303</v>
      </c>
      <c r="AB392" s="1">
        <v>0.89257454872131303</v>
      </c>
      <c r="AC392" s="1">
        <v>0.89257454872131303</v>
      </c>
      <c r="AD392" s="1">
        <v>0.89257454872131303</v>
      </c>
      <c r="AF392" s="1">
        <v>1</v>
      </c>
      <c r="AG392">
        <v>0.79819148778915405</v>
      </c>
      <c r="AH392">
        <v>0.79819148778915405</v>
      </c>
      <c r="AI392">
        <v>0.79819148778915405</v>
      </c>
      <c r="AJ392">
        <v>0.79819148778915405</v>
      </c>
      <c r="AL392" s="18">
        <f t="shared" si="38"/>
        <v>0.89257454872131303</v>
      </c>
      <c r="AM392">
        <v>0.89257454872131303</v>
      </c>
      <c r="AN392">
        <v>49</v>
      </c>
      <c r="AO392" t="s">
        <v>109</v>
      </c>
      <c r="AP392" t="s">
        <v>40</v>
      </c>
      <c r="AQ392" t="s">
        <v>41</v>
      </c>
      <c r="AR392" t="s">
        <v>8</v>
      </c>
      <c r="AS392">
        <v>30.371571599999999</v>
      </c>
      <c r="AT392">
        <v>-88.523973499999997</v>
      </c>
      <c r="AW392">
        <v>15.6</v>
      </c>
      <c r="AX392">
        <v>15.6</v>
      </c>
      <c r="BB392">
        <v>17.3</v>
      </c>
      <c r="BC392">
        <v>17.3</v>
      </c>
      <c r="BG392">
        <v>20.399999999999999</v>
      </c>
      <c r="BH392">
        <v>20.399999999999999</v>
      </c>
      <c r="BL392">
        <v>24.4</v>
      </c>
      <c r="BM392">
        <v>24.4</v>
      </c>
      <c r="BQ392">
        <v>28.1</v>
      </c>
      <c r="BR392">
        <v>28.1</v>
      </c>
      <c r="BW392">
        <v>31</v>
      </c>
      <c r="BX392">
        <v>31</v>
      </c>
      <c r="CB392">
        <v>32.1</v>
      </c>
      <c r="CC392">
        <v>32.1</v>
      </c>
      <c r="CG392">
        <v>31.9</v>
      </c>
      <c r="CH392">
        <v>31.9</v>
      </c>
      <c r="CL392">
        <v>30.2</v>
      </c>
      <c r="CM392">
        <v>30.2</v>
      </c>
      <c r="CQ392">
        <v>26</v>
      </c>
      <c r="CR392">
        <v>26</v>
      </c>
      <c r="CV392">
        <v>20.9</v>
      </c>
      <c r="CW392">
        <v>20.9</v>
      </c>
      <c r="DA392">
        <v>17.100000000000001</v>
      </c>
      <c r="DB392">
        <v>17.100000000000001</v>
      </c>
      <c r="DD392">
        <v>1</v>
      </c>
      <c r="DE392">
        <v>0.87471121549606301</v>
      </c>
      <c r="DF392">
        <v>0.87471121549606301</v>
      </c>
      <c r="DG392">
        <v>0.87471121549606301</v>
      </c>
      <c r="DH392">
        <v>0.87471121549606301</v>
      </c>
      <c r="DI392" t="str">
        <f t="shared" si="39"/>
        <v xml:space="preserve">Temp. suitable for vectors - surveillance may be needed. </v>
      </c>
      <c r="DJ392" t="str">
        <f t="shared" si="36"/>
        <v>When temp. suitable, model suggests vectors likely - may need control, education, and policies minimizing exposure.</v>
      </c>
      <c r="DK392" t="str">
        <f t="shared" si="40"/>
        <v xml:space="preserve">Temp. suitable for Zika - surveillance may be needed. </v>
      </c>
      <c r="DL392" t="str">
        <f t="shared" si="37"/>
        <v>When temp. suitable, model suggests Zika likely - may need control, education, and policies minimizing exposure.</v>
      </c>
      <c r="DM392" t="str">
        <f t="shared" si="41"/>
        <v>Temp. suitable for vectors - surveillance may be needed. When temp. suitable, model suggests vectors likely - may need control, education, and policies minimizing exposure.</v>
      </c>
      <c r="DX392" s="59" t="s">
        <v>109</v>
      </c>
      <c r="DY392" s="59" t="s">
        <v>40</v>
      </c>
      <c r="DZ392" s="59" t="s">
        <v>41</v>
      </c>
      <c r="EA392" s="59" t="s">
        <v>8</v>
      </c>
      <c r="EB392" s="59">
        <v>759</v>
      </c>
      <c r="EC392" s="59">
        <v>108</v>
      </c>
      <c r="ED392" s="59">
        <v>0</v>
      </c>
      <c r="EE392" s="59">
        <v>1987</v>
      </c>
      <c r="EF392" s="59">
        <v>1987</v>
      </c>
      <c r="EG392" s="59">
        <v>367.694444444444</v>
      </c>
      <c r="EH392" s="59">
        <v>421.82437670664598</v>
      </c>
      <c r="EI392" s="59">
        <v>39711</v>
      </c>
      <c r="EJ392" s="59">
        <v>82</v>
      </c>
      <c r="EK392" s="59">
        <v>0</v>
      </c>
      <c r="EL392" s="59">
        <v>6</v>
      </c>
      <c r="EM392" s="59">
        <v>213</v>
      </c>
      <c r="EN392" s="59">
        <v>39711</v>
      </c>
    </row>
    <row r="393" spans="1:144" x14ac:dyDescent="0.25">
      <c r="A393" s="18">
        <v>30.4502144</v>
      </c>
      <c r="B393" s="18">
        <v>-88.7154539</v>
      </c>
      <c r="C393" s="18">
        <f>IF(Sheet1!G886=1,Master!A393,Master!K393)</f>
        <v>30.4502144</v>
      </c>
      <c r="D393" s="18">
        <f>IF(Sheet1!G886=1,Master!B393,Master!L393)</f>
        <v>-88.7154539</v>
      </c>
      <c r="E393" s="18">
        <f>IF(Sheet1!G886=0,Master!A393,Master!K393)</f>
        <v>100</v>
      </c>
      <c r="F393" s="18">
        <f>IF(Sheet1!G886=0,Master!B393,Master!L393)</f>
        <v>180</v>
      </c>
      <c r="G393" s="18">
        <f>IF(Sheet1!I886=1,Master!A393,Master!K393)</f>
        <v>30.4502144</v>
      </c>
      <c r="H393" s="18">
        <f>IF(Sheet1!I886=1,Master!B393,Master!L393)</f>
        <v>-88.7154539</v>
      </c>
      <c r="I393" s="18">
        <f>IF(Sheet1!I886=0,Master!A393,Master!K393)</f>
        <v>100</v>
      </c>
      <c r="J393" s="18">
        <f>IF(Sheet1!I886=0,Master!B393,Master!L393)</f>
        <v>180</v>
      </c>
      <c r="K393" s="18">
        <v>100</v>
      </c>
      <c r="L393" s="18">
        <v>180</v>
      </c>
      <c r="M393">
        <v>50</v>
      </c>
      <c r="N393" t="s">
        <v>110</v>
      </c>
      <c r="O393">
        <v>2.4538990037E-2</v>
      </c>
      <c r="P393" t="s">
        <v>40</v>
      </c>
      <c r="Q393" t="s">
        <v>41</v>
      </c>
      <c r="R393" t="s">
        <v>8</v>
      </c>
      <c r="S393">
        <v>0</v>
      </c>
      <c r="T393">
        <v>1</v>
      </c>
      <c r="U393">
        <v>17.1653537750244</v>
      </c>
      <c r="V393">
        <v>17.1653537750244</v>
      </c>
      <c r="W393">
        <v>17.1653537750244</v>
      </c>
      <c r="X393" s="1">
        <v>17.1653537750244</v>
      </c>
      <c r="Z393" s="1">
        <v>1</v>
      </c>
      <c r="AA393" s="1">
        <v>0.91968095302581798</v>
      </c>
      <c r="AB393" s="1">
        <v>0.91968095302581798</v>
      </c>
      <c r="AC393" s="1">
        <v>0.91968095302581798</v>
      </c>
      <c r="AD393" s="1">
        <v>0.91968095302581798</v>
      </c>
      <c r="AF393" s="1">
        <v>1</v>
      </c>
      <c r="AG393">
        <v>0.98523569107055697</v>
      </c>
      <c r="AH393">
        <v>0.98523569107055697</v>
      </c>
      <c r="AI393">
        <v>0.98523569107055697</v>
      </c>
      <c r="AJ393">
        <v>0.98523569107055697</v>
      </c>
      <c r="AL393" s="18">
        <f t="shared" si="38"/>
        <v>0.98523569107055697</v>
      </c>
      <c r="AM393">
        <v>0.98523569107055697</v>
      </c>
      <c r="AN393">
        <v>50</v>
      </c>
      <c r="AO393" t="s">
        <v>110</v>
      </c>
      <c r="AP393" t="s">
        <v>40</v>
      </c>
      <c r="AQ393" t="s">
        <v>41</v>
      </c>
      <c r="AR393" t="s">
        <v>8</v>
      </c>
      <c r="AS393">
        <v>30.4502144</v>
      </c>
      <c r="AT393">
        <v>-88.7154539</v>
      </c>
      <c r="AW393">
        <v>15.5</v>
      </c>
      <c r="AX393">
        <v>15.5</v>
      </c>
      <c r="BB393">
        <v>17.399999999999999</v>
      </c>
      <c r="BC393">
        <v>17.399999999999999</v>
      </c>
      <c r="BG393">
        <v>20.6</v>
      </c>
      <c r="BH393">
        <v>20.6</v>
      </c>
      <c r="BL393">
        <v>24.7</v>
      </c>
      <c r="BM393">
        <v>24.7</v>
      </c>
      <c r="BQ393">
        <v>28.5</v>
      </c>
      <c r="BR393">
        <v>28.5</v>
      </c>
      <c r="BW393">
        <v>31.3</v>
      </c>
      <c r="BX393">
        <v>31.3</v>
      </c>
      <c r="CB393">
        <v>32.299999999999997</v>
      </c>
      <c r="CC393">
        <v>32.299999999999997</v>
      </c>
      <c r="CG393">
        <v>32.200000000000003</v>
      </c>
      <c r="CH393">
        <v>32.200000000000003</v>
      </c>
      <c r="CL393">
        <v>30.4</v>
      </c>
      <c r="CM393">
        <v>30.4</v>
      </c>
      <c r="CQ393">
        <v>26.2</v>
      </c>
      <c r="CR393">
        <v>26.2</v>
      </c>
      <c r="CV393">
        <v>21</v>
      </c>
      <c r="CW393">
        <v>21</v>
      </c>
      <c r="DA393">
        <v>17.100000000000001</v>
      </c>
      <c r="DB393">
        <v>17.100000000000001</v>
      </c>
      <c r="DD393">
        <v>1</v>
      </c>
      <c r="DE393">
        <v>0.87635314464569103</v>
      </c>
      <c r="DF393">
        <v>0.87635314464569103</v>
      </c>
      <c r="DG393">
        <v>0.87635314464569103</v>
      </c>
      <c r="DH393">
        <v>0.87635314464569103</v>
      </c>
      <c r="DI393" t="str">
        <f t="shared" si="39"/>
        <v xml:space="preserve">Temp. suitable for vectors - surveillance may be needed. </v>
      </c>
      <c r="DJ393" t="str">
        <f t="shared" si="36"/>
        <v>When temp. suitable, model suggests vectors likely - may need control, education, and policies minimizing exposure.</v>
      </c>
      <c r="DK393" t="str">
        <f t="shared" si="40"/>
        <v xml:space="preserve">Temp. suitable for Zika - surveillance may be needed. </v>
      </c>
      <c r="DL393" t="str">
        <f t="shared" si="37"/>
        <v>When temp. suitable, model suggests Zika likely - may need control, education, and policies minimizing exposure.</v>
      </c>
      <c r="DM393" t="str">
        <f t="shared" si="41"/>
        <v>Temp. suitable for vectors - surveillance may be needed. When temp. suitable, model suggests vectors likely - may need control, education, and policies minimizing exposure.</v>
      </c>
      <c r="DX393" s="59" t="s">
        <v>110</v>
      </c>
      <c r="DY393" s="59" t="s">
        <v>40</v>
      </c>
      <c r="DZ393" s="59" t="s">
        <v>41</v>
      </c>
      <c r="EA393" s="59" t="s">
        <v>8</v>
      </c>
      <c r="EB393" s="59">
        <v>59</v>
      </c>
      <c r="EC393" s="59">
        <v>120</v>
      </c>
      <c r="ED393" s="59">
        <v>0</v>
      </c>
      <c r="EE393" s="59">
        <v>507</v>
      </c>
      <c r="EF393" s="59">
        <v>507</v>
      </c>
      <c r="EG393" s="59">
        <v>22.516666666666602</v>
      </c>
      <c r="EH393" s="59">
        <v>62.195924750384997</v>
      </c>
      <c r="EI393" s="59">
        <v>2702</v>
      </c>
      <c r="EJ393" s="59">
        <v>43</v>
      </c>
      <c r="EK393" s="59">
        <v>0</v>
      </c>
      <c r="EL393" s="59">
        <v>2</v>
      </c>
      <c r="EM393" s="59">
        <v>1</v>
      </c>
      <c r="EN393" s="59">
        <v>2702</v>
      </c>
    </row>
    <row r="394" spans="1:144" x14ac:dyDescent="0.25">
      <c r="A394" s="18">
        <v>33.641310599999997</v>
      </c>
      <c r="B394" s="18">
        <v>-88.451094400000002</v>
      </c>
      <c r="C394" s="18">
        <f>IF(Sheet1!G887=1,Master!A394,Master!K394)</f>
        <v>33.641310599999997</v>
      </c>
      <c r="D394" s="18">
        <f>IF(Sheet1!G887=1,Master!B394,Master!L394)</f>
        <v>-88.451094400000002</v>
      </c>
      <c r="E394" s="18">
        <f>IF(Sheet1!G887=0,Master!A394,Master!K394)</f>
        <v>100</v>
      </c>
      <c r="F394" s="18">
        <f>IF(Sheet1!G887=0,Master!B394,Master!L394)</f>
        <v>180</v>
      </c>
      <c r="G394" s="18">
        <f>IF(Sheet1!I887=1,Master!A394,Master!K394)</f>
        <v>33.641310599999997</v>
      </c>
      <c r="H394" s="18">
        <f>IF(Sheet1!I887=1,Master!B394,Master!L394)</f>
        <v>-88.451094400000002</v>
      </c>
      <c r="I394" s="18">
        <f>IF(Sheet1!I887=0,Master!A394,Master!K394)</f>
        <v>100</v>
      </c>
      <c r="J394" s="18">
        <f>IF(Sheet1!I887=0,Master!B394,Master!L394)</f>
        <v>180</v>
      </c>
      <c r="K394" s="18">
        <v>100</v>
      </c>
      <c r="L394" s="18">
        <v>180</v>
      </c>
      <c r="M394">
        <v>145</v>
      </c>
      <c r="N394" t="s">
        <v>229</v>
      </c>
      <c r="O394">
        <v>0.197444616829</v>
      </c>
      <c r="P394" t="s">
        <v>40</v>
      </c>
      <c r="Q394" t="s">
        <v>41</v>
      </c>
      <c r="R394" t="s">
        <v>8</v>
      </c>
      <c r="S394">
        <v>0</v>
      </c>
      <c r="T394">
        <v>1</v>
      </c>
      <c r="U394">
        <v>13.30708694458</v>
      </c>
      <c r="V394">
        <v>13.30708694458</v>
      </c>
      <c r="W394">
        <v>13.30708694458</v>
      </c>
      <c r="X394" s="1">
        <v>13.30708694458</v>
      </c>
      <c r="Z394" s="1">
        <v>1</v>
      </c>
      <c r="AA394" s="1">
        <v>0.671288765501869</v>
      </c>
      <c r="AB394" s="1">
        <v>0.671288765501869</v>
      </c>
      <c r="AC394" s="1">
        <v>0.671288765501869</v>
      </c>
      <c r="AD394" s="1">
        <v>0.671288765501869</v>
      </c>
      <c r="AF394" s="1">
        <v>1</v>
      </c>
      <c r="AG394">
        <v>0.982420519484</v>
      </c>
      <c r="AH394">
        <v>0.982420519484</v>
      </c>
      <c r="AI394">
        <v>0.982420519484</v>
      </c>
      <c r="AJ394">
        <v>0.982420519484</v>
      </c>
      <c r="AL394" s="18">
        <f t="shared" si="38"/>
        <v>0.982420519484</v>
      </c>
      <c r="AM394">
        <v>0.98242999951948395</v>
      </c>
      <c r="AN394">
        <v>145</v>
      </c>
      <c r="AO394" t="s">
        <v>229</v>
      </c>
      <c r="AP394" t="s">
        <v>40</v>
      </c>
      <c r="AQ394" t="s">
        <v>41</v>
      </c>
      <c r="AR394" t="s">
        <v>8</v>
      </c>
      <c r="AS394">
        <v>33.641310599999997</v>
      </c>
      <c r="AT394">
        <v>-88.451094400000002</v>
      </c>
      <c r="AW394">
        <v>11.3</v>
      </c>
      <c r="AX394">
        <v>11.3</v>
      </c>
      <c r="BB394">
        <v>14.1</v>
      </c>
      <c r="BC394">
        <v>14.1</v>
      </c>
      <c r="BG394">
        <v>18.600000000000001</v>
      </c>
      <c r="BH394">
        <v>18.600000000000001</v>
      </c>
      <c r="BL394">
        <v>24</v>
      </c>
      <c r="BM394">
        <v>24</v>
      </c>
      <c r="BQ394">
        <v>28.1</v>
      </c>
      <c r="BR394">
        <v>28.1</v>
      </c>
      <c r="BW394">
        <v>31.5</v>
      </c>
      <c r="BX394">
        <v>31.5</v>
      </c>
      <c r="CB394">
        <v>32.799999999999997</v>
      </c>
      <c r="CC394">
        <v>32.799999999999997</v>
      </c>
      <c r="CG394">
        <v>32.5</v>
      </c>
      <c r="CH394">
        <v>32.5</v>
      </c>
      <c r="CL394">
        <v>29.7</v>
      </c>
      <c r="CM394">
        <v>29.7</v>
      </c>
      <c r="CQ394">
        <v>24.4</v>
      </c>
      <c r="CR394">
        <v>24.4</v>
      </c>
      <c r="CV394">
        <v>18.3</v>
      </c>
      <c r="CW394">
        <v>18.3</v>
      </c>
      <c r="DA394">
        <v>13</v>
      </c>
      <c r="DB394">
        <v>13</v>
      </c>
      <c r="DD394">
        <v>1</v>
      </c>
      <c r="DE394">
        <v>0</v>
      </c>
      <c r="DF394">
        <v>0</v>
      </c>
      <c r="DG394">
        <v>0</v>
      </c>
      <c r="DH394">
        <v>0</v>
      </c>
      <c r="DI394" t="str">
        <f t="shared" si="39"/>
        <v xml:space="preserve">Temp. suitable for vectors - surveillance may be needed. </v>
      </c>
      <c r="DJ394" t="str">
        <f t="shared" si="36"/>
        <v>When temp. suitable, model suggests vectors likely - may need control, education, and policies minimizing exposure.</v>
      </c>
      <c r="DK394" t="str">
        <f t="shared" si="40"/>
        <v xml:space="preserve">Temp. suitable for Zika - surveillance may be needed. </v>
      </c>
      <c r="DL394" t="str">
        <f t="shared" si="37"/>
        <v>When temp. suitable, model suggests Zika unlikely.</v>
      </c>
      <c r="DM394" t="str">
        <f t="shared" si="41"/>
        <v>Temp. suitable for vectors - surveillance may be needed. When temp. suitable, model suggests vectors likely - may need control, education, and policies minimizing exposure.</v>
      </c>
      <c r="DX394" s="59" t="s">
        <v>229</v>
      </c>
      <c r="DY394" s="59" t="s">
        <v>40</v>
      </c>
      <c r="DZ394" s="59" t="s">
        <v>41</v>
      </c>
      <c r="EA394" s="59" t="s">
        <v>8</v>
      </c>
      <c r="EB394" s="59">
        <v>149</v>
      </c>
      <c r="EC394" s="59">
        <v>260</v>
      </c>
      <c r="ED394" s="59">
        <v>0</v>
      </c>
      <c r="EE394" s="59">
        <v>569</v>
      </c>
      <c r="EF394" s="59">
        <v>569</v>
      </c>
      <c r="EG394" s="59">
        <v>18.8923076923076</v>
      </c>
      <c r="EH394" s="59">
        <v>54.408815201193498</v>
      </c>
      <c r="EI394" s="59">
        <v>4912</v>
      </c>
      <c r="EJ394" s="59">
        <v>57</v>
      </c>
      <c r="EK394" s="59">
        <v>0</v>
      </c>
      <c r="EL394" s="59">
        <v>8</v>
      </c>
      <c r="EM394" s="59">
        <v>1</v>
      </c>
      <c r="EN394" s="59">
        <v>4912</v>
      </c>
    </row>
    <row r="395" spans="1:144" x14ac:dyDescent="0.25">
      <c r="A395" s="18">
        <v>33.7108287</v>
      </c>
      <c r="B395" s="18">
        <v>-89.685847199999998</v>
      </c>
      <c r="C395" s="18">
        <f>IF(Sheet1!G888=1,Master!A395,Master!K395)</f>
        <v>33.7108287</v>
      </c>
      <c r="D395" s="18">
        <f>IF(Sheet1!G888=1,Master!B395,Master!L395)</f>
        <v>-89.685847199999998</v>
      </c>
      <c r="E395" s="18">
        <f>IF(Sheet1!G888=0,Master!A395,Master!K395)</f>
        <v>100</v>
      </c>
      <c r="F395" s="18">
        <f>IF(Sheet1!G888=0,Master!B395,Master!L395)</f>
        <v>180</v>
      </c>
      <c r="G395" s="18">
        <f>IF(Sheet1!I888=1,Master!A395,Master!K395)</f>
        <v>33.7108287</v>
      </c>
      <c r="H395" s="18">
        <f>IF(Sheet1!I888=1,Master!B395,Master!L395)</f>
        <v>-89.685847199999998</v>
      </c>
      <c r="I395" s="18">
        <f>IF(Sheet1!I888=0,Master!A395,Master!K395)</f>
        <v>100</v>
      </c>
      <c r="J395" s="18">
        <f>IF(Sheet1!I888=0,Master!B395,Master!L395)</f>
        <v>180</v>
      </c>
      <c r="K395" s="18">
        <v>100</v>
      </c>
      <c r="L395" s="18">
        <v>180</v>
      </c>
      <c r="M395">
        <v>168</v>
      </c>
      <c r="N395" t="s">
        <v>268</v>
      </c>
      <c r="O395">
        <v>0.45601521149200003</v>
      </c>
      <c r="P395" t="s">
        <v>40</v>
      </c>
      <c r="Q395" t="s">
        <v>41</v>
      </c>
      <c r="R395" t="s">
        <v>8</v>
      </c>
      <c r="S395">
        <v>0</v>
      </c>
      <c r="T395">
        <v>1</v>
      </c>
      <c r="U395">
        <v>10.5511808395385</v>
      </c>
      <c r="V395">
        <v>10.5511808395385</v>
      </c>
      <c r="W395">
        <v>10.5511808395385</v>
      </c>
      <c r="X395" s="1">
        <v>10.5511808395385</v>
      </c>
      <c r="Z395" s="1">
        <v>4</v>
      </c>
      <c r="AA395" s="1">
        <v>0.55832248558492503</v>
      </c>
      <c r="AB395" s="1">
        <v>0.727105051640064</v>
      </c>
      <c r="AC395" s="1">
        <v>0.67692211569609395</v>
      </c>
      <c r="AD395" s="1">
        <v>2.70768846278437</v>
      </c>
      <c r="AF395" s="1">
        <v>4</v>
      </c>
      <c r="AG395">
        <v>0.98015172871362899</v>
      </c>
      <c r="AH395">
        <v>0.98185655811194406</v>
      </c>
      <c r="AI395">
        <v>0.98114594907991604</v>
      </c>
      <c r="AJ395">
        <v>3.9245837963196601</v>
      </c>
      <c r="AL395" s="18">
        <f t="shared" si="38"/>
        <v>0.98185655811194406</v>
      </c>
      <c r="AM395">
        <v>0.98185655811194406</v>
      </c>
      <c r="AN395">
        <v>168</v>
      </c>
      <c r="AO395" t="s">
        <v>268</v>
      </c>
      <c r="AP395" t="s">
        <v>40</v>
      </c>
      <c r="AQ395" t="s">
        <v>41</v>
      </c>
      <c r="AR395" t="s">
        <v>8</v>
      </c>
      <c r="AS395">
        <v>33.7108287</v>
      </c>
      <c r="AT395">
        <v>-89.685847199999998</v>
      </c>
      <c r="AW395">
        <v>11.1</v>
      </c>
      <c r="AX395">
        <v>11.1</v>
      </c>
      <c r="BB395">
        <v>14</v>
      </c>
      <c r="BC395">
        <v>14</v>
      </c>
      <c r="BG395">
        <v>18.899999999999999</v>
      </c>
      <c r="BH395">
        <v>18.899999999999999</v>
      </c>
      <c r="BL395">
        <v>23.8</v>
      </c>
      <c r="BM395">
        <v>23.8</v>
      </c>
      <c r="BQ395">
        <v>27.5</v>
      </c>
      <c r="BR395">
        <v>27.5</v>
      </c>
      <c r="BW395">
        <v>31.4</v>
      </c>
      <c r="BX395">
        <v>31.4</v>
      </c>
      <c r="CB395">
        <v>32.9</v>
      </c>
      <c r="CC395">
        <v>32.9</v>
      </c>
      <c r="CG395">
        <v>32.6</v>
      </c>
      <c r="CH395">
        <v>32.6</v>
      </c>
      <c r="CL395">
        <v>29.7</v>
      </c>
      <c r="CM395">
        <v>29.7</v>
      </c>
      <c r="CQ395">
        <v>24.6</v>
      </c>
      <c r="CR395">
        <v>24.6</v>
      </c>
      <c r="CV395">
        <v>18.5</v>
      </c>
      <c r="CW395">
        <v>18.5</v>
      </c>
      <c r="DA395">
        <v>13.3</v>
      </c>
      <c r="DB395">
        <v>13.3</v>
      </c>
      <c r="DD395">
        <v>2</v>
      </c>
      <c r="DE395">
        <v>0</v>
      </c>
      <c r="DF395">
        <v>0</v>
      </c>
      <c r="DG395">
        <v>0</v>
      </c>
      <c r="DH395">
        <v>0</v>
      </c>
      <c r="DI395" t="str">
        <f t="shared" si="39"/>
        <v xml:space="preserve">Temp. suitable for vectors - surveillance may be needed. </v>
      </c>
      <c r="DJ395" t="str">
        <f t="shared" si="36"/>
        <v>When temp. suitable, model suggests vectors likely - may need control, education, and policies minimizing exposure.</v>
      </c>
      <c r="DK395" t="str">
        <f t="shared" si="40"/>
        <v xml:space="preserve">Temp. suitable for Zika - surveillance may be needed. </v>
      </c>
      <c r="DL395" t="str">
        <f t="shared" si="37"/>
        <v>When temp. suitable, model suggests Zika unlikely.</v>
      </c>
      <c r="DM395" t="str">
        <f t="shared" si="41"/>
        <v>Temp. suitable for vectors - surveillance may be needed. When temp. suitable, model suggests vectors likely - may need control, education, and policies minimizing exposure.</v>
      </c>
      <c r="DX395" s="59" t="s">
        <v>268</v>
      </c>
      <c r="DY395" s="59" t="s">
        <v>40</v>
      </c>
      <c r="DZ395" s="59" t="s">
        <v>41</v>
      </c>
      <c r="EA395" s="59" t="s">
        <v>8</v>
      </c>
      <c r="EB395" s="59">
        <v>0</v>
      </c>
      <c r="EC395" s="59">
        <v>429</v>
      </c>
      <c r="ED395" s="59">
        <v>0</v>
      </c>
      <c r="EE395" s="59">
        <v>329</v>
      </c>
      <c r="EF395" s="59">
        <v>329</v>
      </c>
      <c r="EG395" s="59">
        <v>8.20979020979021</v>
      </c>
      <c r="EH395" s="59">
        <v>29.2591953104045</v>
      </c>
      <c r="EI395" s="59">
        <v>3522</v>
      </c>
      <c r="EJ395" s="59">
        <v>51</v>
      </c>
      <c r="EK395" s="59">
        <v>0</v>
      </c>
      <c r="EL395" s="59">
        <v>13</v>
      </c>
      <c r="EM395" s="59">
        <v>1</v>
      </c>
      <c r="EN395" s="59">
        <v>3522</v>
      </c>
    </row>
    <row r="396" spans="1:144" x14ac:dyDescent="0.25">
      <c r="A396" s="18">
        <v>30.417025500000001</v>
      </c>
      <c r="B396" s="18">
        <v>-89.068790800000002</v>
      </c>
      <c r="C396" s="18">
        <f>IF(Sheet1!G889=1,Master!A396,Master!K396)</f>
        <v>30.417025500000001</v>
      </c>
      <c r="D396" s="18">
        <f>IF(Sheet1!G889=1,Master!B396,Master!L396)</f>
        <v>-89.068790800000002</v>
      </c>
      <c r="E396" s="18">
        <f>IF(Sheet1!G889=0,Master!A396,Master!K396)</f>
        <v>100</v>
      </c>
      <c r="F396" s="18">
        <f>IF(Sheet1!G889=0,Master!B396,Master!L396)</f>
        <v>180</v>
      </c>
      <c r="G396" s="18">
        <f>IF(Sheet1!I889=1,Master!A396,Master!K396)</f>
        <v>30.417025500000001</v>
      </c>
      <c r="H396" s="18">
        <f>IF(Sheet1!I889=1,Master!B396,Master!L396)</f>
        <v>-89.068790800000002</v>
      </c>
      <c r="I396" s="18">
        <f>IF(Sheet1!I889=0,Master!A396,Master!K396)</f>
        <v>100</v>
      </c>
      <c r="J396" s="18">
        <f>IF(Sheet1!I889=0,Master!B396,Master!L396)</f>
        <v>180</v>
      </c>
      <c r="K396" s="18">
        <v>100</v>
      </c>
      <c r="L396" s="18">
        <v>180</v>
      </c>
      <c r="M396">
        <v>300</v>
      </c>
      <c r="N396" t="s">
        <v>412</v>
      </c>
      <c r="O396">
        <v>8.0705151606199996E-2</v>
      </c>
      <c r="P396" t="s">
        <v>40</v>
      </c>
      <c r="Q396" t="s">
        <v>41</v>
      </c>
      <c r="R396" t="s">
        <v>8</v>
      </c>
      <c r="S396">
        <v>0</v>
      </c>
      <c r="T396">
        <v>1</v>
      </c>
      <c r="U396">
        <v>19.370079040527301</v>
      </c>
      <c r="V396">
        <v>19.370079040527301</v>
      </c>
      <c r="W396">
        <v>19.370079040527301</v>
      </c>
      <c r="X396" s="1">
        <v>19.370079040527301</v>
      </c>
      <c r="Z396" s="1">
        <v>1</v>
      </c>
      <c r="AA396" s="1">
        <v>0.92316412925720204</v>
      </c>
      <c r="AB396" s="1">
        <v>0.92316412925720204</v>
      </c>
      <c r="AC396" s="1">
        <v>0.92316412925720204</v>
      </c>
      <c r="AD396" s="1">
        <v>0.92316412925720204</v>
      </c>
      <c r="AF396" s="1">
        <v>1</v>
      </c>
      <c r="AG396">
        <v>0.98089951276779197</v>
      </c>
      <c r="AH396">
        <v>0.98089951276779197</v>
      </c>
      <c r="AI396">
        <v>0.98089951276779197</v>
      </c>
      <c r="AJ396">
        <v>0.98089951276779197</v>
      </c>
      <c r="AL396" s="18">
        <f t="shared" si="38"/>
        <v>0.98089951276779197</v>
      </c>
      <c r="AM396">
        <v>0.98089951276779197</v>
      </c>
      <c r="AN396">
        <v>300</v>
      </c>
      <c r="AO396" t="s">
        <v>412</v>
      </c>
      <c r="AP396" t="s">
        <v>40</v>
      </c>
      <c r="AQ396" t="s">
        <v>41</v>
      </c>
      <c r="AR396" t="s">
        <v>8</v>
      </c>
      <c r="AS396">
        <v>30.417025500000001</v>
      </c>
      <c r="AT396">
        <v>-89.068790800000002</v>
      </c>
      <c r="AW396">
        <v>15.6</v>
      </c>
      <c r="AX396">
        <v>15.6</v>
      </c>
      <c r="BB396">
        <v>17.5</v>
      </c>
      <c r="BC396">
        <v>17.5</v>
      </c>
      <c r="BG396">
        <v>20.8</v>
      </c>
      <c r="BH396">
        <v>20.8</v>
      </c>
      <c r="BL396">
        <v>25</v>
      </c>
      <c r="BM396">
        <v>25</v>
      </c>
      <c r="BQ396">
        <v>28.8</v>
      </c>
      <c r="BR396">
        <v>28.8</v>
      </c>
      <c r="BW396">
        <v>31.6</v>
      </c>
      <c r="BX396">
        <v>31.6</v>
      </c>
      <c r="CB396">
        <v>32.5</v>
      </c>
      <c r="CC396">
        <v>32.5</v>
      </c>
      <c r="CG396">
        <v>32.299999999999997</v>
      </c>
      <c r="CH396">
        <v>32.299999999999997</v>
      </c>
      <c r="CL396">
        <v>30.5</v>
      </c>
      <c r="CM396">
        <v>30.5</v>
      </c>
      <c r="CQ396">
        <v>26.3</v>
      </c>
      <c r="CR396">
        <v>26.3</v>
      </c>
      <c r="CV396">
        <v>21</v>
      </c>
      <c r="CW396">
        <v>21</v>
      </c>
      <c r="DA396">
        <v>17.100000000000001</v>
      </c>
      <c r="DB396">
        <v>17.100000000000001</v>
      </c>
      <c r="DD396">
        <v>1</v>
      </c>
      <c r="DE396">
        <v>0.98295623064041104</v>
      </c>
      <c r="DF396">
        <v>0.98295623064041104</v>
      </c>
      <c r="DG396">
        <v>0.98295623064041104</v>
      </c>
      <c r="DH396">
        <v>0.98295623064041104</v>
      </c>
      <c r="DI396" t="str">
        <f t="shared" si="39"/>
        <v xml:space="preserve">Temp. suitable for vectors - surveillance may be needed. </v>
      </c>
      <c r="DJ396" t="str">
        <f t="shared" si="36"/>
        <v>When temp. suitable, model suggests vectors likely - may need control, education, and policies minimizing exposure.</v>
      </c>
      <c r="DK396" t="str">
        <f t="shared" si="40"/>
        <v xml:space="preserve">Temp. suitable for Zika - surveillance may be needed. </v>
      </c>
      <c r="DL396" t="str">
        <f t="shared" si="37"/>
        <v>When temp. suitable, model suggests Zika likely - may need control, education, and policies minimizing exposure.</v>
      </c>
      <c r="DM396" t="str">
        <f t="shared" si="41"/>
        <v>Temp. suitable for vectors - surveillance may be needed. When temp. suitable, model suggests vectors likely - may need control, education, and policies minimizing exposure.</v>
      </c>
      <c r="DX396" s="59" t="s">
        <v>412</v>
      </c>
      <c r="DY396" s="59" t="s">
        <v>40</v>
      </c>
      <c r="DZ396" s="59" t="s">
        <v>41</v>
      </c>
      <c r="EA396" s="59" t="s">
        <v>8</v>
      </c>
      <c r="EB396" s="59">
        <v>31</v>
      </c>
      <c r="EC396" s="59">
        <v>102</v>
      </c>
      <c r="ED396" s="59">
        <v>0</v>
      </c>
      <c r="EE396" s="59">
        <v>2358</v>
      </c>
      <c r="EF396" s="59">
        <v>2358</v>
      </c>
      <c r="EG396" s="59">
        <v>383.01960784313701</v>
      </c>
      <c r="EH396" s="59">
        <v>397.46108405858098</v>
      </c>
      <c r="EI396" s="59">
        <v>39068</v>
      </c>
      <c r="EJ396" s="59">
        <v>91</v>
      </c>
      <c r="EK396" s="59">
        <v>0</v>
      </c>
      <c r="EL396" s="59">
        <v>3</v>
      </c>
      <c r="EM396" s="59">
        <v>294</v>
      </c>
      <c r="EN396" s="59">
        <v>39068</v>
      </c>
    </row>
    <row r="397" spans="1:144" x14ac:dyDescent="0.25">
      <c r="A397" s="18">
        <v>30.407889000000001</v>
      </c>
      <c r="B397" s="18">
        <v>-88.9234376</v>
      </c>
      <c r="C397" s="18">
        <f>IF(Sheet1!G890=1,Master!A397,Master!K397)</f>
        <v>30.407889000000001</v>
      </c>
      <c r="D397" s="18">
        <f>IF(Sheet1!G890=1,Master!B397,Master!L397)</f>
        <v>-88.9234376</v>
      </c>
      <c r="E397" s="18">
        <f>IF(Sheet1!G890=0,Master!A397,Master!K397)</f>
        <v>100</v>
      </c>
      <c r="F397" s="18">
        <f>IF(Sheet1!G890=0,Master!B397,Master!L397)</f>
        <v>180</v>
      </c>
      <c r="G397" s="18">
        <f>IF(Sheet1!I890=1,Master!A397,Master!K397)</f>
        <v>30.407889000000001</v>
      </c>
      <c r="H397" s="18">
        <f>IF(Sheet1!I890=1,Master!B397,Master!L397)</f>
        <v>-88.9234376</v>
      </c>
      <c r="I397" s="18">
        <f>IF(Sheet1!I890=0,Master!A397,Master!K397)</f>
        <v>100</v>
      </c>
      <c r="J397" s="18">
        <f>IF(Sheet1!I890=0,Master!B397,Master!L397)</f>
        <v>180</v>
      </c>
      <c r="K397" s="18">
        <v>100</v>
      </c>
      <c r="L397" s="18">
        <v>180</v>
      </c>
      <c r="M397">
        <v>327</v>
      </c>
      <c r="N397" t="s">
        <v>439</v>
      </c>
      <c r="O397">
        <v>0.21221127307900001</v>
      </c>
      <c r="P397" t="s">
        <v>40</v>
      </c>
      <c r="Q397" t="s">
        <v>41</v>
      </c>
      <c r="R397" t="s">
        <v>8</v>
      </c>
      <c r="S397">
        <v>0</v>
      </c>
      <c r="T397">
        <v>1</v>
      </c>
      <c r="U397">
        <v>18.267717361450099</v>
      </c>
      <c r="V397">
        <v>18.267717361450099</v>
      </c>
      <c r="W397">
        <v>18.267717361450099</v>
      </c>
      <c r="X397" s="1">
        <v>18.267717361450099</v>
      </c>
      <c r="Z397" s="1">
        <v>1</v>
      </c>
      <c r="AA397" s="1">
        <v>0</v>
      </c>
      <c r="AB397" s="1">
        <v>0</v>
      </c>
      <c r="AC397" s="1">
        <v>0</v>
      </c>
      <c r="AD397" s="1">
        <v>0</v>
      </c>
      <c r="AF397" s="1">
        <v>1</v>
      </c>
      <c r="AG397">
        <v>0</v>
      </c>
      <c r="AH397">
        <v>0</v>
      </c>
      <c r="AI397">
        <v>0</v>
      </c>
      <c r="AJ397">
        <v>0</v>
      </c>
      <c r="AL397" s="18">
        <f t="shared" si="38"/>
        <v>0</v>
      </c>
      <c r="AM397">
        <v>9999</v>
      </c>
      <c r="AN397">
        <v>327</v>
      </c>
      <c r="AO397" t="s">
        <v>439</v>
      </c>
      <c r="AP397" t="s">
        <v>40</v>
      </c>
      <c r="AQ397" t="s">
        <v>41</v>
      </c>
      <c r="AR397" t="s">
        <v>8</v>
      </c>
      <c r="AS397">
        <v>30.407889000000001</v>
      </c>
      <c r="AT397">
        <v>-88.9234376</v>
      </c>
      <c r="AW397">
        <v>15.5</v>
      </c>
      <c r="AX397">
        <v>15.5</v>
      </c>
      <c r="BB397">
        <v>17.399999999999999</v>
      </c>
      <c r="BC397">
        <v>17.399999999999999</v>
      </c>
      <c r="BG397">
        <v>20.6</v>
      </c>
      <c r="BH397">
        <v>20.6</v>
      </c>
      <c r="BL397">
        <v>24.7</v>
      </c>
      <c r="BM397">
        <v>24.7</v>
      </c>
      <c r="BQ397">
        <v>28.7</v>
      </c>
      <c r="BR397">
        <v>28.7</v>
      </c>
      <c r="BW397">
        <v>31.4</v>
      </c>
      <c r="BX397">
        <v>31.4</v>
      </c>
      <c r="CB397">
        <v>32.4</v>
      </c>
      <c r="CC397">
        <v>32.4</v>
      </c>
      <c r="CG397">
        <v>32.200000000000003</v>
      </c>
      <c r="CH397">
        <v>32.200000000000003</v>
      </c>
      <c r="CL397">
        <v>30.5</v>
      </c>
      <c r="CM397">
        <v>30.5</v>
      </c>
      <c r="CQ397">
        <v>26.2</v>
      </c>
      <c r="CR397">
        <v>26.2</v>
      </c>
      <c r="CV397">
        <v>20.9</v>
      </c>
      <c r="CW397">
        <v>20.9</v>
      </c>
      <c r="DA397">
        <v>17</v>
      </c>
      <c r="DB397">
        <v>17</v>
      </c>
      <c r="DD397">
        <v>1</v>
      </c>
      <c r="DE397">
        <v>0.98156905174255404</v>
      </c>
      <c r="DF397">
        <v>0.98156905174255404</v>
      </c>
      <c r="DG397">
        <v>0.98156905174255404</v>
      </c>
      <c r="DH397">
        <v>0.98156905174255404</v>
      </c>
      <c r="DI397" t="str">
        <f t="shared" si="39"/>
        <v xml:space="preserve">Temp. suitable for vectors - surveillance may be needed. </v>
      </c>
      <c r="DJ397" t="str">
        <f t="shared" si="36"/>
        <v>When temp. suitable, model suggests vectors unlikely or low numbers.</v>
      </c>
      <c r="DK397" t="str">
        <f t="shared" si="40"/>
        <v xml:space="preserve">Temp. suitable for Zika - surveillance may be needed. </v>
      </c>
      <c r="DL397" t="str">
        <f t="shared" si="37"/>
        <v>When temp. suitable, model suggests Zika likely - may need control, education, and policies minimizing exposure.</v>
      </c>
      <c r="DM397" t="str">
        <f t="shared" si="41"/>
        <v>Temp. suitable for vectors - surveillance may be needed. When temp. suitable, model suggests vectors unlikely or low numbers.</v>
      </c>
      <c r="DX397" s="59" t="s">
        <v>439</v>
      </c>
      <c r="DY397" s="59" t="s">
        <v>40</v>
      </c>
      <c r="DZ397" s="59" t="s">
        <v>41</v>
      </c>
      <c r="EA397" s="59" t="s">
        <v>8</v>
      </c>
      <c r="EB397" s="59">
        <v>369</v>
      </c>
      <c r="EC397" s="59">
        <v>115</v>
      </c>
      <c r="ED397" s="59">
        <v>0</v>
      </c>
      <c r="EE397" s="59">
        <v>2475</v>
      </c>
      <c r="EF397" s="59">
        <v>2475</v>
      </c>
      <c r="EG397" s="59">
        <v>385.93913043478199</v>
      </c>
      <c r="EH397" s="59">
        <v>427.19982671704099</v>
      </c>
      <c r="EI397" s="59">
        <v>44383</v>
      </c>
      <c r="EJ397" s="59">
        <v>96</v>
      </c>
      <c r="EK397" s="59">
        <v>0</v>
      </c>
      <c r="EL397" s="59">
        <v>1</v>
      </c>
      <c r="EM397" s="59">
        <v>265</v>
      </c>
      <c r="EN397" s="59">
        <v>44383</v>
      </c>
    </row>
    <row r="398" spans="1:144" x14ac:dyDescent="0.25">
      <c r="A398" s="18">
        <v>32.334322299999997</v>
      </c>
      <c r="B398" s="18">
        <v>-88.7510707</v>
      </c>
      <c r="C398" s="18">
        <f>IF(Sheet1!G891=1,Master!A398,Master!K398)</f>
        <v>32.334322299999997</v>
      </c>
      <c r="D398" s="18">
        <f>IF(Sheet1!G891=1,Master!B398,Master!L398)</f>
        <v>-88.7510707</v>
      </c>
      <c r="E398" s="18">
        <f>IF(Sheet1!G891=0,Master!A398,Master!K398)</f>
        <v>100</v>
      </c>
      <c r="F398" s="18">
        <f>IF(Sheet1!G891=0,Master!B398,Master!L398)</f>
        <v>180</v>
      </c>
      <c r="G398" s="18">
        <f>IF(Sheet1!I891=1,Master!A398,Master!K398)</f>
        <v>32.334322299999997</v>
      </c>
      <c r="H398" s="18">
        <f>IF(Sheet1!I891=1,Master!B398,Master!L398)</f>
        <v>-88.7510707</v>
      </c>
      <c r="I398" s="18">
        <f>IF(Sheet1!I891=0,Master!A398,Master!K398)</f>
        <v>100</v>
      </c>
      <c r="J398" s="18">
        <f>IF(Sheet1!I891=0,Master!B398,Master!L398)</f>
        <v>180</v>
      </c>
      <c r="K398" s="18">
        <v>100</v>
      </c>
      <c r="L398" s="18">
        <v>180</v>
      </c>
      <c r="M398">
        <v>328</v>
      </c>
      <c r="N398" t="s">
        <v>440</v>
      </c>
      <c r="O398">
        <v>3.7162095478500003E-2</v>
      </c>
      <c r="P398" t="s">
        <v>40</v>
      </c>
      <c r="Q398" t="s">
        <v>41</v>
      </c>
      <c r="R398" t="s">
        <v>8</v>
      </c>
      <c r="S398">
        <v>0</v>
      </c>
      <c r="T398">
        <v>1</v>
      </c>
      <c r="U398">
        <v>14.4094486236572</v>
      </c>
      <c r="V398">
        <v>14.4094486236572</v>
      </c>
      <c r="W398">
        <v>14.4094486236572</v>
      </c>
      <c r="X398" s="1">
        <v>14.4094486236572</v>
      </c>
      <c r="Z398" s="1">
        <v>1</v>
      </c>
      <c r="AA398" s="1">
        <v>0.71007275581359897</v>
      </c>
      <c r="AB398" s="1">
        <v>0.71007275581359897</v>
      </c>
      <c r="AC398" s="1">
        <v>0.71007275581359897</v>
      </c>
      <c r="AD398" s="1">
        <v>0.71007275581359897</v>
      </c>
      <c r="AF398" s="1">
        <v>1</v>
      </c>
      <c r="AG398">
        <v>0.96345537900924705</v>
      </c>
      <c r="AH398">
        <v>0.96345537900924705</v>
      </c>
      <c r="AI398">
        <v>0.96345537900924705</v>
      </c>
      <c r="AJ398">
        <v>0.96345537900924705</v>
      </c>
      <c r="AL398" s="18">
        <f t="shared" si="38"/>
        <v>0.96345537900924705</v>
      </c>
      <c r="AM398">
        <v>0.96345537900924705</v>
      </c>
      <c r="AN398">
        <v>328</v>
      </c>
      <c r="AO398" t="s">
        <v>440</v>
      </c>
      <c r="AP398" t="s">
        <v>40</v>
      </c>
      <c r="AQ398" t="s">
        <v>41</v>
      </c>
      <c r="AR398" t="s">
        <v>8</v>
      </c>
      <c r="AS398">
        <v>32.334322299999997</v>
      </c>
      <c r="AT398">
        <v>-88.7510707</v>
      </c>
      <c r="AW398">
        <v>13.2</v>
      </c>
      <c r="AX398">
        <v>13.2</v>
      </c>
      <c r="BB398">
        <v>15.9</v>
      </c>
      <c r="BC398">
        <v>15.9</v>
      </c>
      <c r="BG398">
        <v>20.3</v>
      </c>
      <c r="BH398">
        <v>20.3</v>
      </c>
      <c r="BL398">
        <v>24.9</v>
      </c>
      <c r="BM398">
        <v>24.9</v>
      </c>
      <c r="BQ398">
        <v>28.6</v>
      </c>
      <c r="BR398">
        <v>28.6</v>
      </c>
      <c r="BW398">
        <v>32</v>
      </c>
      <c r="BX398">
        <v>32</v>
      </c>
      <c r="CB398">
        <v>33.200000000000003</v>
      </c>
      <c r="CC398">
        <v>33.200000000000003</v>
      </c>
      <c r="CG398">
        <v>32.799999999999997</v>
      </c>
      <c r="CH398">
        <v>32.799999999999997</v>
      </c>
      <c r="CL398">
        <v>30.3</v>
      </c>
      <c r="CM398">
        <v>30.3</v>
      </c>
      <c r="CQ398">
        <v>25.1</v>
      </c>
      <c r="CR398">
        <v>25.1</v>
      </c>
      <c r="CV398">
        <v>19.7</v>
      </c>
      <c r="CW398">
        <v>19.7</v>
      </c>
      <c r="DA398">
        <v>15.1</v>
      </c>
      <c r="DB398">
        <v>15.1</v>
      </c>
      <c r="DD398">
        <v>1</v>
      </c>
      <c r="DE398">
        <v>0</v>
      </c>
      <c r="DF398">
        <v>0</v>
      </c>
      <c r="DG398">
        <v>0</v>
      </c>
      <c r="DH398">
        <v>0</v>
      </c>
      <c r="DI398" t="str">
        <f t="shared" si="39"/>
        <v xml:space="preserve">Temp. suitable for vectors - surveillance may be needed. </v>
      </c>
      <c r="DJ398" t="str">
        <f t="shared" si="36"/>
        <v>When temp. suitable, model suggests vectors likely - may need control, education, and policies minimizing exposure.</v>
      </c>
      <c r="DK398" t="str">
        <f t="shared" si="40"/>
        <v xml:space="preserve">Temp. suitable for Zika - surveillance may be needed. </v>
      </c>
      <c r="DL398" t="str">
        <f t="shared" si="37"/>
        <v>When temp. suitable, model suggests Zika unlikely.</v>
      </c>
      <c r="DM398" t="str">
        <f t="shared" si="41"/>
        <v>Temp. suitable for vectors - surveillance may be needed. When temp. suitable, model suggests vectors likely - may need control, education, and policies minimizing exposure.</v>
      </c>
      <c r="DX398" s="59" t="s">
        <v>440</v>
      </c>
      <c r="DY398" s="59" t="s">
        <v>40</v>
      </c>
      <c r="DZ398" s="59" t="s">
        <v>41</v>
      </c>
      <c r="EA398" s="59" t="s">
        <v>8</v>
      </c>
      <c r="EB398" s="59">
        <v>468</v>
      </c>
      <c r="EC398" s="59">
        <v>136</v>
      </c>
      <c r="ED398" s="59">
        <v>0</v>
      </c>
      <c r="EE398" s="59">
        <v>1973</v>
      </c>
      <c r="EF398" s="59">
        <v>1973</v>
      </c>
      <c r="EG398" s="59">
        <v>170.963235294117</v>
      </c>
      <c r="EH398" s="59">
        <v>354.85557145060102</v>
      </c>
      <c r="EI398" s="59">
        <v>23251</v>
      </c>
      <c r="EJ398" s="59">
        <v>74</v>
      </c>
      <c r="EK398" s="59">
        <v>0</v>
      </c>
      <c r="EL398" s="59">
        <v>5</v>
      </c>
      <c r="EM398" s="59">
        <v>9</v>
      </c>
      <c r="EN398" s="59">
        <v>23251</v>
      </c>
    </row>
    <row r="399" spans="1:144" x14ac:dyDescent="0.25">
      <c r="A399" s="18">
        <v>31.172751600000002</v>
      </c>
      <c r="B399" s="18">
        <v>-89.183360199999996</v>
      </c>
      <c r="C399" s="18">
        <f>IF(Sheet1!G892=1,Master!A399,Master!K399)</f>
        <v>31.172751600000002</v>
      </c>
      <c r="D399" s="18">
        <f>IF(Sheet1!G892=1,Master!B399,Master!L399)</f>
        <v>-89.183360199999996</v>
      </c>
      <c r="E399" s="18">
        <f>IF(Sheet1!G892=0,Master!A399,Master!K399)</f>
        <v>100</v>
      </c>
      <c r="F399" s="18">
        <f>IF(Sheet1!G892=0,Master!B399,Master!L399)</f>
        <v>180</v>
      </c>
      <c r="G399" s="18">
        <f>IF(Sheet1!I892=1,Master!A399,Master!K399)</f>
        <v>31.172751600000002</v>
      </c>
      <c r="H399" s="18">
        <f>IF(Sheet1!I892=1,Master!B399,Master!L399)</f>
        <v>-89.183360199999996</v>
      </c>
      <c r="I399" s="18">
        <f>IF(Sheet1!I892=0,Master!A399,Master!K399)</f>
        <v>100</v>
      </c>
      <c r="J399" s="18">
        <f>IF(Sheet1!I892=0,Master!B399,Master!L399)</f>
        <v>180</v>
      </c>
      <c r="K399" s="18">
        <v>100</v>
      </c>
      <c r="L399" s="18">
        <v>180</v>
      </c>
      <c r="M399">
        <v>361</v>
      </c>
      <c r="N399" t="s">
        <v>473</v>
      </c>
      <c r="O399">
        <v>0.49851687905800002</v>
      </c>
      <c r="P399" t="s">
        <v>40</v>
      </c>
      <c r="Q399" t="s">
        <v>41</v>
      </c>
      <c r="R399" t="s">
        <v>8</v>
      </c>
      <c r="S399">
        <v>0</v>
      </c>
      <c r="T399">
        <v>1</v>
      </c>
      <c r="U399">
        <v>16.062992095947202</v>
      </c>
      <c r="V399">
        <v>16.062992095947202</v>
      </c>
      <c r="W399">
        <v>16.062992095947202</v>
      </c>
      <c r="X399" s="1">
        <v>16.062992095947202</v>
      </c>
      <c r="Z399" s="1">
        <v>4</v>
      </c>
      <c r="AA399" s="1">
        <v>0.74901465064688899</v>
      </c>
      <c r="AB399" s="1">
        <v>0.87903570797922503</v>
      </c>
      <c r="AC399" s="1">
        <v>0.83256532192999999</v>
      </c>
      <c r="AD399" s="1">
        <v>3.3302612877599902</v>
      </c>
      <c r="AF399" s="1">
        <v>4</v>
      </c>
      <c r="AG399">
        <v>0.97609145485375204</v>
      </c>
      <c r="AH399">
        <v>0.97880825003833405</v>
      </c>
      <c r="AI399">
        <v>0.977109196948861</v>
      </c>
      <c r="AJ399">
        <v>3.90843678779544</v>
      </c>
      <c r="AL399" s="18">
        <f t="shared" si="38"/>
        <v>0.97880825003833405</v>
      </c>
      <c r="AM399">
        <v>0.97880825003833405</v>
      </c>
      <c r="AN399">
        <v>361</v>
      </c>
      <c r="AO399" t="s">
        <v>473</v>
      </c>
      <c r="AP399" t="s">
        <v>40</v>
      </c>
      <c r="AQ399" t="s">
        <v>41</v>
      </c>
      <c r="AR399" t="s">
        <v>8</v>
      </c>
      <c r="AS399">
        <v>31.172751600000002</v>
      </c>
      <c r="AT399">
        <v>-89.183360199999996</v>
      </c>
      <c r="AW399">
        <v>14.9</v>
      </c>
      <c r="AX399">
        <v>14.9</v>
      </c>
      <c r="BB399">
        <v>17.3</v>
      </c>
      <c r="BC399">
        <v>17.3</v>
      </c>
      <c r="BG399">
        <v>21.3</v>
      </c>
      <c r="BH399">
        <v>21.3</v>
      </c>
      <c r="BL399">
        <v>25.6</v>
      </c>
      <c r="BM399">
        <v>25.6</v>
      </c>
      <c r="BQ399">
        <v>29</v>
      </c>
      <c r="BR399">
        <v>29</v>
      </c>
      <c r="BW399">
        <v>32.5</v>
      </c>
      <c r="BX399">
        <v>32.5</v>
      </c>
      <c r="CB399">
        <v>33.5</v>
      </c>
      <c r="CC399">
        <v>33.5</v>
      </c>
      <c r="CG399">
        <v>33.200000000000003</v>
      </c>
      <c r="CH399">
        <v>33.200000000000003</v>
      </c>
      <c r="CL399">
        <v>30.7</v>
      </c>
      <c r="CM399">
        <v>30.7</v>
      </c>
      <c r="CQ399">
        <v>26.1</v>
      </c>
      <c r="CR399">
        <v>26.1</v>
      </c>
      <c r="CV399">
        <v>21</v>
      </c>
      <c r="CW399">
        <v>21</v>
      </c>
      <c r="DA399">
        <v>16.5</v>
      </c>
      <c r="DB399">
        <v>16.5</v>
      </c>
      <c r="DD399">
        <v>2</v>
      </c>
      <c r="DE399">
        <v>0.81709216827923004</v>
      </c>
      <c r="DF399">
        <v>0.83321433967138003</v>
      </c>
      <c r="DG399">
        <v>0.82515325397530503</v>
      </c>
      <c r="DH399">
        <v>1.6503065079506101</v>
      </c>
      <c r="DI399" t="str">
        <f t="shared" si="39"/>
        <v xml:space="preserve">Temp. suitable for vectors - surveillance may be needed. </v>
      </c>
      <c r="DJ399" t="str">
        <f t="shared" si="36"/>
        <v>When temp. suitable, model suggests vectors likely - may need control, education, and policies minimizing exposure.</v>
      </c>
      <c r="DK399" t="str">
        <f t="shared" si="40"/>
        <v xml:space="preserve">Temp. suitable for Zika - surveillance may be needed. </v>
      </c>
      <c r="DL399" t="str">
        <f t="shared" si="37"/>
        <v>When temp. suitable, model suggests Zika likely - may need control, education, and policies minimizing exposure.</v>
      </c>
      <c r="DM399" t="str">
        <f t="shared" si="41"/>
        <v>Temp. suitable for vectors - surveillance may be needed. When temp. suitable, model suggests vectors likely - may need control, education, and policies minimizing exposure.</v>
      </c>
      <c r="DX399" s="59" t="s">
        <v>473</v>
      </c>
      <c r="DY399" s="59" t="s">
        <v>40</v>
      </c>
      <c r="DZ399" s="59" t="s">
        <v>41</v>
      </c>
      <c r="EA399" s="59" t="s">
        <v>8</v>
      </c>
      <c r="EB399" s="59">
        <v>0</v>
      </c>
      <c r="EC399" s="59">
        <v>497</v>
      </c>
      <c r="ED399" s="59">
        <v>0</v>
      </c>
      <c r="EE399" s="59">
        <v>572</v>
      </c>
      <c r="EF399" s="59">
        <v>572</v>
      </c>
      <c r="EG399" s="59">
        <v>7.3742454728370204</v>
      </c>
      <c r="EH399" s="59">
        <v>32.794598562159898</v>
      </c>
      <c r="EI399" s="59">
        <v>3665</v>
      </c>
      <c r="EJ399" s="59">
        <v>51</v>
      </c>
      <c r="EK399" s="59">
        <v>0</v>
      </c>
      <c r="EL399" s="59">
        <v>16</v>
      </c>
      <c r="EM399" s="59">
        <v>0</v>
      </c>
      <c r="EN399" s="59">
        <v>3665</v>
      </c>
    </row>
    <row r="400" spans="1:144" x14ac:dyDescent="0.25">
      <c r="A400" s="18">
        <v>30.399024399999998</v>
      </c>
      <c r="B400" s="18">
        <v>-89.603884899999997</v>
      </c>
      <c r="C400" s="18">
        <f>IF(Sheet1!G893=1,Master!A400,Master!K400)</f>
        <v>30.399024399999998</v>
      </c>
      <c r="D400" s="18">
        <f>IF(Sheet1!G893=1,Master!B400,Master!L400)</f>
        <v>-89.603884899999997</v>
      </c>
      <c r="E400" s="18">
        <f>IF(Sheet1!G893=0,Master!A400,Master!K400)</f>
        <v>100</v>
      </c>
      <c r="F400" s="18">
        <f>IF(Sheet1!G893=0,Master!B400,Master!L400)</f>
        <v>180</v>
      </c>
      <c r="G400" s="18">
        <f>IF(Sheet1!I893=1,Master!A400,Master!K400)</f>
        <v>30.399024399999998</v>
      </c>
      <c r="H400" s="18">
        <f>IF(Sheet1!I893=1,Master!B400,Master!L400)</f>
        <v>-89.603884899999997</v>
      </c>
      <c r="I400" s="18">
        <f>IF(Sheet1!I893=0,Master!A400,Master!K400)</f>
        <v>100</v>
      </c>
      <c r="J400" s="18">
        <f>IF(Sheet1!I893=0,Master!B400,Master!L400)</f>
        <v>180</v>
      </c>
      <c r="K400" s="18">
        <v>100</v>
      </c>
      <c r="L400" s="18">
        <v>180</v>
      </c>
      <c r="M400">
        <v>412</v>
      </c>
      <c r="N400" t="s">
        <v>524</v>
      </c>
      <c r="O400">
        <v>0.198072171273</v>
      </c>
      <c r="P400" t="s">
        <v>40</v>
      </c>
      <c r="Q400" t="s">
        <v>41</v>
      </c>
      <c r="R400" t="s">
        <v>8</v>
      </c>
      <c r="S400">
        <v>0</v>
      </c>
      <c r="T400">
        <v>1</v>
      </c>
      <c r="U400">
        <v>13.858267784118601</v>
      </c>
      <c r="V400">
        <v>13.858267784118601</v>
      </c>
      <c r="W400">
        <v>13.858267784118601</v>
      </c>
      <c r="X400" s="1">
        <v>13.858267784118601</v>
      </c>
      <c r="Z400" s="1">
        <v>1</v>
      </c>
      <c r="AA400" s="1">
        <v>0.90373450743858397</v>
      </c>
      <c r="AB400" s="1">
        <v>0.90373450743858397</v>
      </c>
      <c r="AC400" s="1">
        <v>0.90373450743858397</v>
      </c>
      <c r="AD400" s="1">
        <v>0.90373450743858397</v>
      </c>
      <c r="AF400" s="1">
        <v>1</v>
      </c>
      <c r="AG400">
        <v>0.97673702651392802</v>
      </c>
      <c r="AH400">
        <v>0.97673702651392802</v>
      </c>
      <c r="AI400">
        <v>0.97673702651392802</v>
      </c>
      <c r="AJ400">
        <v>0.97673702651392802</v>
      </c>
      <c r="AL400" s="18">
        <f t="shared" si="38"/>
        <v>0.97673702651392802</v>
      </c>
      <c r="AM400">
        <v>0.97673702651392802</v>
      </c>
      <c r="AN400">
        <v>412</v>
      </c>
      <c r="AO400" t="s">
        <v>524</v>
      </c>
      <c r="AP400" t="s">
        <v>40</v>
      </c>
      <c r="AQ400" t="s">
        <v>41</v>
      </c>
      <c r="AR400" t="s">
        <v>8</v>
      </c>
      <c r="AS400">
        <v>30.399024399999998</v>
      </c>
      <c r="AT400">
        <v>-89.603884899999997</v>
      </c>
      <c r="AW400">
        <v>15.8</v>
      </c>
      <c r="AX400">
        <v>15.8</v>
      </c>
      <c r="BB400">
        <v>17.7</v>
      </c>
      <c r="BC400">
        <v>17.7</v>
      </c>
      <c r="BG400">
        <v>21.5</v>
      </c>
      <c r="BH400">
        <v>21.5</v>
      </c>
      <c r="BL400">
        <v>25.4</v>
      </c>
      <c r="BM400">
        <v>25.4</v>
      </c>
      <c r="BQ400">
        <v>29</v>
      </c>
      <c r="BR400">
        <v>29</v>
      </c>
      <c r="BW400">
        <v>31.9</v>
      </c>
      <c r="BX400">
        <v>31.9</v>
      </c>
      <c r="CB400">
        <v>32.700000000000003</v>
      </c>
      <c r="CC400">
        <v>32.700000000000003</v>
      </c>
      <c r="CG400">
        <v>32.5</v>
      </c>
      <c r="CH400">
        <v>32.5</v>
      </c>
      <c r="CL400">
        <v>30.6</v>
      </c>
      <c r="CM400">
        <v>30.6</v>
      </c>
      <c r="CQ400">
        <v>26.5</v>
      </c>
      <c r="CR400">
        <v>26.5</v>
      </c>
      <c r="CV400">
        <v>21.4</v>
      </c>
      <c r="CW400">
        <v>21.4</v>
      </c>
      <c r="DA400">
        <v>17.5</v>
      </c>
      <c r="DB400">
        <v>17.5</v>
      </c>
      <c r="DD400">
        <v>1</v>
      </c>
      <c r="DE400">
        <v>0.88837253295648499</v>
      </c>
      <c r="DF400">
        <v>0.88837253295648499</v>
      </c>
      <c r="DG400">
        <v>0.88837253295648499</v>
      </c>
      <c r="DH400">
        <v>0.88837253295648499</v>
      </c>
      <c r="DI400" t="str">
        <f t="shared" si="39"/>
        <v xml:space="preserve">Temp. suitable for vectors - surveillance may be needed. </v>
      </c>
      <c r="DJ400" t="str">
        <f t="shared" si="36"/>
        <v>When temp. suitable, model suggests vectors likely - may need control, education, and policies minimizing exposure.</v>
      </c>
      <c r="DK400" t="str">
        <f t="shared" si="40"/>
        <v xml:space="preserve">Temp. suitable for Zika - surveillance may be needed. </v>
      </c>
      <c r="DL400" t="str">
        <f t="shared" si="37"/>
        <v>When temp. suitable, model suggests Zika likely - may need control, education, and policies minimizing exposure.</v>
      </c>
      <c r="DM400" t="str">
        <f t="shared" si="41"/>
        <v>Temp. suitable for vectors - surveillance may be needed. When temp. suitable, model suggests vectors likely - may need control, education, and policies minimizing exposure.</v>
      </c>
      <c r="DX400" s="59" t="s">
        <v>524</v>
      </c>
      <c r="DY400" s="59" t="s">
        <v>40</v>
      </c>
      <c r="DZ400" s="59" t="s">
        <v>41</v>
      </c>
      <c r="EA400" s="59" t="s">
        <v>8</v>
      </c>
      <c r="EB400" s="59">
        <v>0</v>
      </c>
      <c r="EC400" s="59">
        <v>251</v>
      </c>
      <c r="ED400" s="59">
        <v>0</v>
      </c>
      <c r="EE400" s="59">
        <v>375</v>
      </c>
      <c r="EF400" s="59">
        <v>375</v>
      </c>
      <c r="EG400" s="59">
        <v>5.1195219123505904</v>
      </c>
      <c r="EH400" s="59">
        <v>30.6173149943079</v>
      </c>
      <c r="EI400" s="59">
        <v>1285</v>
      </c>
      <c r="EJ400" s="59">
        <v>20</v>
      </c>
      <c r="EK400" s="59">
        <v>0</v>
      </c>
      <c r="EL400" s="59">
        <v>3</v>
      </c>
      <c r="EM400" s="59">
        <v>0</v>
      </c>
      <c r="EN400" s="59">
        <v>1285</v>
      </c>
    </row>
    <row r="401" spans="1:144" x14ac:dyDescent="0.25">
      <c r="A401" s="18">
        <v>32.5530337</v>
      </c>
      <c r="B401" s="18">
        <v>-88.569321799999997</v>
      </c>
      <c r="C401" s="18">
        <f>IF(Sheet1!G894=1,Master!A401,Master!K401)</f>
        <v>32.5530337</v>
      </c>
      <c r="D401" s="18">
        <f>IF(Sheet1!G894=1,Master!B401,Master!L401)</f>
        <v>-88.569321799999997</v>
      </c>
      <c r="E401" s="18">
        <f>IF(Sheet1!G894=0,Master!A401,Master!K401)</f>
        <v>100</v>
      </c>
      <c r="F401" s="18">
        <f>IF(Sheet1!G894=0,Master!B401,Master!L401)</f>
        <v>180</v>
      </c>
      <c r="G401" s="18">
        <f>IF(Sheet1!I894=1,Master!A401,Master!K401)</f>
        <v>32.5530337</v>
      </c>
      <c r="H401" s="18">
        <f>IF(Sheet1!I894=1,Master!B401,Master!L401)</f>
        <v>-88.569321799999997</v>
      </c>
      <c r="I401" s="18">
        <f>IF(Sheet1!I894=0,Master!A401,Master!K401)</f>
        <v>100</v>
      </c>
      <c r="J401" s="18">
        <f>IF(Sheet1!I894=0,Master!B401,Master!L401)</f>
        <v>180</v>
      </c>
      <c r="K401" s="18">
        <v>100</v>
      </c>
      <c r="L401" s="18">
        <v>180</v>
      </c>
      <c r="M401">
        <v>448</v>
      </c>
      <c r="N401" t="s">
        <v>560</v>
      </c>
      <c r="O401">
        <v>0.507050201511</v>
      </c>
      <c r="P401" t="s">
        <v>40</v>
      </c>
      <c r="Q401" t="s">
        <v>41</v>
      </c>
      <c r="R401" t="s">
        <v>8</v>
      </c>
      <c r="S401">
        <v>0</v>
      </c>
      <c r="T401">
        <v>1</v>
      </c>
      <c r="U401">
        <v>14.4094486236572</v>
      </c>
      <c r="V401">
        <v>14.4094486236572</v>
      </c>
      <c r="W401">
        <v>14.4094486236572</v>
      </c>
      <c r="X401" s="1">
        <v>14.4094486236572</v>
      </c>
      <c r="Z401" s="1">
        <v>2</v>
      </c>
      <c r="AA401" s="1">
        <v>0.61902044843745896</v>
      </c>
      <c r="AB401" s="1">
        <v>0.63316198314552496</v>
      </c>
      <c r="AC401" s="1">
        <v>0.62609121579149196</v>
      </c>
      <c r="AD401" s="1">
        <v>1.2521824315829799</v>
      </c>
      <c r="AF401" s="1">
        <v>2</v>
      </c>
      <c r="AG401">
        <v>0.97647967943958902</v>
      </c>
      <c r="AH401">
        <v>0.97667542795949702</v>
      </c>
      <c r="AI401">
        <v>0.97657755369954302</v>
      </c>
      <c r="AJ401">
        <v>1.95315510739908</v>
      </c>
      <c r="AL401" s="18">
        <f t="shared" si="38"/>
        <v>0.97667542795949702</v>
      </c>
      <c r="AM401">
        <v>0.97667542795949702</v>
      </c>
      <c r="AN401">
        <v>448</v>
      </c>
      <c r="AO401" t="s">
        <v>560</v>
      </c>
      <c r="AP401" t="s">
        <v>40</v>
      </c>
      <c r="AQ401" t="s">
        <v>41</v>
      </c>
      <c r="AR401" t="s">
        <v>8</v>
      </c>
      <c r="AS401">
        <v>32.5530337</v>
      </c>
      <c r="AT401">
        <v>-88.569321799999997</v>
      </c>
      <c r="AW401">
        <v>13</v>
      </c>
      <c r="AX401">
        <v>13</v>
      </c>
      <c r="BB401">
        <v>15.7</v>
      </c>
      <c r="BC401">
        <v>15.7</v>
      </c>
      <c r="BG401">
        <v>20.3</v>
      </c>
      <c r="BH401">
        <v>20.3</v>
      </c>
      <c r="BL401">
        <v>24.8</v>
      </c>
      <c r="BM401">
        <v>24.8</v>
      </c>
      <c r="BQ401">
        <v>28.4</v>
      </c>
      <c r="BR401">
        <v>28.4</v>
      </c>
      <c r="BW401">
        <v>31.9</v>
      </c>
      <c r="BX401">
        <v>31.9</v>
      </c>
      <c r="CB401">
        <v>33.200000000000003</v>
      </c>
      <c r="CC401">
        <v>33.200000000000003</v>
      </c>
      <c r="CG401">
        <v>32.700000000000003</v>
      </c>
      <c r="CH401">
        <v>32.700000000000003</v>
      </c>
      <c r="CL401">
        <v>30.2</v>
      </c>
      <c r="CM401">
        <v>30.2</v>
      </c>
      <c r="CQ401">
        <v>25.1</v>
      </c>
      <c r="CR401">
        <v>25.1</v>
      </c>
      <c r="CV401">
        <v>19.7</v>
      </c>
      <c r="CW401">
        <v>19.7</v>
      </c>
      <c r="DA401">
        <v>14.9</v>
      </c>
      <c r="DB401">
        <v>14.9</v>
      </c>
      <c r="DD401">
        <v>2</v>
      </c>
      <c r="DE401">
        <v>0</v>
      </c>
      <c r="DF401">
        <v>0</v>
      </c>
      <c r="DG401">
        <v>0</v>
      </c>
      <c r="DH401">
        <v>0</v>
      </c>
      <c r="DI401" t="str">
        <f t="shared" si="39"/>
        <v xml:space="preserve">Temp. suitable for vectors - surveillance may be needed. </v>
      </c>
      <c r="DJ401" t="str">
        <f t="shared" si="36"/>
        <v>When temp. suitable, model suggests vectors likely - may need control, education, and policies minimizing exposure.</v>
      </c>
      <c r="DK401" t="str">
        <f t="shared" si="40"/>
        <v xml:space="preserve">Temp. suitable for Zika - surveillance may be needed. </v>
      </c>
      <c r="DL401" t="str">
        <f t="shared" si="37"/>
        <v>When temp. suitable, model suggests Zika unlikely.</v>
      </c>
      <c r="DM401" t="str">
        <f t="shared" si="41"/>
        <v>Temp. suitable for vectors - surveillance may be needed. When temp. suitable, model suggests vectors likely - may need control, education, and policies minimizing exposure.</v>
      </c>
      <c r="DX401" s="59" t="s">
        <v>560</v>
      </c>
      <c r="DY401" s="59" t="s">
        <v>40</v>
      </c>
      <c r="DZ401" s="59" t="s">
        <v>41</v>
      </c>
      <c r="EA401" s="59" t="s">
        <v>8</v>
      </c>
      <c r="EB401" s="59">
        <v>0</v>
      </c>
      <c r="EC401" s="59">
        <v>439</v>
      </c>
      <c r="ED401" s="59">
        <v>0</v>
      </c>
      <c r="EE401" s="59">
        <v>246</v>
      </c>
      <c r="EF401" s="59">
        <v>246</v>
      </c>
      <c r="EG401" s="59">
        <v>7.1890660592255102</v>
      </c>
      <c r="EH401" s="59">
        <v>24.853800647885599</v>
      </c>
      <c r="EI401" s="59">
        <v>3156</v>
      </c>
      <c r="EJ401" s="59">
        <v>50</v>
      </c>
      <c r="EK401" s="59">
        <v>0</v>
      </c>
      <c r="EL401" s="59">
        <v>18</v>
      </c>
      <c r="EM401" s="59">
        <v>0</v>
      </c>
      <c r="EN401" s="59">
        <v>3156</v>
      </c>
    </row>
    <row r="402" spans="1:144" x14ac:dyDescent="0.25">
      <c r="A402" s="18">
        <v>30.377987999999998</v>
      </c>
      <c r="B402" s="18">
        <v>-89.126258399999998</v>
      </c>
      <c r="C402" s="18">
        <f>IF(Sheet1!G895=1,Master!A402,Master!K402)</f>
        <v>30.377987999999998</v>
      </c>
      <c r="D402" s="18">
        <f>IF(Sheet1!G895=1,Master!B402,Master!L402)</f>
        <v>-89.126258399999998</v>
      </c>
      <c r="E402" s="18">
        <f>IF(Sheet1!G895=0,Master!A402,Master!K402)</f>
        <v>100</v>
      </c>
      <c r="F402" s="18">
        <f>IF(Sheet1!G895=0,Master!B402,Master!L402)</f>
        <v>180</v>
      </c>
      <c r="G402" s="18">
        <f>IF(Sheet1!I895=1,Master!A402,Master!K402)</f>
        <v>30.377987999999998</v>
      </c>
      <c r="H402" s="18">
        <f>IF(Sheet1!I895=1,Master!B402,Master!L402)</f>
        <v>-89.126258399999998</v>
      </c>
      <c r="I402" s="18">
        <f>IF(Sheet1!I895=0,Master!A402,Master!K402)</f>
        <v>100</v>
      </c>
      <c r="J402" s="18">
        <f>IF(Sheet1!I895=0,Master!B402,Master!L402)</f>
        <v>180</v>
      </c>
      <c r="K402" s="18">
        <v>100</v>
      </c>
      <c r="L402" s="18">
        <v>180</v>
      </c>
      <c r="M402">
        <v>489</v>
      </c>
      <c r="N402" t="s">
        <v>601</v>
      </c>
      <c r="O402">
        <v>0.111527732665</v>
      </c>
      <c r="P402" t="s">
        <v>40</v>
      </c>
      <c r="Q402" t="s">
        <v>41</v>
      </c>
      <c r="R402" t="s">
        <v>8</v>
      </c>
      <c r="S402">
        <v>0</v>
      </c>
      <c r="T402">
        <v>1</v>
      </c>
      <c r="U402">
        <v>15.787401199340801</v>
      </c>
      <c r="V402">
        <v>15.787401199340801</v>
      </c>
      <c r="W402">
        <v>15.787401199340801</v>
      </c>
      <c r="X402" s="1">
        <v>15.787401199340801</v>
      </c>
      <c r="Z402" s="1">
        <v>1</v>
      </c>
      <c r="AA402" s="1">
        <v>0.90037493033041205</v>
      </c>
      <c r="AB402" s="1">
        <v>0.90037493033041205</v>
      </c>
      <c r="AC402" s="1">
        <v>0.90037493033041205</v>
      </c>
      <c r="AD402" s="1">
        <v>0.90037493033041205</v>
      </c>
      <c r="AF402" s="1">
        <v>1</v>
      </c>
      <c r="AG402">
        <v>0.97972448328375905</v>
      </c>
      <c r="AH402">
        <v>0.97972448328375905</v>
      </c>
      <c r="AI402">
        <v>0.97972448328375905</v>
      </c>
      <c r="AJ402">
        <v>0.97972448328375905</v>
      </c>
      <c r="AL402" s="18">
        <f t="shared" si="38"/>
        <v>0.97972448328375905</v>
      </c>
      <c r="AM402">
        <v>0.97972448328375905</v>
      </c>
      <c r="AN402">
        <v>489</v>
      </c>
      <c r="AO402" t="s">
        <v>601</v>
      </c>
      <c r="AP402" t="s">
        <v>40</v>
      </c>
      <c r="AQ402" t="s">
        <v>41</v>
      </c>
      <c r="AR402" t="s">
        <v>8</v>
      </c>
      <c r="AS402">
        <v>30.377987999999998</v>
      </c>
      <c r="AT402">
        <v>-89.126258399999998</v>
      </c>
      <c r="AW402">
        <v>15.6</v>
      </c>
      <c r="AX402">
        <v>15.6</v>
      </c>
      <c r="BB402">
        <v>17.5</v>
      </c>
      <c r="BC402">
        <v>17.5</v>
      </c>
      <c r="BG402">
        <v>20.9</v>
      </c>
      <c r="BH402">
        <v>20.9</v>
      </c>
      <c r="BL402">
        <v>25</v>
      </c>
      <c r="BM402">
        <v>25</v>
      </c>
      <c r="BQ402">
        <v>28.8</v>
      </c>
      <c r="BR402">
        <v>28.8</v>
      </c>
      <c r="BW402">
        <v>31.7</v>
      </c>
      <c r="BX402">
        <v>31.7</v>
      </c>
      <c r="CB402">
        <v>32.6</v>
      </c>
      <c r="CC402">
        <v>32.6</v>
      </c>
      <c r="CG402">
        <v>32.4</v>
      </c>
      <c r="CH402">
        <v>32.4</v>
      </c>
      <c r="CL402">
        <v>30.5</v>
      </c>
      <c r="CM402">
        <v>30.5</v>
      </c>
      <c r="CQ402">
        <v>26.3</v>
      </c>
      <c r="CR402">
        <v>26.3</v>
      </c>
      <c r="CV402">
        <v>21.1</v>
      </c>
      <c r="CW402">
        <v>21.1</v>
      </c>
      <c r="DA402">
        <v>17.2</v>
      </c>
      <c r="DB402">
        <v>17.2</v>
      </c>
      <c r="DD402">
        <v>1</v>
      </c>
      <c r="DE402">
        <v>0.89322358369827304</v>
      </c>
      <c r="DF402">
        <v>0.89322358369827304</v>
      </c>
      <c r="DG402">
        <v>0.89322358369827304</v>
      </c>
      <c r="DH402">
        <v>0.89322358369827304</v>
      </c>
      <c r="DI402" t="str">
        <f t="shared" si="39"/>
        <v xml:space="preserve">Temp. suitable for vectors - surveillance may be needed. </v>
      </c>
      <c r="DJ402" t="str">
        <f t="shared" si="36"/>
        <v>When temp. suitable, model suggests vectors likely - may need control, education, and policies minimizing exposure.</v>
      </c>
      <c r="DK402" t="str">
        <f t="shared" si="40"/>
        <v xml:space="preserve">Temp. suitable for Zika - surveillance may be needed. </v>
      </c>
      <c r="DL402" t="str">
        <f t="shared" si="37"/>
        <v>When temp. suitable, model suggests Zika likely - may need control, education, and policies minimizing exposure.</v>
      </c>
      <c r="DM402" t="str">
        <f t="shared" si="41"/>
        <v>Temp. suitable for vectors - surveillance may be needed. When temp. suitable, model suggests vectors likely - may need control, education, and policies minimizing exposure.</v>
      </c>
      <c r="DX402" s="59" t="s">
        <v>601</v>
      </c>
      <c r="DY402" s="59" t="s">
        <v>40</v>
      </c>
      <c r="DZ402" s="59" t="s">
        <v>41</v>
      </c>
      <c r="EA402" s="59" t="s">
        <v>8</v>
      </c>
      <c r="EB402" s="59">
        <v>241</v>
      </c>
      <c r="EC402" s="59">
        <v>74</v>
      </c>
      <c r="ED402" s="59">
        <v>0</v>
      </c>
      <c r="EE402" s="59">
        <v>1270</v>
      </c>
      <c r="EF402" s="59">
        <v>1270</v>
      </c>
      <c r="EG402" s="59">
        <v>227.90540540540499</v>
      </c>
      <c r="EH402" s="59">
        <v>261.76728724858702</v>
      </c>
      <c r="EI402" s="59">
        <v>16865</v>
      </c>
      <c r="EJ402" s="59">
        <v>61</v>
      </c>
      <c r="EK402" s="59">
        <v>0</v>
      </c>
      <c r="EL402" s="59">
        <v>2</v>
      </c>
      <c r="EM402" s="59">
        <v>113</v>
      </c>
      <c r="EN402" s="59">
        <v>16865</v>
      </c>
    </row>
    <row r="403" spans="1:144" x14ac:dyDescent="0.25">
      <c r="A403" s="18">
        <v>32.796693900000001</v>
      </c>
      <c r="B403" s="18">
        <v>-88.831305499999999</v>
      </c>
      <c r="C403" s="18">
        <f>IF(Sheet1!G896=1,Master!A403,Master!K403)</f>
        <v>32.796693900000001</v>
      </c>
      <c r="D403" s="18">
        <f>IF(Sheet1!G896=1,Master!B403,Master!L403)</f>
        <v>-88.831305499999999</v>
      </c>
      <c r="E403" s="18">
        <f>IF(Sheet1!G896=0,Master!A403,Master!K403)</f>
        <v>100</v>
      </c>
      <c r="F403" s="18">
        <f>IF(Sheet1!G896=0,Master!B403,Master!L403)</f>
        <v>180</v>
      </c>
      <c r="G403" s="18">
        <f>IF(Sheet1!I896=1,Master!A403,Master!K403)</f>
        <v>32.796693900000001</v>
      </c>
      <c r="H403" s="18">
        <f>IF(Sheet1!I896=1,Master!B403,Master!L403)</f>
        <v>-88.831305499999999</v>
      </c>
      <c r="I403" s="18">
        <f>IF(Sheet1!I896=0,Master!A403,Master!K403)</f>
        <v>100</v>
      </c>
      <c r="J403" s="18">
        <f>IF(Sheet1!I896=0,Master!B403,Master!L403)</f>
        <v>180</v>
      </c>
      <c r="K403" s="18">
        <v>100</v>
      </c>
      <c r="L403" s="18">
        <v>180</v>
      </c>
      <c r="M403">
        <v>509</v>
      </c>
      <c r="N403" t="s">
        <v>621</v>
      </c>
      <c r="O403">
        <v>0.16682186692199999</v>
      </c>
      <c r="P403" t="s">
        <v>40</v>
      </c>
      <c r="Q403" t="s">
        <v>41</v>
      </c>
      <c r="R403" t="s">
        <v>8</v>
      </c>
      <c r="S403">
        <v>0</v>
      </c>
      <c r="T403">
        <v>1</v>
      </c>
      <c r="U403">
        <v>13.5826768875122</v>
      </c>
      <c r="V403">
        <v>13.5826768875122</v>
      </c>
      <c r="W403">
        <v>13.5826768875122</v>
      </c>
      <c r="X403" s="1">
        <v>13.5826768875122</v>
      </c>
      <c r="Z403" s="1">
        <v>1</v>
      </c>
      <c r="AA403" s="1">
        <v>0.59901785850524902</v>
      </c>
      <c r="AB403" s="1">
        <v>0.59901785850524902</v>
      </c>
      <c r="AC403" s="1">
        <v>0.59901785850524902</v>
      </c>
      <c r="AD403" s="1">
        <v>0.59901785850524902</v>
      </c>
      <c r="AF403" s="1">
        <v>1</v>
      </c>
      <c r="AG403">
        <v>0.94668251276016202</v>
      </c>
      <c r="AH403">
        <v>0.94668251276016202</v>
      </c>
      <c r="AI403">
        <v>0.94668251276016202</v>
      </c>
      <c r="AJ403">
        <v>0.94668251276016202</v>
      </c>
      <c r="AL403" s="18">
        <f t="shared" si="38"/>
        <v>0.94668251276016202</v>
      </c>
      <c r="AM403">
        <v>0.94668251276016202</v>
      </c>
      <c r="AN403">
        <v>509</v>
      </c>
      <c r="AO403" t="s">
        <v>621</v>
      </c>
      <c r="AP403" t="s">
        <v>40</v>
      </c>
      <c r="AQ403" t="s">
        <v>41</v>
      </c>
      <c r="AR403" t="s">
        <v>8</v>
      </c>
      <c r="AS403">
        <v>32.796693900000001</v>
      </c>
      <c r="AT403">
        <v>-88.831305499999999</v>
      </c>
      <c r="AW403">
        <v>12.3</v>
      </c>
      <c r="AX403">
        <v>12.3</v>
      </c>
      <c r="BB403">
        <v>15.1</v>
      </c>
      <c r="BC403">
        <v>15.1</v>
      </c>
      <c r="BG403">
        <v>19.600000000000001</v>
      </c>
      <c r="BH403">
        <v>19.600000000000001</v>
      </c>
      <c r="BL403">
        <v>24.2</v>
      </c>
      <c r="BM403">
        <v>24.2</v>
      </c>
      <c r="BQ403">
        <v>27.8</v>
      </c>
      <c r="BR403">
        <v>27.8</v>
      </c>
      <c r="BW403">
        <v>31.3</v>
      </c>
      <c r="BX403">
        <v>31.3</v>
      </c>
      <c r="CB403">
        <v>32.6</v>
      </c>
      <c r="CC403">
        <v>32.6</v>
      </c>
      <c r="CG403">
        <v>32.299999999999997</v>
      </c>
      <c r="CH403">
        <v>32.299999999999997</v>
      </c>
      <c r="CL403">
        <v>29.7</v>
      </c>
      <c r="CM403">
        <v>29.7</v>
      </c>
      <c r="CQ403">
        <v>24.6</v>
      </c>
      <c r="CR403">
        <v>24.6</v>
      </c>
      <c r="CV403">
        <v>19</v>
      </c>
      <c r="CW403">
        <v>19</v>
      </c>
      <c r="DA403">
        <v>14.2</v>
      </c>
      <c r="DB403">
        <v>14.2</v>
      </c>
      <c r="DD403">
        <v>1</v>
      </c>
      <c r="DE403">
        <v>0</v>
      </c>
      <c r="DF403">
        <v>0</v>
      </c>
      <c r="DG403">
        <v>0</v>
      </c>
      <c r="DH403">
        <v>0</v>
      </c>
      <c r="DI403" t="str">
        <f t="shared" si="39"/>
        <v xml:space="preserve">Temp. suitable for vectors - surveillance may be needed. </v>
      </c>
      <c r="DJ403" t="str">
        <f t="shared" si="36"/>
        <v>When temp. suitable, model suggests vectors likely - may need control, education, and policies minimizing exposure.</v>
      </c>
      <c r="DK403" t="str">
        <f t="shared" si="40"/>
        <v xml:space="preserve">Temp. suitable for Zika - surveillance may be needed. </v>
      </c>
      <c r="DL403" t="str">
        <f t="shared" si="37"/>
        <v>When temp. suitable, model suggests Zika unlikely.</v>
      </c>
      <c r="DM403" t="str">
        <f t="shared" si="41"/>
        <v>Temp. suitable for vectors - surveillance may be needed. When temp. suitable, model suggests vectors likely - may need control, education, and policies minimizing exposure.</v>
      </c>
      <c r="DX403" s="59" t="s">
        <v>621</v>
      </c>
      <c r="DY403" s="59" t="s">
        <v>40</v>
      </c>
      <c r="DZ403" s="59" t="s">
        <v>41</v>
      </c>
      <c r="EA403" s="59" t="s">
        <v>8</v>
      </c>
      <c r="EB403" s="59">
        <v>19</v>
      </c>
      <c r="EC403" s="59">
        <v>208</v>
      </c>
      <c r="ED403" s="59">
        <v>0</v>
      </c>
      <c r="EE403" s="59">
        <v>91</v>
      </c>
      <c r="EF403" s="59">
        <v>91</v>
      </c>
      <c r="EG403" s="59">
        <v>2.7596153846153801</v>
      </c>
      <c r="EH403" s="59">
        <v>8.5788146844731692</v>
      </c>
      <c r="EI403" s="59">
        <v>574</v>
      </c>
      <c r="EJ403" s="59">
        <v>20</v>
      </c>
      <c r="EK403" s="59">
        <v>0</v>
      </c>
      <c r="EL403" s="59">
        <v>9</v>
      </c>
      <c r="EM403" s="59">
        <v>1</v>
      </c>
      <c r="EN403" s="59">
        <v>574</v>
      </c>
    </row>
    <row r="404" spans="1:144" x14ac:dyDescent="0.25">
      <c r="A404" s="18">
        <v>33.053818800000002</v>
      </c>
      <c r="B404" s="18">
        <v>-88.681169999999995</v>
      </c>
      <c r="C404" s="18">
        <f>IF(Sheet1!G897=1,Master!A404,Master!K404)</f>
        <v>33.053818800000002</v>
      </c>
      <c r="D404" s="18">
        <f>IF(Sheet1!G897=1,Master!B404,Master!L404)</f>
        <v>-88.681169999999995</v>
      </c>
      <c r="E404" s="18">
        <f>IF(Sheet1!G897=0,Master!A404,Master!K404)</f>
        <v>100</v>
      </c>
      <c r="F404" s="18">
        <f>IF(Sheet1!G897=0,Master!B404,Master!L404)</f>
        <v>180</v>
      </c>
      <c r="G404" s="18">
        <f>IF(Sheet1!I897=1,Master!A404,Master!K404)</f>
        <v>33.053818800000002</v>
      </c>
      <c r="H404" s="18">
        <f>IF(Sheet1!I897=1,Master!B404,Master!L404)</f>
        <v>-88.681169999999995</v>
      </c>
      <c r="I404" s="18">
        <f>IF(Sheet1!I897=0,Master!A404,Master!K404)</f>
        <v>100</v>
      </c>
      <c r="J404" s="18">
        <f>IF(Sheet1!I897=0,Master!B404,Master!L404)</f>
        <v>180</v>
      </c>
      <c r="K404" s="18">
        <v>100</v>
      </c>
      <c r="L404" s="18">
        <v>180</v>
      </c>
      <c r="M404">
        <v>653</v>
      </c>
      <c r="N404" t="s">
        <v>767</v>
      </c>
      <c r="O404">
        <v>0.108809773368</v>
      </c>
      <c r="P404" t="s">
        <v>40</v>
      </c>
      <c r="Q404" t="s">
        <v>41</v>
      </c>
      <c r="R404" t="s">
        <v>8</v>
      </c>
      <c r="S404">
        <v>0</v>
      </c>
      <c r="T404">
        <v>1</v>
      </c>
      <c r="U404">
        <v>12.7559051513671</v>
      </c>
      <c r="V404">
        <v>12.7559051513671</v>
      </c>
      <c r="W404">
        <v>12.7559051513671</v>
      </c>
      <c r="X404" s="1">
        <v>12.7559051513671</v>
      </c>
      <c r="Z404" s="1">
        <v>1</v>
      </c>
      <c r="AA404" s="1">
        <v>0.57847937361954904</v>
      </c>
      <c r="AB404" s="1">
        <v>0.57847937361954904</v>
      </c>
      <c r="AC404" s="1">
        <v>0.57847937361954904</v>
      </c>
      <c r="AD404" s="1">
        <v>0.57847937361954904</v>
      </c>
      <c r="AF404" s="1">
        <v>1</v>
      </c>
      <c r="AG404">
        <v>0.97795904946725798</v>
      </c>
      <c r="AH404">
        <v>0.97795904946725798</v>
      </c>
      <c r="AI404">
        <v>0.97795904946725798</v>
      </c>
      <c r="AJ404">
        <v>0.97795904946725798</v>
      </c>
      <c r="AL404" s="18">
        <f t="shared" si="38"/>
        <v>0.97795904946725798</v>
      </c>
      <c r="AM404">
        <v>0.97795904946725798</v>
      </c>
      <c r="AN404">
        <v>653</v>
      </c>
      <c r="AO404" t="s">
        <v>767</v>
      </c>
      <c r="AP404" t="s">
        <v>40</v>
      </c>
      <c r="AQ404" t="s">
        <v>41</v>
      </c>
      <c r="AR404" t="s">
        <v>8</v>
      </c>
      <c r="AS404">
        <v>33.053818800000002</v>
      </c>
      <c r="AT404">
        <v>-88.681169999999995</v>
      </c>
      <c r="AW404">
        <v>12.1</v>
      </c>
      <c r="AX404">
        <v>12.1</v>
      </c>
      <c r="BB404">
        <v>14.9</v>
      </c>
      <c r="BC404">
        <v>14.9</v>
      </c>
      <c r="BG404">
        <v>19.399999999999999</v>
      </c>
      <c r="BH404">
        <v>19.399999999999999</v>
      </c>
      <c r="BL404">
        <v>24.2</v>
      </c>
      <c r="BM404">
        <v>24.2</v>
      </c>
      <c r="BQ404">
        <v>27.9</v>
      </c>
      <c r="BR404">
        <v>27.9</v>
      </c>
      <c r="BW404">
        <v>31.4</v>
      </c>
      <c r="BX404">
        <v>31.4</v>
      </c>
      <c r="CB404">
        <v>32.700000000000003</v>
      </c>
      <c r="CC404">
        <v>32.700000000000003</v>
      </c>
      <c r="CG404">
        <v>32.5</v>
      </c>
      <c r="CH404">
        <v>32.5</v>
      </c>
      <c r="CL404">
        <v>29.8</v>
      </c>
      <c r="CM404">
        <v>29.8</v>
      </c>
      <c r="CQ404">
        <v>24.6</v>
      </c>
      <c r="CR404">
        <v>24.6</v>
      </c>
      <c r="CV404">
        <v>18.899999999999999</v>
      </c>
      <c r="CW404">
        <v>18.899999999999999</v>
      </c>
      <c r="DA404">
        <v>13.9</v>
      </c>
      <c r="DB404">
        <v>13.9</v>
      </c>
      <c r="DD404">
        <v>1</v>
      </c>
      <c r="DE404">
        <v>0</v>
      </c>
      <c r="DF404">
        <v>0</v>
      </c>
      <c r="DG404">
        <v>0</v>
      </c>
      <c r="DH404">
        <v>0</v>
      </c>
      <c r="DI404" t="str">
        <f t="shared" si="39"/>
        <v xml:space="preserve">Temp. suitable for vectors - surveillance may be needed. </v>
      </c>
      <c r="DJ404" t="str">
        <f t="shared" si="36"/>
        <v>When temp. suitable, model suggests vectors likely - may need control, education, and policies minimizing exposure.</v>
      </c>
      <c r="DK404" t="str">
        <f t="shared" si="40"/>
        <v xml:space="preserve">Temp. suitable for Zika - surveillance may be needed. </v>
      </c>
      <c r="DL404" t="str">
        <f t="shared" si="37"/>
        <v>When temp. suitable, model suggests Zika unlikely.</v>
      </c>
      <c r="DM404" t="str">
        <f t="shared" si="41"/>
        <v>Temp. suitable for vectors - surveillance may be needed. When temp. suitable, model suggests vectors likely - may need control, education, and policies minimizing exposure.</v>
      </c>
      <c r="DX404" s="59" t="s">
        <v>767</v>
      </c>
      <c r="DY404" s="59" t="s">
        <v>40</v>
      </c>
      <c r="DZ404" s="59" t="s">
        <v>41</v>
      </c>
      <c r="EA404" s="59" t="s">
        <v>8</v>
      </c>
      <c r="EB404" s="59">
        <v>3</v>
      </c>
      <c r="EC404" s="59">
        <v>179</v>
      </c>
      <c r="ED404" s="59">
        <v>0</v>
      </c>
      <c r="EE404" s="59">
        <v>46</v>
      </c>
      <c r="EF404" s="59">
        <v>46</v>
      </c>
      <c r="EG404" s="59">
        <v>1.1508379888268101</v>
      </c>
      <c r="EH404" s="59">
        <v>4.3805865365176802</v>
      </c>
      <c r="EI404" s="59">
        <v>206</v>
      </c>
      <c r="EJ404" s="59">
        <v>12</v>
      </c>
      <c r="EK404" s="59">
        <v>0</v>
      </c>
      <c r="EL404" s="59">
        <v>7</v>
      </c>
      <c r="EM404" s="59">
        <v>0</v>
      </c>
      <c r="EN404" s="59">
        <v>206</v>
      </c>
    </row>
    <row r="405" spans="1:144" x14ac:dyDescent="0.25">
      <c r="A405" s="18">
        <v>45.666667599999997</v>
      </c>
      <c r="B405" s="18">
        <v>-104.3670048</v>
      </c>
      <c r="C405" s="18">
        <f>IF(Sheet1!G918=1,Master!A405,Master!K405)</f>
        <v>45.666667599999997</v>
      </c>
      <c r="D405" s="18">
        <f>IF(Sheet1!G918=1,Master!B405,Master!L405)</f>
        <v>-104.3670048</v>
      </c>
      <c r="E405" s="18">
        <f>IF(Sheet1!G918=0,Master!A405,Master!K405)</f>
        <v>100</v>
      </c>
      <c r="F405" s="18">
        <f>IF(Sheet1!G918=0,Master!B405,Master!L405)</f>
        <v>180</v>
      </c>
      <c r="G405" s="18">
        <f>IF(Sheet1!I918=1,Master!A405,Master!K405)</f>
        <v>45.666667599999997</v>
      </c>
      <c r="H405" s="18">
        <f>IF(Sheet1!I918=1,Master!B405,Master!L405)</f>
        <v>-104.3670048</v>
      </c>
      <c r="I405" s="18">
        <f>IF(Sheet1!I918=0,Master!A405,Master!K405)</f>
        <v>100</v>
      </c>
      <c r="J405" s="18">
        <f>IF(Sheet1!I918=0,Master!B405,Master!L405)</f>
        <v>180</v>
      </c>
      <c r="K405" s="18">
        <v>100</v>
      </c>
      <c r="L405" s="18">
        <v>180</v>
      </c>
      <c r="M405">
        <v>219</v>
      </c>
      <c r="N405" t="s">
        <v>327</v>
      </c>
      <c r="O405">
        <v>1.07360786587E-2</v>
      </c>
      <c r="P405" s="18" t="s">
        <v>328</v>
      </c>
      <c r="Q405" t="s">
        <v>329</v>
      </c>
      <c r="R405" t="s">
        <v>8</v>
      </c>
      <c r="S405">
        <v>0</v>
      </c>
      <c r="T405">
        <v>1</v>
      </c>
      <c r="U405">
        <v>3.3858268260955802</v>
      </c>
      <c r="V405">
        <v>3.3858268260955802</v>
      </c>
      <c r="W405">
        <v>3.3858268260955802</v>
      </c>
      <c r="X405" s="1">
        <v>3.3858268260955802</v>
      </c>
      <c r="Z405" s="1">
        <v>1</v>
      </c>
      <c r="AA405" s="1">
        <v>8.5644302889700003E-3</v>
      </c>
      <c r="AB405" s="1">
        <v>8.5644302889700003E-3</v>
      </c>
      <c r="AC405" s="1">
        <v>8.5644302889700003E-3</v>
      </c>
      <c r="AD405" s="1">
        <v>8.5644302889700003E-3</v>
      </c>
      <c r="AF405" s="1">
        <v>1</v>
      </c>
      <c r="AG405">
        <v>7.1798019111156006E-2</v>
      </c>
      <c r="AH405">
        <v>7.1798019111156006E-2</v>
      </c>
      <c r="AI405">
        <v>7.1798019111156006E-2</v>
      </c>
      <c r="AJ405">
        <v>7.1798019111156006E-2</v>
      </c>
      <c r="AL405" s="18">
        <f t="shared" si="38"/>
        <v>7.1798019111156006E-2</v>
      </c>
      <c r="AM405">
        <v>7.1798019111156006E-2</v>
      </c>
      <c r="AN405">
        <v>219</v>
      </c>
      <c r="AO405" t="s">
        <v>327</v>
      </c>
      <c r="AP405" t="s">
        <v>328</v>
      </c>
      <c r="AQ405" t="s">
        <v>329</v>
      </c>
      <c r="AR405" t="s">
        <v>8</v>
      </c>
      <c r="AS405">
        <v>45.666667599999997</v>
      </c>
      <c r="AT405">
        <v>-104.3670048</v>
      </c>
      <c r="AW405">
        <v>-2.2000000000000002</v>
      </c>
      <c r="AX405">
        <v>-2.2000000000000002</v>
      </c>
      <c r="BB405">
        <v>1</v>
      </c>
      <c r="BC405">
        <v>1</v>
      </c>
      <c r="BG405">
        <v>6.1</v>
      </c>
      <c r="BH405">
        <v>6.1</v>
      </c>
      <c r="BL405">
        <v>13.6</v>
      </c>
      <c r="BM405">
        <v>13.6</v>
      </c>
      <c r="BQ405">
        <v>19.8</v>
      </c>
      <c r="BR405">
        <v>19.8</v>
      </c>
      <c r="BW405">
        <v>25.3</v>
      </c>
      <c r="BX405">
        <v>25.3</v>
      </c>
      <c r="CB405">
        <v>30</v>
      </c>
      <c r="CC405">
        <v>30</v>
      </c>
      <c r="CG405">
        <v>29.5</v>
      </c>
      <c r="CH405">
        <v>29.5</v>
      </c>
      <c r="CL405">
        <v>22.4</v>
      </c>
      <c r="CM405">
        <v>22.4</v>
      </c>
      <c r="CQ405">
        <v>15.8</v>
      </c>
      <c r="CR405">
        <v>15.8</v>
      </c>
      <c r="CV405">
        <v>5.9</v>
      </c>
      <c r="CW405">
        <v>5.9</v>
      </c>
      <c r="DA405">
        <v>-0.3</v>
      </c>
      <c r="DB405">
        <v>-0.3</v>
      </c>
      <c r="DD405">
        <v>1</v>
      </c>
      <c r="DE405">
        <v>0</v>
      </c>
      <c r="DF405">
        <v>0</v>
      </c>
      <c r="DG405">
        <v>0</v>
      </c>
      <c r="DH405">
        <v>0</v>
      </c>
      <c r="DI405" t="str">
        <f t="shared" si="39"/>
        <v xml:space="preserve">Temp. suitable for vectors - surveillance may be needed. </v>
      </c>
      <c r="DJ405" t="str">
        <f t="shared" si="36"/>
        <v>When temp. suitable, model suggests vectors unlikely or low numbers.</v>
      </c>
      <c r="DK405" t="str">
        <f t="shared" si="40"/>
        <v xml:space="preserve">Temp. suitable for Zika - surveillance may be needed. </v>
      </c>
      <c r="DL405" t="str">
        <f t="shared" si="37"/>
        <v>When temp. suitable, model suggests Zika unlikely.</v>
      </c>
      <c r="DM405" t="str">
        <f t="shared" si="41"/>
        <v>Temp. suitable for vectors - surveillance may be needed. When temp. suitable, model suggests vectors unlikely or low numbers.</v>
      </c>
      <c r="DX405" s="59" t="s">
        <v>327</v>
      </c>
      <c r="DY405" s="59" t="s">
        <v>328</v>
      </c>
      <c r="DZ405" s="59" t="s">
        <v>329</v>
      </c>
      <c r="EA405" s="59" t="s">
        <v>8</v>
      </c>
      <c r="EB405" s="59">
        <v>0</v>
      </c>
      <c r="EC405" s="59">
        <v>141</v>
      </c>
      <c r="ED405" s="59">
        <v>0</v>
      </c>
      <c r="EE405" s="59">
        <v>6</v>
      </c>
      <c r="EF405" s="59">
        <v>6</v>
      </c>
      <c r="EG405" s="59">
        <v>0.10638297872340401</v>
      </c>
      <c r="EH405" s="59">
        <v>0.60379564975298605</v>
      </c>
      <c r="EI405" s="59">
        <v>15</v>
      </c>
      <c r="EJ405" s="59">
        <v>5</v>
      </c>
      <c r="EK405" s="59">
        <v>0</v>
      </c>
      <c r="EL405" s="59">
        <v>2</v>
      </c>
      <c r="EM405" s="59">
        <v>0</v>
      </c>
      <c r="EN405" s="59">
        <v>15</v>
      </c>
    </row>
    <row r="406" spans="1:144" x14ac:dyDescent="0.25">
      <c r="A406" s="18">
        <v>47.486481499999996</v>
      </c>
      <c r="B406" s="18">
        <v>-111.3513281</v>
      </c>
      <c r="C406" s="18">
        <f>IF(Sheet1!G919=1,Master!A406,Master!K406)</f>
        <v>47.486481499999996</v>
      </c>
      <c r="D406" s="18">
        <f>IF(Sheet1!G919=1,Master!B406,Master!L406)</f>
        <v>-111.3513281</v>
      </c>
      <c r="E406" s="18">
        <f>IF(Sheet1!G919=0,Master!A406,Master!K406)</f>
        <v>100</v>
      </c>
      <c r="F406" s="18">
        <f>IF(Sheet1!G919=0,Master!B406,Master!L406)</f>
        <v>180</v>
      </c>
      <c r="G406" s="18">
        <f>IF(Sheet1!I919=1,Master!A406,Master!K406)</f>
        <v>47.486481499999996</v>
      </c>
      <c r="H406" s="18">
        <f>IF(Sheet1!I919=1,Master!B406,Master!L406)</f>
        <v>-111.3513281</v>
      </c>
      <c r="I406" s="18">
        <f>IF(Sheet1!I919=0,Master!A406,Master!K406)</f>
        <v>100</v>
      </c>
      <c r="J406" s="18">
        <f>IF(Sheet1!I919=0,Master!B406,Master!L406)</f>
        <v>180</v>
      </c>
      <c r="K406" s="18">
        <v>100</v>
      </c>
      <c r="L406" s="18">
        <v>180</v>
      </c>
      <c r="M406">
        <v>295</v>
      </c>
      <c r="N406" t="s">
        <v>407</v>
      </c>
      <c r="O406">
        <v>0.13538857424299999</v>
      </c>
      <c r="P406" s="18" t="s">
        <v>328</v>
      </c>
      <c r="Q406" t="s">
        <v>329</v>
      </c>
      <c r="R406" t="s">
        <v>8</v>
      </c>
      <c r="S406">
        <v>0</v>
      </c>
      <c r="T406">
        <v>1</v>
      </c>
      <c r="U406">
        <v>9.7244091033935494</v>
      </c>
      <c r="V406">
        <v>9.7244091033935494</v>
      </c>
      <c r="W406">
        <v>9.7244091033935494</v>
      </c>
      <c r="X406" s="1">
        <v>9.7244091033935494</v>
      </c>
      <c r="Z406" s="1">
        <v>1</v>
      </c>
      <c r="AA406" s="1">
        <v>6.8689435720439996E-3</v>
      </c>
      <c r="AB406" s="1">
        <v>6.8689435720439996E-3</v>
      </c>
      <c r="AC406" s="1">
        <v>6.8689435720439996E-3</v>
      </c>
      <c r="AD406" s="1">
        <v>6.8689435720439996E-3</v>
      </c>
      <c r="AF406" s="1">
        <v>1</v>
      </c>
      <c r="AG406">
        <v>8.5832290351390006E-3</v>
      </c>
      <c r="AH406">
        <v>8.5832290351390006E-3</v>
      </c>
      <c r="AI406">
        <v>8.5832290351390006E-3</v>
      </c>
      <c r="AJ406">
        <v>8.5832290351390006E-3</v>
      </c>
      <c r="AL406" s="18">
        <f t="shared" si="38"/>
        <v>8.5832290351390006E-3</v>
      </c>
      <c r="AM406">
        <v>8.5832290351390006E-3</v>
      </c>
      <c r="AN406">
        <v>295</v>
      </c>
      <c r="AO406" t="s">
        <v>407</v>
      </c>
      <c r="AP406" t="s">
        <v>328</v>
      </c>
      <c r="AQ406" t="s">
        <v>329</v>
      </c>
      <c r="AR406" t="s">
        <v>8</v>
      </c>
      <c r="AS406">
        <v>47.486481499999996</v>
      </c>
      <c r="AT406">
        <v>-111.3513281</v>
      </c>
      <c r="AW406">
        <v>-0.4</v>
      </c>
      <c r="AX406">
        <v>-0.4</v>
      </c>
      <c r="BB406">
        <v>3.5</v>
      </c>
      <c r="BC406">
        <v>3.5</v>
      </c>
      <c r="BG406">
        <v>6.8</v>
      </c>
      <c r="BH406">
        <v>6.8</v>
      </c>
      <c r="BL406">
        <v>13</v>
      </c>
      <c r="BM406">
        <v>13</v>
      </c>
      <c r="BQ406">
        <v>18.600000000000001</v>
      </c>
      <c r="BR406">
        <v>18.600000000000001</v>
      </c>
      <c r="BW406">
        <v>23</v>
      </c>
      <c r="BX406">
        <v>23</v>
      </c>
      <c r="CB406">
        <v>28.2</v>
      </c>
      <c r="CC406">
        <v>28.2</v>
      </c>
      <c r="CG406">
        <v>27.5</v>
      </c>
      <c r="CH406">
        <v>27.5</v>
      </c>
      <c r="CL406">
        <v>21.4</v>
      </c>
      <c r="CM406">
        <v>21.4</v>
      </c>
      <c r="CQ406">
        <v>15.4</v>
      </c>
      <c r="CR406">
        <v>15.4</v>
      </c>
      <c r="CV406">
        <v>6.8</v>
      </c>
      <c r="CW406">
        <v>6.8</v>
      </c>
      <c r="DA406">
        <v>2</v>
      </c>
      <c r="DB406">
        <v>2</v>
      </c>
      <c r="DD406">
        <v>1</v>
      </c>
      <c r="DE406">
        <v>0</v>
      </c>
      <c r="DF406">
        <v>0</v>
      </c>
      <c r="DG406">
        <v>0</v>
      </c>
      <c r="DH406">
        <v>0</v>
      </c>
      <c r="DI406" t="str">
        <f t="shared" si="39"/>
        <v xml:space="preserve">Temp. suitable for vectors - surveillance may be needed. </v>
      </c>
      <c r="DJ406" t="str">
        <f t="shared" si="36"/>
        <v>When temp. suitable, model suggests vectors unlikely or low numbers.</v>
      </c>
      <c r="DK406" t="str">
        <f t="shared" si="40"/>
        <v xml:space="preserve">Temp. suitable for Zika - surveillance may be needed. </v>
      </c>
      <c r="DL406" t="str">
        <f t="shared" si="37"/>
        <v>When temp. suitable, model suggests Zika unlikely.</v>
      </c>
      <c r="DM406" t="str">
        <f t="shared" si="41"/>
        <v>Temp. suitable for vectors - surveillance may be needed. When temp. suitable, model suggests vectors unlikely or low numbers.</v>
      </c>
      <c r="DX406" s="59" t="s">
        <v>407</v>
      </c>
      <c r="DY406" s="59" t="s">
        <v>328</v>
      </c>
      <c r="DZ406" s="59" t="s">
        <v>329</v>
      </c>
      <c r="EA406" s="59" t="s">
        <v>8</v>
      </c>
      <c r="EB406" s="59">
        <v>0</v>
      </c>
      <c r="EC406" s="59">
        <v>219</v>
      </c>
      <c r="ED406" s="59">
        <v>0</v>
      </c>
      <c r="EE406" s="59">
        <v>1992</v>
      </c>
      <c r="EF406" s="59">
        <v>1992</v>
      </c>
      <c r="EG406" s="59">
        <v>122.127853881278</v>
      </c>
      <c r="EH406" s="59">
        <v>301.49705936222603</v>
      </c>
      <c r="EI406" s="59">
        <v>26746</v>
      </c>
      <c r="EJ406" s="59">
        <v>89</v>
      </c>
      <c r="EK406" s="59">
        <v>0</v>
      </c>
      <c r="EL406" s="59">
        <v>5</v>
      </c>
      <c r="EM406" s="59">
        <v>3</v>
      </c>
      <c r="EN406" s="59">
        <v>26746</v>
      </c>
    </row>
    <row r="407" spans="1:144" x14ac:dyDescent="0.25">
      <c r="A407" s="18">
        <v>47.505876100000002</v>
      </c>
      <c r="B407" s="18">
        <v>-111.18239490000001</v>
      </c>
      <c r="C407" s="18">
        <f>IF(Sheet1!G920=1,Master!A407,Master!K407)</f>
        <v>47.505876100000002</v>
      </c>
      <c r="D407" s="18">
        <f>IF(Sheet1!G920=1,Master!B407,Master!L407)</f>
        <v>-111.18239490000001</v>
      </c>
      <c r="E407" s="18">
        <f>IF(Sheet1!G920=0,Master!A407,Master!K407)</f>
        <v>100</v>
      </c>
      <c r="F407" s="18">
        <f>IF(Sheet1!G920=0,Master!B407,Master!L407)</f>
        <v>180</v>
      </c>
      <c r="G407" s="18">
        <f>IF(Sheet1!I920=1,Master!A407,Master!K407)</f>
        <v>47.505876100000002</v>
      </c>
      <c r="H407" s="18">
        <f>IF(Sheet1!I920=1,Master!B407,Master!L407)</f>
        <v>-111.18239490000001</v>
      </c>
      <c r="I407" s="18">
        <f>IF(Sheet1!I920=0,Master!A407,Master!K407)</f>
        <v>100</v>
      </c>
      <c r="J407" s="18">
        <f>IF(Sheet1!I920=0,Master!B407,Master!L407)</f>
        <v>180</v>
      </c>
      <c r="K407" s="18">
        <v>100</v>
      </c>
      <c r="L407" s="18">
        <v>180</v>
      </c>
      <c r="M407">
        <v>356</v>
      </c>
      <c r="N407" t="s">
        <v>468</v>
      </c>
      <c r="O407">
        <v>0.21738060470699999</v>
      </c>
      <c r="P407" s="18" t="s">
        <v>328</v>
      </c>
      <c r="Q407" t="s">
        <v>329</v>
      </c>
      <c r="R407" t="s">
        <v>8</v>
      </c>
      <c r="S407">
        <v>0</v>
      </c>
      <c r="T407">
        <v>1</v>
      </c>
      <c r="U407">
        <v>11.102362632751399</v>
      </c>
      <c r="V407">
        <v>11.102362632751399</v>
      </c>
      <c r="W407">
        <v>11.102362632751399</v>
      </c>
      <c r="X407" s="1">
        <v>11.102362632751399</v>
      </c>
      <c r="Z407" s="1">
        <v>1</v>
      </c>
      <c r="AA407" s="1">
        <v>1.2306983425177999E-2</v>
      </c>
      <c r="AB407" s="1">
        <v>1.2306983425177999E-2</v>
      </c>
      <c r="AC407" s="1">
        <v>1.2306983425177999E-2</v>
      </c>
      <c r="AD407" s="1">
        <v>1.2306983425177999E-2</v>
      </c>
      <c r="AF407" s="1">
        <v>1</v>
      </c>
      <c r="AG407">
        <v>1.2552090209084999E-2</v>
      </c>
      <c r="AH407">
        <v>1.2552090209084999E-2</v>
      </c>
      <c r="AI407">
        <v>1.2552090209084999E-2</v>
      </c>
      <c r="AJ407">
        <v>1.2552090209084999E-2</v>
      </c>
      <c r="AL407" s="18">
        <f t="shared" si="38"/>
        <v>1.2552090209084999E-2</v>
      </c>
      <c r="AM407">
        <v>1.2552090209084999E-2</v>
      </c>
      <c r="AN407">
        <v>356</v>
      </c>
      <c r="AO407" t="s">
        <v>468</v>
      </c>
      <c r="AP407" t="s">
        <v>328</v>
      </c>
      <c r="AQ407" t="s">
        <v>329</v>
      </c>
      <c r="AR407" t="s">
        <v>8</v>
      </c>
      <c r="AS407">
        <v>47.505876100000002</v>
      </c>
      <c r="AT407">
        <v>-111.18239490000001</v>
      </c>
      <c r="AW407">
        <v>-1.1000000000000001</v>
      </c>
      <c r="AX407">
        <v>-1.1000000000000001</v>
      </c>
      <c r="BB407">
        <v>3.4</v>
      </c>
      <c r="BC407">
        <v>3.4</v>
      </c>
      <c r="BG407">
        <v>6.6</v>
      </c>
      <c r="BH407">
        <v>6.6</v>
      </c>
      <c r="BL407">
        <v>13</v>
      </c>
      <c r="BM407">
        <v>13</v>
      </c>
      <c r="BQ407">
        <v>18.5</v>
      </c>
      <c r="BR407">
        <v>18.5</v>
      </c>
      <c r="BW407">
        <v>22.8</v>
      </c>
      <c r="BX407">
        <v>22.8</v>
      </c>
      <c r="CB407">
        <v>28.4</v>
      </c>
      <c r="CC407">
        <v>28.4</v>
      </c>
      <c r="CG407">
        <v>27.6</v>
      </c>
      <c r="CH407">
        <v>27.6</v>
      </c>
      <c r="CL407">
        <v>21.4</v>
      </c>
      <c r="CM407">
        <v>21.4</v>
      </c>
      <c r="CQ407">
        <v>15.6</v>
      </c>
      <c r="CR407">
        <v>15.6</v>
      </c>
      <c r="CV407">
        <v>6.8</v>
      </c>
      <c r="CW407">
        <v>6.8</v>
      </c>
      <c r="DA407">
        <v>2.1</v>
      </c>
      <c r="DB407">
        <v>2.1</v>
      </c>
      <c r="DD407">
        <v>1</v>
      </c>
      <c r="DE407">
        <v>0</v>
      </c>
      <c r="DF407">
        <v>0</v>
      </c>
      <c r="DG407">
        <v>0</v>
      </c>
      <c r="DH407">
        <v>0</v>
      </c>
      <c r="DI407" t="str">
        <f t="shared" si="39"/>
        <v xml:space="preserve">Temp. suitable for vectors - surveillance may be needed. </v>
      </c>
      <c r="DJ407" t="str">
        <f t="shared" si="36"/>
        <v>When temp. suitable, model suggests vectors unlikely or low numbers.</v>
      </c>
      <c r="DK407" t="str">
        <f t="shared" si="40"/>
        <v xml:space="preserve">Temp. suitable for Zika - surveillance may be needed. </v>
      </c>
      <c r="DL407" t="str">
        <f t="shared" si="37"/>
        <v>When temp. suitable, model suggests Zika unlikely.</v>
      </c>
      <c r="DM407" t="str">
        <f t="shared" si="41"/>
        <v>Temp. suitable for vectors - surveillance may be needed. When temp. suitable, model suggests vectors unlikely or low numbers.</v>
      </c>
      <c r="DX407" s="59" t="s">
        <v>468</v>
      </c>
      <c r="DY407" s="59" t="s">
        <v>328</v>
      </c>
      <c r="DZ407" s="59" t="s">
        <v>329</v>
      </c>
      <c r="EA407" s="59" t="s">
        <v>8</v>
      </c>
      <c r="EB407" s="59">
        <v>0</v>
      </c>
      <c r="EC407" s="59">
        <v>288</v>
      </c>
      <c r="ED407" s="59">
        <v>0</v>
      </c>
      <c r="EE407" s="59">
        <v>2182</v>
      </c>
      <c r="EF407" s="59">
        <v>2182</v>
      </c>
      <c r="EG407" s="59">
        <v>102.840277777777</v>
      </c>
      <c r="EH407" s="59">
        <v>294.62444699411702</v>
      </c>
      <c r="EI407" s="59">
        <v>29618</v>
      </c>
      <c r="EJ407" s="59">
        <v>66</v>
      </c>
      <c r="EK407" s="59">
        <v>0</v>
      </c>
      <c r="EL407" s="59">
        <v>3</v>
      </c>
      <c r="EM407" s="59">
        <v>0</v>
      </c>
      <c r="EN407" s="59">
        <v>29618</v>
      </c>
    </row>
    <row r="408" spans="1:144" x14ac:dyDescent="0.25">
      <c r="A408" s="18">
        <v>46.6258889</v>
      </c>
      <c r="B408" s="18">
        <v>-112.1450945</v>
      </c>
      <c r="C408" s="18">
        <f>IF(Sheet1!G921=1,Master!A408,Master!K408)</f>
        <v>46.6258889</v>
      </c>
      <c r="D408" s="18">
        <f>IF(Sheet1!G921=1,Master!B408,Master!L408)</f>
        <v>-112.1450945</v>
      </c>
      <c r="E408" s="18">
        <f>IF(Sheet1!G921=0,Master!A408,Master!K408)</f>
        <v>100</v>
      </c>
      <c r="F408" s="18">
        <f>IF(Sheet1!G921=0,Master!B408,Master!L408)</f>
        <v>180</v>
      </c>
      <c r="G408" s="18">
        <f>IF(Sheet1!I921=1,Master!A408,Master!K408)</f>
        <v>46.6258889</v>
      </c>
      <c r="H408" s="18">
        <f>IF(Sheet1!I921=1,Master!B408,Master!L408)</f>
        <v>-112.1450945</v>
      </c>
      <c r="I408" s="18">
        <f>IF(Sheet1!I921=0,Master!A408,Master!K408)</f>
        <v>100</v>
      </c>
      <c r="J408" s="18">
        <f>IF(Sheet1!I921=0,Master!B408,Master!L408)</f>
        <v>180</v>
      </c>
      <c r="K408" s="18">
        <v>100</v>
      </c>
      <c r="L408" s="18">
        <v>180</v>
      </c>
      <c r="M408">
        <v>363</v>
      </c>
      <c r="N408" t="s">
        <v>475</v>
      </c>
      <c r="O408">
        <v>0.30838184172799998</v>
      </c>
      <c r="P408" s="18" t="s">
        <v>328</v>
      </c>
      <c r="Q408" t="s">
        <v>329</v>
      </c>
      <c r="R408" t="s">
        <v>8</v>
      </c>
      <c r="S408">
        <v>0</v>
      </c>
      <c r="T408">
        <v>1</v>
      </c>
      <c r="U408">
        <v>0.62992125749588002</v>
      </c>
      <c r="V408">
        <v>0.62992125749588002</v>
      </c>
      <c r="W408">
        <v>0.62992125749588002</v>
      </c>
      <c r="X408" s="1">
        <v>0.62992125749588002</v>
      </c>
      <c r="Z408" s="1">
        <v>2</v>
      </c>
      <c r="AA408" s="1">
        <v>1.1435826955808999E-2</v>
      </c>
      <c r="AB408" s="1">
        <v>1.2119970154407999E-2</v>
      </c>
      <c r="AC408" s="1">
        <v>1.1777898555108E-2</v>
      </c>
      <c r="AD408" s="1">
        <v>2.3555797110216999E-2</v>
      </c>
      <c r="AF408" s="1">
        <v>2</v>
      </c>
      <c r="AG408">
        <v>7.3768661784210003E-3</v>
      </c>
      <c r="AH408">
        <v>9.4003085289360005E-3</v>
      </c>
      <c r="AI408">
        <v>8.3885873536779995E-3</v>
      </c>
      <c r="AJ408">
        <v>1.6777174707357002E-2</v>
      </c>
      <c r="AL408" s="18">
        <f t="shared" si="38"/>
        <v>1.2119970154407999E-2</v>
      </c>
      <c r="AM408">
        <v>1.2119970154407999E-2</v>
      </c>
      <c r="AN408">
        <v>363</v>
      </c>
      <c r="AO408" t="s">
        <v>475</v>
      </c>
      <c r="AP408" t="s">
        <v>328</v>
      </c>
      <c r="AQ408" t="s">
        <v>329</v>
      </c>
      <c r="AR408" t="s">
        <v>8</v>
      </c>
      <c r="AS408">
        <v>46.6258889</v>
      </c>
      <c r="AT408">
        <v>-112.1450945</v>
      </c>
      <c r="AW408">
        <v>-0.6</v>
      </c>
      <c r="AX408">
        <v>-0.6</v>
      </c>
      <c r="BB408">
        <v>3</v>
      </c>
      <c r="BC408">
        <v>3</v>
      </c>
      <c r="BG408">
        <v>6.8</v>
      </c>
      <c r="BH408">
        <v>6.8</v>
      </c>
      <c r="BL408">
        <v>12.7</v>
      </c>
      <c r="BM408">
        <v>12.7</v>
      </c>
      <c r="BQ408">
        <v>18.100000000000001</v>
      </c>
      <c r="BR408">
        <v>18.100000000000001</v>
      </c>
      <c r="BW408">
        <v>22.9</v>
      </c>
      <c r="BX408">
        <v>22.9</v>
      </c>
      <c r="CB408">
        <v>28.1</v>
      </c>
      <c r="CC408">
        <v>28.1</v>
      </c>
      <c r="CG408">
        <v>27.4</v>
      </c>
      <c r="CH408">
        <v>27.4</v>
      </c>
      <c r="CL408">
        <v>20.9</v>
      </c>
      <c r="CM408">
        <v>20.9</v>
      </c>
      <c r="CQ408">
        <v>14.6</v>
      </c>
      <c r="CR408">
        <v>14.6</v>
      </c>
      <c r="CV408">
        <v>5.5</v>
      </c>
      <c r="CW408">
        <v>5.5</v>
      </c>
      <c r="DA408">
        <v>0.5</v>
      </c>
      <c r="DB408">
        <v>0.5</v>
      </c>
      <c r="DD408">
        <v>2</v>
      </c>
      <c r="DE408">
        <v>0</v>
      </c>
      <c r="DF408">
        <v>0</v>
      </c>
      <c r="DG408">
        <v>0</v>
      </c>
      <c r="DH408">
        <v>0</v>
      </c>
      <c r="DI408" t="str">
        <f t="shared" si="39"/>
        <v xml:space="preserve">Temp. suitable for vectors - surveillance may be needed. </v>
      </c>
      <c r="DJ408" t="str">
        <f t="shared" si="36"/>
        <v>When temp. suitable, model suggests vectors unlikely or low numbers.</v>
      </c>
      <c r="DK408" t="str">
        <f t="shared" si="40"/>
        <v xml:space="preserve">Temp. suitable for Zika - surveillance may be needed. </v>
      </c>
      <c r="DL408" t="str">
        <f t="shared" si="37"/>
        <v>When temp. suitable, model suggests Zika unlikely.</v>
      </c>
      <c r="DM408" t="str">
        <f t="shared" si="41"/>
        <v>Temp. suitable for vectors - surveillance may be needed. When temp. suitable, model suggests vectors unlikely or low numbers.</v>
      </c>
      <c r="DX408" s="59" t="s">
        <v>475</v>
      </c>
      <c r="DY408" s="59" t="s">
        <v>328</v>
      </c>
      <c r="DZ408" s="59" t="s">
        <v>329</v>
      </c>
      <c r="EA408" s="59" t="s">
        <v>8</v>
      </c>
      <c r="EB408" s="59">
        <v>0</v>
      </c>
      <c r="EC408" s="59">
        <v>385</v>
      </c>
      <c r="ED408" s="59">
        <v>0</v>
      </c>
      <c r="EE408" s="59">
        <v>3152</v>
      </c>
      <c r="EF408" s="59">
        <v>3152</v>
      </c>
      <c r="EG408" s="59">
        <v>51.545454545454497</v>
      </c>
      <c r="EH408" s="59">
        <v>238.37748877497501</v>
      </c>
      <c r="EI408" s="59">
        <v>19845</v>
      </c>
      <c r="EJ408" s="59">
        <v>72</v>
      </c>
      <c r="EK408" s="59">
        <v>0</v>
      </c>
      <c r="EL408" s="59">
        <v>14</v>
      </c>
      <c r="EM408" s="59">
        <v>0</v>
      </c>
      <c r="EN408" s="59">
        <v>19845</v>
      </c>
    </row>
    <row r="409" spans="1:144" x14ac:dyDescent="0.25">
      <c r="A409" s="18">
        <v>35.2163708</v>
      </c>
      <c r="B409" s="18">
        <v>-80.929823900000002</v>
      </c>
      <c r="C409" s="18">
        <f>IF(Sheet1!G943=1,Master!A409,Master!K409)</f>
        <v>35.2163708</v>
      </c>
      <c r="D409" s="18">
        <f>IF(Sheet1!G943=1,Master!B409,Master!L409)</f>
        <v>-80.929823900000002</v>
      </c>
      <c r="E409" s="18">
        <f>IF(Sheet1!G943=0,Master!A409,Master!K409)</f>
        <v>100</v>
      </c>
      <c r="F409" s="18">
        <f>IF(Sheet1!G943=0,Master!B409,Master!L409)</f>
        <v>180</v>
      </c>
      <c r="G409" s="18">
        <f>IF(Sheet1!I943=1,Master!A409,Master!K409)</f>
        <v>35.2163708</v>
      </c>
      <c r="H409" s="18">
        <f>IF(Sheet1!I943=1,Master!B409,Master!L409)</f>
        <v>-80.929823900000002</v>
      </c>
      <c r="I409" s="18">
        <f>IF(Sheet1!I943=0,Master!A409,Master!K409)</f>
        <v>100</v>
      </c>
      <c r="J409" s="18">
        <f>IF(Sheet1!I943=0,Master!B409,Master!L409)</f>
        <v>180</v>
      </c>
      <c r="K409" s="18">
        <v>100</v>
      </c>
      <c r="L409" s="18">
        <v>180</v>
      </c>
      <c r="M409">
        <v>53</v>
      </c>
      <c r="N409" t="s">
        <v>115</v>
      </c>
      <c r="O409">
        <v>3.1938444739200003E-2</v>
      </c>
      <c r="P409" t="s">
        <v>116</v>
      </c>
      <c r="Q409" t="s">
        <v>117</v>
      </c>
      <c r="R409" t="s">
        <v>8</v>
      </c>
      <c r="S409">
        <v>0</v>
      </c>
      <c r="T409">
        <v>1</v>
      </c>
      <c r="U409">
        <v>10.5511808395385</v>
      </c>
      <c r="V409">
        <v>10.5511808395385</v>
      </c>
      <c r="W409">
        <v>10.5511808395385</v>
      </c>
      <c r="X409" s="1">
        <v>10.5511808395385</v>
      </c>
      <c r="Z409" s="1">
        <v>1</v>
      </c>
      <c r="AA409" s="1">
        <v>0.840834140777588</v>
      </c>
      <c r="AB409" s="1">
        <v>0.840834140777588</v>
      </c>
      <c r="AC409" s="1">
        <v>0.840834140777588</v>
      </c>
      <c r="AD409" s="1">
        <v>0.840834140777588</v>
      </c>
      <c r="AF409" s="1">
        <v>1</v>
      </c>
      <c r="AG409">
        <v>0.97679704427719105</v>
      </c>
      <c r="AH409">
        <v>0.97679704427719105</v>
      </c>
      <c r="AI409">
        <v>0.97679704427719105</v>
      </c>
      <c r="AJ409">
        <v>0.97679704427719105</v>
      </c>
      <c r="AL409" s="18">
        <f t="shared" si="38"/>
        <v>0.97679704427719105</v>
      </c>
      <c r="AM409">
        <v>0.97679704427719105</v>
      </c>
      <c r="AN409">
        <v>53</v>
      </c>
      <c r="AO409" t="s">
        <v>115</v>
      </c>
      <c r="AP409" t="s">
        <v>116</v>
      </c>
      <c r="AQ409" t="s">
        <v>117</v>
      </c>
      <c r="AR409" t="s">
        <v>8</v>
      </c>
      <c r="AS409">
        <v>35.2163708</v>
      </c>
      <c r="AT409">
        <v>-80.929823900000002</v>
      </c>
      <c r="AW409">
        <v>10.4</v>
      </c>
      <c r="AX409">
        <v>10.4</v>
      </c>
      <c r="BB409">
        <v>12.6</v>
      </c>
      <c r="BC409">
        <v>12.6</v>
      </c>
      <c r="BG409">
        <v>17.100000000000001</v>
      </c>
      <c r="BH409">
        <v>17.100000000000001</v>
      </c>
      <c r="BL409">
        <v>22.4</v>
      </c>
      <c r="BM409">
        <v>22.4</v>
      </c>
      <c r="BQ409">
        <v>26.6</v>
      </c>
      <c r="BR409">
        <v>26.6</v>
      </c>
      <c r="BW409">
        <v>30.1</v>
      </c>
      <c r="BX409">
        <v>30.1</v>
      </c>
      <c r="CB409">
        <v>31.9</v>
      </c>
      <c r="CC409">
        <v>31.9</v>
      </c>
      <c r="CG409">
        <v>31.1</v>
      </c>
      <c r="CH409">
        <v>31.1</v>
      </c>
      <c r="CL409">
        <v>27.8</v>
      </c>
      <c r="CM409">
        <v>27.8</v>
      </c>
      <c r="CQ409">
        <v>22.5</v>
      </c>
      <c r="CR409">
        <v>22.5</v>
      </c>
      <c r="CV409">
        <v>17.2</v>
      </c>
      <c r="CW409">
        <v>17.2</v>
      </c>
      <c r="DA409">
        <v>11.9</v>
      </c>
      <c r="DB409">
        <v>11.9</v>
      </c>
      <c r="DD409">
        <v>1</v>
      </c>
      <c r="DE409">
        <v>0.933904588222504</v>
      </c>
      <c r="DF409">
        <v>0.933904588222504</v>
      </c>
      <c r="DG409">
        <v>0.933904588222504</v>
      </c>
      <c r="DH409">
        <v>0.933904588222504</v>
      </c>
      <c r="DI409" t="str">
        <f t="shared" si="39"/>
        <v xml:space="preserve">Temp. suitable for vectors - surveillance may be needed. </v>
      </c>
      <c r="DJ409" t="str">
        <f t="shared" si="36"/>
        <v>When temp. suitable, model suggests vectors likely - may need control, education, and policies minimizing exposure.</v>
      </c>
      <c r="DK409" t="str">
        <f t="shared" si="40"/>
        <v xml:space="preserve">Temp. suitable for Zika - surveillance may be needed. </v>
      </c>
      <c r="DL409" t="str">
        <f t="shared" si="37"/>
        <v>When temp. suitable, model suggests Zika likely - may need control, education, and policies minimizing exposure.</v>
      </c>
      <c r="DM409" t="str">
        <f t="shared" si="41"/>
        <v>Temp. suitable for vectors - surveillance may be needed. When temp. suitable, model suggests vectors likely - may need control, education, and policies minimizing exposure.</v>
      </c>
      <c r="DX409" s="59" t="s">
        <v>115</v>
      </c>
      <c r="DY409" s="59" t="s">
        <v>116</v>
      </c>
      <c r="DZ409" s="59" t="s">
        <v>117</v>
      </c>
      <c r="EA409" s="59" t="s">
        <v>8</v>
      </c>
      <c r="EB409" s="59">
        <v>363</v>
      </c>
      <c r="EC409" s="59">
        <v>129</v>
      </c>
      <c r="ED409" s="59">
        <v>0</v>
      </c>
      <c r="EE409" s="59">
        <v>2166</v>
      </c>
      <c r="EF409" s="59">
        <v>2166</v>
      </c>
      <c r="EG409" s="59">
        <v>404.06976744185999</v>
      </c>
      <c r="EH409" s="59">
        <v>425.88629311987398</v>
      </c>
      <c r="EI409" s="59">
        <v>52125</v>
      </c>
      <c r="EJ409" s="59">
        <v>112</v>
      </c>
      <c r="EK409" s="59">
        <v>0</v>
      </c>
      <c r="EL409" s="59">
        <v>1</v>
      </c>
      <c r="EM409" s="59">
        <v>259</v>
      </c>
      <c r="EN409" s="59">
        <v>52125</v>
      </c>
    </row>
    <row r="410" spans="1:144" x14ac:dyDescent="0.25">
      <c r="A410" s="18">
        <v>35.257467200000001</v>
      </c>
      <c r="B410" s="18">
        <v>-75.5222598</v>
      </c>
      <c r="C410" s="18">
        <f>IF(Sheet1!G944=1,Master!A410,Master!K410)</f>
        <v>35.257467200000001</v>
      </c>
      <c r="D410" s="18">
        <f>IF(Sheet1!G944=1,Master!B410,Master!L410)</f>
        <v>-75.5222598</v>
      </c>
      <c r="E410" s="18">
        <f>IF(Sheet1!G944=0,Master!A410,Master!K410)</f>
        <v>100</v>
      </c>
      <c r="F410" s="18">
        <f>IF(Sheet1!G944=0,Master!B410,Master!L410)</f>
        <v>180</v>
      </c>
      <c r="G410" s="18">
        <f>IF(Sheet1!I944=1,Master!A410,Master!K410)</f>
        <v>35.257467200000001</v>
      </c>
      <c r="H410" s="18">
        <f>IF(Sheet1!I944=1,Master!B410,Master!L410)</f>
        <v>-75.5222598</v>
      </c>
      <c r="I410" s="18">
        <f>IF(Sheet1!I944=0,Master!A410,Master!K410)</f>
        <v>100</v>
      </c>
      <c r="J410" s="18">
        <f>IF(Sheet1!I944=0,Master!B410,Master!L410)</f>
        <v>180</v>
      </c>
      <c r="K410" s="18">
        <v>100</v>
      </c>
      <c r="L410" s="18">
        <v>180</v>
      </c>
      <c r="M410">
        <v>68</v>
      </c>
      <c r="N410" t="s">
        <v>134</v>
      </c>
      <c r="O410">
        <v>1.85309942199E-2</v>
      </c>
      <c r="P410" t="s">
        <v>116</v>
      </c>
      <c r="Q410" t="s">
        <v>117</v>
      </c>
      <c r="R410" t="s">
        <v>8</v>
      </c>
      <c r="S410">
        <v>0</v>
      </c>
      <c r="T410">
        <v>1</v>
      </c>
      <c r="U410">
        <v>0.35433071851730302</v>
      </c>
      <c r="V410">
        <v>0.35433071851730302</v>
      </c>
      <c r="W410">
        <v>0.35433071851730302</v>
      </c>
      <c r="X410" s="1">
        <v>0.35433071851730302</v>
      </c>
      <c r="Z410" s="1">
        <v>1</v>
      </c>
      <c r="AA410" s="1">
        <v>0.25275054574012801</v>
      </c>
      <c r="AB410" s="1">
        <v>0.25275054574012801</v>
      </c>
      <c r="AC410" s="1">
        <v>0.25275054574012801</v>
      </c>
      <c r="AD410" s="1">
        <v>0.25275054574012801</v>
      </c>
      <c r="AF410" s="1">
        <v>1</v>
      </c>
      <c r="AG410">
        <v>0.58502566814422596</v>
      </c>
      <c r="AH410">
        <v>0.58502566814422596</v>
      </c>
      <c r="AI410">
        <v>0.58502566814422596</v>
      </c>
      <c r="AJ410">
        <v>0.58502566814422596</v>
      </c>
      <c r="AL410" s="18">
        <f t="shared" si="38"/>
        <v>0.58502566814422596</v>
      </c>
      <c r="AM410">
        <v>0.58502566814422596</v>
      </c>
      <c r="AN410">
        <v>68</v>
      </c>
      <c r="AO410" t="s">
        <v>134</v>
      </c>
      <c r="AP410" t="s">
        <v>116</v>
      </c>
      <c r="AQ410" t="s">
        <v>117</v>
      </c>
      <c r="AR410" t="s">
        <v>8</v>
      </c>
      <c r="AS410">
        <v>35.257467200000001</v>
      </c>
      <c r="AT410">
        <v>-75.5222598</v>
      </c>
      <c r="AW410">
        <v>11.8</v>
      </c>
      <c r="AX410">
        <v>11.8</v>
      </c>
      <c r="BB410">
        <v>12.5</v>
      </c>
      <c r="BC410">
        <v>12.5</v>
      </c>
      <c r="BG410">
        <v>16</v>
      </c>
      <c r="BH410">
        <v>16</v>
      </c>
      <c r="BL410">
        <v>20.100000000000001</v>
      </c>
      <c r="BM410">
        <v>20.100000000000001</v>
      </c>
      <c r="BQ410">
        <v>24</v>
      </c>
      <c r="BR410">
        <v>24</v>
      </c>
      <c r="BW410">
        <v>27.4</v>
      </c>
      <c r="BX410">
        <v>27.4</v>
      </c>
      <c r="CB410">
        <v>29.7</v>
      </c>
      <c r="CC410">
        <v>29.7</v>
      </c>
      <c r="CG410">
        <v>29.6</v>
      </c>
      <c r="CH410">
        <v>29.6</v>
      </c>
      <c r="CL410">
        <v>27.5</v>
      </c>
      <c r="CM410">
        <v>27.5</v>
      </c>
      <c r="CQ410">
        <v>22.8</v>
      </c>
      <c r="CR410">
        <v>22.8</v>
      </c>
      <c r="CV410">
        <v>18.399999999999999</v>
      </c>
      <c r="CW410">
        <v>18.399999999999999</v>
      </c>
      <c r="DA410">
        <v>14</v>
      </c>
      <c r="DB410">
        <v>14</v>
      </c>
      <c r="DD410">
        <v>1</v>
      </c>
      <c r="DE410">
        <v>0</v>
      </c>
      <c r="DF410">
        <v>0</v>
      </c>
      <c r="DG410">
        <v>0</v>
      </c>
      <c r="DH410">
        <v>0</v>
      </c>
      <c r="DI410" t="str">
        <f t="shared" si="39"/>
        <v xml:space="preserve">Temp. suitable for vectors - surveillance may be needed. </v>
      </c>
      <c r="DJ410" t="str">
        <f t="shared" si="36"/>
        <v>When temp. suitable, model suggests vectors likely - may need control, education, and policies minimizing exposure.</v>
      </c>
      <c r="DK410" t="str">
        <f t="shared" si="40"/>
        <v xml:space="preserve">Temp. suitable for Zika - surveillance may be needed. </v>
      </c>
      <c r="DL410" t="str">
        <f t="shared" si="37"/>
        <v>When temp. suitable, model suggests Zika unlikely.</v>
      </c>
      <c r="DM410" t="str">
        <f t="shared" si="41"/>
        <v>Temp. suitable for vectors - surveillance may be needed. When temp. suitable, model suggests vectors likely - may need control, education, and policies minimizing exposure.</v>
      </c>
      <c r="DX410" s="59" t="s">
        <v>134</v>
      </c>
      <c r="DY410" s="59" t="s">
        <v>116</v>
      </c>
      <c r="DZ410" s="59" t="s">
        <v>117</v>
      </c>
      <c r="EA410" s="59" t="s">
        <v>8</v>
      </c>
      <c r="EB410" s="59">
        <v>25</v>
      </c>
      <c r="EC410" s="59">
        <v>40</v>
      </c>
      <c r="ED410" s="59">
        <v>0</v>
      </c>
      <c r="EE410" s="59">
        <v>429</v>
      </c>
      <c r="EF410" s="59">
        <v>429</v>
      </c>
      <c r="EG410" s="59">
        <v>42.575000000000003</v>
      </c>
      <c r="EH410" s="59">
        <v>90.462668405259805</v>
      </c>
      <c r="EI410" s="59">
        <v>1703</v>
      </c>
      <c r="EJ410" s="59">
        <v>20</v>
      </c>
      <c r="EK410" s="59">
        <v>0</v>
      </c>
      <c r="EL410" s="59">
        <v>2</v>
      </c>
      <c r="EM410" s="59">
        <v>1</v>
      </c>
      <c r="EN410" s="59">
        <v>1703</v>
      </c>
    </row>
    <row r="411" spans="1:144" x14ac:dyDescent="0.25">
      <c r="A411" s="18">
        <v>36.261238300000002</v>
      </c>
      <c r="B411" s="18">
        <v>-76.175511499999999</v>
      </c>
      <c r="C411" s="18">
        <f>IF(Sheet1!G945=1,Master!A411,Master!K411)</f>
        <v>36.261238300000002</v>
      </c>
      <c r="D411" s="18">
        <f>IF(Sheet1!G945=1,Master!B411,Master!L411)</f>
        <v>-76.175511499999999</v>
      </c>
      <c r="E411" s="18">
        <f>IF(Sheet1!G945=0,Master!A411,Master!K411)</f>
        <v>100</v>
      </c>
      <c r="F411" s="18">
        <f>IF(Sheet1!G945=0,Master!B411,Master!L411)</f>
        <v>180</v>
      </c>
      <c r="G411" s="18">
        <f>IF(Sheet1!I945=1,Master!A411,Master!K411)</f>
        <v>36.261238300000002</v>
      </c>
      <c r="H411" s="18">
        <f>IF(Sheet1!I945=1,Master!B411,Master!L411)</f>
        <v>-76.175511499999999</v>
      </c>
      <c r="I411" s="18">
        <f>IF(Sheet1!I945=0,Master!A411,Master!K411)</f>
        <v>100</v>
      </c>
      <c r="J411" s="18">
        <f>IF(Sheet1!I945=0,Master!B411,Master!L411)</f>
        <v>180</v>
      </c>
      <c r="K411" s="18">
        <v>100</v>
      </c>
      <c r="L411" s="18">
        <v>180</v>
      </c>
      <c r="M411">
        <v>83</v>
      </c>
      <c r="N411" t="s">
        <v>159</v>
      </c>
      <c r="O411">
        <v>9.1557686814400005E-2</v>
      </c>
      <c r="P411" t="s">
        <v>116</v>
      </c>
      <c r="Q411" t="s">
        <v>117</v>
      </c>
      <c r="R411" t="s">
        <v>8</v>
      </c>
      <c r="S411">
        <v>0</v>
      </c>
      <c r="T411">
        <v>1</v>
      </c>
      <c r="U411">
        <v>5.8661417961120597</v>
      </c>
      <c r="V411">
        <v>5.8661417961120597</v>
      </c>
      <c r="W411">
        <v>5.8661417961120597</v>
      </c>
      <c r="X411" s="1">
        <v>5.8661417961120597</v>
      </c>
      <c r="Z411" s="1">
        <v>1</v>
      </c>
      <c r="AA411" s="1">
        <v>0.544749915599823</v>
      </c>
      <c r="AB411" s="1">
        <v>0.544749915599823</v>
      </c>
      <c r="AC411" s="1">
        <v>0.544749915599823</v>
      </c>
      <c r="AD411" s="1">
        <v>0.544749915599823</v>
      </c>
      <c r="AF411" s="1">
        <v>1</v>
      </c>
      <c r="AG411">
        <v>0.89842444658279397</v>
      </c>
      <c r="AH411">
        <v>0.89842444658279397</v>
      </c>
      <c r="AI411">
        <v>0.89842444658279397</v>
      </c>
      <c r="AJ411">
        <v>0.89842444658279397</v>
      </c>
      <c r="AL411" s="18">
        <f t="shared" si="38"/>
        <v>0.89842444658279397</v>
      </c>
      <c r="AM411">
        <v>0.89842444658279397</v>
      </c>
      <c r="AN411">
        <v>83</v>
      </c>
      <c r="AO411" t="s">
        <v>159</v>
      </c>
      <c r="AP411" t="s">
        <v>116</v>
      </c>
      <c r="AQ411" t="s">
        <v>117</v>
      </c>
      <c r="AR411" t="s">
        <v>8</v>
      </c>
      <c r="AS411">
        <v>36.261238300000002</v>
      </c>
      <c r="AT411">
        <v>-76.175511499999999</v>
      </c>
      <c r="AW411">
        <v>10.7</v>
      </c>
      <c r="AX411">
        <v>10.7</v>
      </c>
      <c r="BB411">
        <v>11.6</v>
      </c>
      <c r="BC411">
        <v>11.6</v>
      </c>
      <c r="BG411">
        <v>15.9</v>
      </c>
      <c r="BH411">
        <v>15.9</v>
      </c>
      <c r="BL411">
        <v>20.9</v>
      </c>
      <c r="BM411">
        <v>20.9</v>
      </c>
      <c r="BQ411">
        <v>24.8</v>
      </c>
      <c r="BR411">
        <v>24.8</v>
      </c>
      <c r="BW411">
        <v>28.7</v>
      </c>
      <c r="BX411">
        <v>28.7</v>
      </c>
      <c r="CB411">
        <v>30.7</v>
      </c>
      <c r="CC411">
        <v>30.7</v>
      </c>
      <c r="CG411">
        <v>29.9</v>
      </c>
      <c r="CH411">
        <v>29.9</v>
      </c>
      <c r="CL411">
        <v>27.1</v>
      </c>
      <c r="CM411">
        <v>27.1</v>
      </c>
      <c r="CQ411">
        <v>22.1</v>
      </c>
      <c r="CR411">
        <v>22.1</v>
      </c>
      <c r="CV411">
        <v>17.2</v>
      </c>
      <c r="CW411">
        <v>17.2</v>
      </c>
      <c r="DA411">
        <v>12.1</v>
      </c>
      <c r="DB411">
        <v>12.1</v>
      </c>
      <c r="DD411">
        <v>1</v>
      </c>
      <c r="DE411">
        <v>0</v>
      </c>
      <c r="DF411">
        <v>0</v>
      </c>
      <c r="DG411">
        <v>0</v>
      </c>
      <c r="DH411">
        <v>0</v>
      </c>
      <c r="DI411" t="str">
        <f t="shared" si="39"/>
        <v xml:space="preserve">Temp. suitable for vectors - surveillance may be needed. </v>
      </c>
      <c r="DJ411" t="str">
        <f t="shared" si="36"/>
        <v>When temp. suitable, model suggests vectors likely - may need control, education, and policies minimizing exposure.</v>
      </c>
      <c r="DK411" t="str">
        <f t="shared" si="40"/>
        <v xml:space="preserve">Temp. suitable for Zika - surveillance may be needed. </v>
      </c>
      <c r="DL411" t="str">
        <f t="shared" si="37"/>
        <v>When temp. suitable, model suggests Zika unlikely.</v>
      </c>
      <c r="DM411" t="str">
        <f t="shared" si="41"/>
        <v>Temp. suitable for vectors - surveillance may be needed. When temp. suitable, model suggests vectors likely - may need control, education, and policies minimizing exposure.</v>
      </c>
      <c r="DX411" s="59" t="s">
        <v>159</v>
      </c>
      <c r="DY411" s="59" t="s">
        <v>116</v>
      </c>
      <c r="DZ411" s="59" t="s">
        <v>117</v>
      </c>
      <c r="EA411" s="59" t="s">
        <v>8</v>
      </c>
      <c r="EB411" s="59">
        <v>837</v>
      </c>
      <c r="EC411" s="59">
        <v>143</v>
      </c>
      <c r="ED411" s="59">
        <v>0</v>
      </c>
      <c r="EE411" s="59">
        <v>2272</v>
      </c>
      <c r="EF411" s="59">
        <v>2272</v>
      </c>
      <c r="EG411" s="59">
        <v>110.363636363636</v>
      </c>
      <c r="EH411" s="59">
        <v>282.91258739097998</v>
      </c>
      <c r="EI411" s="59">
        <v>15782</v>
      </c>
      <c r="EJ411" s="59">
        <v>80</v>
      </c>
      <c r="EK411" s="59">
        <v>0</v>
      </c>
      <c r="EL411" s="59">
        <v>4</v>
      </c>
      <c r="EM411" s="59">
        <v>22</v>
      </c>
      <c r="EN411" s="59">
        <v>15782</v>
      </c>
    </row>
    <row r="412" spans="1:144" x14ac:dyDescent="0.25">
      <c r="A412" s="18">
        <v>34.697608500000001</v>
      </c>
      <c r="B412" s="18">
        <v>-76.681881500000003</v>
      </c>
      <c r="C412" s="18">
        <f>IF(Sheet1!G946=1,Master!A412,Master!K412)</f>
        <v>34.697608500000001</v>
      </c>
      <c r="D412" s="18">
        <f>IF(Sheet1!G946=1,Master!B412,Master!L412)</f>
        <v>-76.681881500000003</v>
      </c>
      <c r="E412" s="18">
        <f>IF(Sheet1!G946=0,Master!A412,Master!K412)</f>
        <v>100</v>
      </c>
      <c r="F412" s="18">
        <f>IF(Sheet1!G946=0,Master!B412,Master!L412)</f>
        <v>180</v>
      </c>
      <c r="G412" s="18">
        <f>IF(Sheet1!I946=1,Master!A412,Master!K412)</f>
        <v>34.697608500000001</v>
      </c>
      <c r="H412" s="18">
        <f>IF(Sheet1!I946=1,Master!B412,Master!L412)</f>
        <v>-76.681881500000003</v>
      </c>
      <c r="I412" s="18">
        <f>IF(Sheet1!I946=0,Master!A412,Master!K412)</f>
        <v>100</v>
      </c>
      <c r="J412" s="18">
        <f>IF(Sheet1!I946=0,Master!B412,Master!L412)</f>
        <v>180</v>
      </c>
      <c r="K412" s="18">
        <v>100</v>
      </c>
      <c r="L412" s="18">
        <v>180</v>
      </c>
      <c r="M412">
        <v>85</v>
      </c>
      <c r="N412" t="s">
        <v>161</v>
      </c>
      <c r="O412">
        <v>1.66442375207E-2</v>
      </c>
      <c r="P412" t="s">
        <v>116</v>
      </c>
      <c r="Q412" t="s">
        <v>117</v>
      </c>
      <c r="R412" t="s">
        <v>8</v>
      </c>
      <c r="S412">
        <v>0</v>
      </c>
      <c r="T412">
        <v>1</v>
      </c>
      <c r="U412">
        <v>8.0708665847778303</v>
      </c>
      <c r="V412">
        <v>8.0708665847778303</v>
      </c>
      <c r="W412">
        <v>8.0708665847778303</v>
      </c>
      <c r="X412" s="1">
        <v>8.0708665847778303</v>
      </c>
      <c r="Z412" s="1">
        <v>1</v>
      </c>
      <c r="AA412" s="1">
        <v>0</v>
      </c>
      <c r="AB412" s="1">
        <v>0</v>
      </c>
      <c r="AC412" s="1">
        <v>0</v>
      </c>
      <c r="AD412" s="1">
        <v>0</v>
      </c>
      <c r="AF412" s="1">
        <v>1</v>
      </c>
      <c r="AG412">
        <v>0</v>
      </c>
      <c r="AH412">
        <v>0</v>
      </c>
      <c r="AI412">
        <v>0</v>
      </c>
      <c r="AJ412">
        <v>0</v>
      </c>
      <c r="AL412" s="18">
        <f t="shared" si="38"/>
        <v>0</v>
      </c>
      <c r="AM412">
        <v>9999</v>
      </c>
      <c r="AN412">
        <v>85</v>
      </c>
      <c r="AO412" t="s">
        <v>161</v>
      </c>
      <c r="AP412" t="s">
        <v>116</v>
      </c>
      <c r="AQ412" t="s">
        <v>117</v>
      </c>
      <c r="AR412" t="s">
        <v>8</v>
      </c>
      <c r="AS412">
        <v>34.697608500000001</v>
      </c>
      <c r="AT412">
        <v>-76.681881500000003</v>
      </c>
      <c r="AW412">
        <v>12.6</v>
      </c>
      <c r="AX412">
        <v>12.6</v>
      </c>
      <c r="BB412">
        <v>13.8</v>
      </c>
      <c r="BC412">
        <v>13.8</v>
      </c>
      <c r="BG412">
        <v>17.399999999999999</v>
      </c>
      <c r="BH412">
        <v>17.399999999999999</v>
      </c>
      <c r="BL412">
        <v>21.6</v>
      </c>
      <c r="BM412">
        <v>21.6</v>
      </c>
      <c r="BQ412">
        <v>25.5</v>
      </c>
      <c r="BR412">
        <v>25.5</v>
      </c>
      <c r="BW412">
        <v>28.7</v>
      </c>
      <c r="BX412">
        <v>28.7</v>
      </c>
      <c r="CB412">
        <v>30.6</v>
      </c>
      <c r="CC412">
        <v>30.6</v>
      </c>
      <c r="CG412">
        <v>30.4</v>
      </c>
      <c r="CH412">
        <v>30.4</v>
      </c>
      <c r="CL412">
        <v>28.2</v>
      </c>
      <c r="CM412">
        <v>28.2</v>
      </c>
      <c r="CQ412">
        <v>23.7</v>
      </c>
      <c r="CR412">
        <v>23.7</v>
      </c>
      <c r="CV412">
        <v>19.100000000000001</v>
      </c>
      <c r="CW412">
        <v>19.100000000000001</v>
      </c>
      <c r="DA412">
        <v>14.5</v>
      </c>
      <c r="DB412">
        <v>14.5</v>
      </c>
      <c r="DD412">
        <v>1</v>
      </c>
      <c r="DE412">
        <v>0</v>
      </c>
      <c r="DF412">
        <v>0</v>
      </c>
      <c r="DG412">
        <v>0</v>
      </c>
      <c r="DH412">
        <v>0</v>
      </c>
      <c r="DI412" t="str">
        <f t="shared" si="39"/>
        <v xml:space="preserve">Temp. suitable for vectors - surveillance may be needed. </v>
      </c>
      <c r="DJ412" t="str">
        <f t="shared" si="36"/>
        <v>When temp. suitable, model suggests vectors unlikely or low numbers.</v>
      </c>
      <c r="DK412" t="str">
        <f t="shared" si="40"/>
        <v xml:space="preserve">Temp. suitable for Zika - surveillance may be needed. </v>
      </c>
      <c r="DL412" t="str">
        <f t="shared" si="37"/>
        <v>When temp. suitable, model suggests Zika unlikely.</v>
      </c>
      <c r="DM412" t="str">
        <f t="shared" si="41"/>
        <v>Temp. suitable for vectors - surveillance may be needed. When temp. suitable, model suggests vectors unlikely or low numbers.</v>
      </c>
      <c r="DX412" s="59" t="s">
        <v>161</v>
      </c>
      <c r="DY412" s="59" t="s">
        <v>116</v>
      </c>
      <c r="DZ412" s="59" t="s">
        <v>117</v>
      </c>
      <c r="EA412" s="59" t="s">
        <v>8</v>
      </c>
      <c r="EB412" s="59">
        <v>34</v>
      </c>
      <c r="EC412" s="59">
        <v>51</v>
      </c>
      <c r="ED412" s="59">
        <v>0</v>
      </c>
      <c r="EE412" s="59">
        <v>979</v>
      </c>
      <c r="EF412" s="59">
        <v>979</v>
      </c>
      <c r="EG412" s="59">
        <v>126.490196078431</v>
      </c>
      <c r="EH412" s="59">
        <v>224.638740268399</v>
      </c>
      <c r="EI412" s="59">
        <v>6451</v>
      </c>
      <c r="EJ412" s="59">
        <v>37</v>
      </c>
      <c r="EK412" s="59">
        <v>0</v>
      </c>
      <c r="EL412" s="59">
        <v>2</v>
      </c>
      <c r="EM412" s="59">
        <v>22</v>
      </c>
      <c r="EN412" s="59">
        <v>6451</v>
      </c>
    </row>
    <row r="413" spans="1:144" x14ac:dyDescent="0.25">
      <c r="A413" s="18">
        <v>35.208178599999997</v>
      </c>
      <c r="B413" s="18">
        <v>-75.705027999999999</v>
      </c>
      <c r="C413" s="18">
        <f>IF(Sheet1!G947=1,Master!A413,Master!K413)</f>
        <v>35.208178599999997</v>
      </c>
      <c r="D413" s="18">
        <f>IF(Sheet1!G947=1,Master!B413,Master!L413)</f>
        <v>-75.705027999999999</v>
      </c>
      <c r="E413" s="18">
        <f>IF(Sheet1!G947=0,Master!A413,Master!K413)</f>
        <v>100</v>
      </c>
      <c r="F413" s="18">
        <f>IF(Sheet1!G947=0,Master!B413,Master!L413)</f>
        <v>180</v>
      </c>
      <c r="G413" s="18">
        <f>IF(Sheet1!I947=1,Master!A413,Master!K413)</f>
        <v>35.208178599999997</v>
      </c>
      <c r="H413" s="18">
        <f>IF(Sheet1!I947=1,Master!B413,Master!L413)</f>
        <v>-75.705027999999999</v>
      </c>
      <c r="I413" s="18">
        <f>IF(Sheet1!I947=0,Master!A413,Master!K413)</f>
        <v>100</v>
      </c>
      <c r="J413" s="18">
        <f>IF(Sheet1!I947=0,Master!B413,Master!L413)</f>
        <v>180</v>
      </c>
      <c r="K413" s="18">
        <v>100</v>
      </c>
      <c r="L413" s="18">
        <v>180</v>
      </c>
      <c r="M413">
        <v>93</v>
      </c>
      <c r="N413" t="s">
        <v>169</v>
      </c>
      <c r="O413">
        <v>8.4161899404800004E-3</v>
      </c>
      <c r="P413" t="s">
        <v>116</v>
      </c>
      <c r="Q413" t="s">
        <v>117</v>
      </c>
      <c r="R413" t="s">
        <v>8</v>
      </c>
      <c r="S413">
        <v>0</v>
      </c>
      <c r="T413">
        <v>1</v>
      </c>
      <c r="U413">
        <v>4.7637796401977504</v>
      </c>
      <c r="V413">
        <v>4.7637796401977504</v>
      </c>
      <c r="W413">
        <v>4.7637796401977504</v>
      </c>
      <c r="X413" s="1">
        <v>4.7637796401977504</v>
      </c>
      <c r="Z413" s="1">
        <v>1</v>
      </c>
      <c r="AA413" s="1">
        <v>0</v>
      </c>
      <c r="AB413" s="1">
        <v>0</v>
      </c>
      <c r="AC413" s="1">
        <v>0</v>
      </c>
      <c r="AD413" s="1">
        <v>0</v>
      </c>
      <c r="AF413" s="1">
        <v>1</v>
      </c>
      <c r="AG413">
        <v>0</v>
      </c>
      <c r="AH413">
        <v>0</v>
      </c>
      <c r="AI413">
        <v>0</v>
      </c>
      <c r="AJ413">
        <v>0</v>
      </c>
      <c r="AL413" s="18">
        <f t="shared" si="38"/>
        <v>0</v>
      </c>
      <c r="AM413">
        <v>9999</v>
      </c>
      <c r="AN413">
        <v>93</v>
      </c>
      <c r="AO413" t="s">
        <v>169</v>
      </c>
      <c r="AP413" t="s">
        <v>116</v>
      </c>
      <c r="AQ413" t="s">
        <v>117</v>
      </c>
      <c r="AR413" t="s">
        <v>8</v>
      </c>
      <c r="AS413">
        <v>35.208178599999997</v>
      </c>
      <c r="AT413">
        <v>-75.705027999999999</v>
      </c>
      <c r="AW413">
        <v>11.9</v>
      </c>
      <c r="AX413">
        <v>11.9</v>
      </c>
      <c r="BB413">
        <v>12.7</v>
      </c>
      <c r="BC413">
        <v>12.7</v>
      </c>
      <c r="BG413">
        <v>16.2</v>
      </c>
      <c r="BH413">
        <v>16.2</v>
      </c>
      <c r="BL413">
        <v>20.5</v>
      </c>
      <c r="BM413">
        <v>20.5</v>
      </c>
      <c r="BQ413">
        <v>24.4</v>
      </c>
      <c r="BR413">
        <v>24.4</v>
      </c>
      <c r="BW413">
        <v>27.9</v>
      </c>
      <c r="BX413">
        <v>27.9</v>
      </c>
      <c r="CB413">
        <v>30</v>
      </c>
      <c r="CC413">
        <v>30</v>
      </c>
      <c r="CG413">
        <v>29.9</v>
      </c>
      <c r="CH413">
        <v>29.9</v>
      </c>
      <c r="CL413">
        <v>27.7</v>
      </c>
      <c r="CM413">
        <v>27.7</v>
      </c>
      <c r="CQ413">
        <v>22.9</v>
      </c>
      <c r="CR413">
        <v>22.9</v>
      </c>
      <c r="CV413">
        <v>18.5</v>
      </c>
      <c r="CW413">
        <v>18.5</v>
      </c>
      <c r="DA413">
        <v>14.1</v>
      </c>
      <c r="DB413">
        <v>14.1</v>
      </c>
      <c r="DD413">
        <v>1</v>
      </c>
      <c r="DE413">
        <v>0</v>
      </c>
      <c r="DF413">
        <v>0</v>
      </c>
      <c r="DG413">
        <v>0</v>
      </c>
      <c r="DH413">
        <v>0</v>
      </c>
      <c r="DI413" t="str">
        <f t="shared" si="39"/>
        <v xml:space="preserve">Temp. suitable for vectors - surveillance may be needed. </v>
      </c>
      <c r="DJ413" t="str">
        <f t="shared" si="36"/>
        <v>When temp. suitable, model suggests vectors unlikely or low numbers.</v>
      </c>
      <c r="DK413" t="str">
        <f t="shared" si="40"/>
        <v xml:space="preserve">Temp. suitable for Zika - surveillance may be needed. </v>
      </c>
      <c r="DL413" t="str">
        <f t="shared" si="37"/>
        <v>When temp. suitable, model suggests Zika unlikely.</v>
      </c>
      <c r="DM413" t="str">
        <f t="shared" si="41"/>
        <v>Temp. suitable for vectors - surveillance may be needed. When temp. suitable, model suggests vectors unlikely or low numbers.</v>
      </c>
      <c r="DX413" s="59" t="s">
        <v>169</v>
      </c>
      <c r="DY413" s="59" t="s">
        <v>116</v>
      </c>
      <c r="DZ413" s="59" t="s">
        <v>117</v>
      </c>
      <c r="EA413" s="59" t="s">
        <v>8</v>
      </c>
      <c r="EB413" s="59">
        <v>97</v>
      </c>
      <c r="EC413" s="59">
        <v>24</v>
      </c>
      <c r="ED413" s="59">
        <v>0</v>
      </c>
      <c r="EE413" s="59">
        <v>176</v>
      </c>
      <c r="EF413" s="59">
        <v>176</v>
      </c>
      <c r="EG413" s="59">
        <v>23.0833333333333</v>
      </c>
      <c r="EH413" s="59">
        <v>43.287716374150399</v>
      </c>
      <c r="EI413" s="59">
        <v>554</v>
      </c>
      <c r="EJ413" s="59">
        <v>13</v>
      </c>
      <c r="EK413" s="59">
        <v>0</v>
      </c>
      <c r="EL413" s="59">
        <v>5</v>
      </c>
      <c r="EM413" s="59">
        <v>1</v>
      </c>
      <c r="EN413" s="59">
        <v>554</v>
      </c>
    </row>
    <row r="414" spans="1:144" x14ac:dyDescent="0.25">
      <c r="A414" s="18">
        <v>35.796421799999997</v>
      </c>
      <c r="B414" s="18">
        <v>-75.550056699999999</v>
      </c>
      <c r="C414" s="18">
        <f>IF(Sheet1!G948=1,Master!A414,Master!K414)</f>
        <v>35.796421799999997</v>
      </c>
      <c r="D414" s="18">
        <f>IF(Sheet1!G948=1,Master!B414,Master!L414)</f>
        <v>-75.550056699999999</v>
      </c>
      <c r="E414" s="18">
        <f>IF(Sheet1!G948=0,Master!A414,Master!K414)</f>
        <v>100</v>
      </c>
      <c r="F414" s="18">
        <f>IF(Sheet1!G948=0,Master!B414,Master!L414)</f>
        <v>180</v>
      </c>
      <c r="G414" s="18">
        <f>IF(Sheet1!I948=1,Master!A414,Master!K414)</f>
        <v>35.796421799999997</v>
      </c>
      <c r="H414" s="18">
        <f>IF(Sheet1!I948=1,Master!B414,Master!L414)</f>
        <v>-75.550056699999999</v>
      </c>
      <c r="I414" s="18">
        <f>IF(Sheet1!I948=0,Master!A414,Master!K414)</f>
        <v>100</v>
      </c>
      <c r="J414" s="18">
        <f>IF(Sheet1!I948=0,Master!B414,Master!L414)</f>
        <v>180</v>
      </c>
      <c r="K414" s="18">
        <v>100</v>
      </c>
      <c r="L414" s="18">
        <v>180</v>
      </c>
      <c r="M414">
        <v>120</v>
      </c>
      <c r="N414" t="s">
        <v>204</v>
      </c>
      <c r="O414">
        <v>8.9240328150499999E-3</v>
      </c>
      <c r="P414" t="s">
        <v>116</v>
      </c>
      <c r="Q414" t="s">
        <v>117</v>
      </c>
      <c r="R414" t="s">
        <v>8</v>
      </c>
      <c r="S414">
        <v>0</v>
      </c>
      <c r="T414">
        <v>1</v>
      </c>
      <c r="U414">
        <v>4.7637796401977504</v>
      </c>
      <c r="V414">
        <v>4.7637796401977504</v>
      </c>
      <c r="W414">
        <v>4.7637796401977504</v>
      </c>
      <c r="X414" s="1">
        <v>4.7637796401977504</v>
      </c>
      <c r="Z414" s="1">
        <v>1</v>
      </c>
      <c r="AA414" s="1">
        <v>0</v>
      </c>
      <c r="AB414" s="1">
        <v>0</v>
      </c>
      <c r="AC414" s="1">
        <v>0</v>
      </c>
      <c r="AD414" s="1">
        <v>0</v>
      </c>
      <c r="AF414" s="1">
        <v>1</v>
      </c>
      <c r="AG414">
        <v>0</v>
      </c>
      <c r="AH414">
        <v>0</v>
      </c>
      <c r="AI414">
        <v>0</v>
      </c>
      <c r="AJ414">
        <v>0</v>
      </c>
      <c r="AL414" s="18">
        <f t="shared" si="38"/>
        <v>0</v>
      </c>
      <c r="AM414">
        <v>9999</v>
      </c>
      <c r="AN414">
        <v>120</v>
      </c>
      <c r="AO414" t="s">
        <v>204</v>
      </c>
      <c r="AP414" t="s">
        <v>116</v>
      </c>
      <c r="AQ414" t="s">
        <v>117</v>
      </c>
      <c r="AR414" t="s">
        <v>8</v>
      </c>
      <c r="AS414">
        <v>35.796421799999997</v>
      </c>
      <c r="AT414">
        <v>-75.550056699999999</v>
      </c>
      <c r="AW414">
        <v>11.3</v>
      </c>
      <c r="AX414">
        <v>11.3</v>
      </c>
      <c r="BB414">
        <v>12.2</v>
      </c>
      <c r="BC414">
        <v>12.2</v>
      </c>
      <c r="BG414">
        <v>15.8</v>
      </c>
      <c r="BH414">
        <v>15.8</v>
      </c>
      <c r="BL414">
        <v>20.399999999999999</v>
      </c>
      <c r="BM414">
        <v>20.399999999999999</v>
      </c>
      <c r="BQ414">
        <v>24.3</v>
      </c>
      <c r="BR414">
        <v>24.3</v>
      </c>
      <c r="BW414">
        <v>28.2</v>
      </c>
      <c r="BX414">
        <v>28.2</v>
      </c>
      <c r="CB414">
        <v>30.3</v>
      </c>
      <c r="CC414">
        <v>30.3</v>
      </c>
      <c r="CG414">
        <v>30</v>
      </c>
      <c r="CH414">
        <v>30</v>
      </c>
      <c r="CL414">
        <v>27.5</v>
      </c>
      <c r="CM414">
        <v>27.5</v>
      </c>
      <c r="CQ414">
        <v>22.5</v>
      </c>
      <c r="CR414">
        <v>22.5</v>
      </c>
      <c r="CV414">
        <v>18</v>
      </c>
      <c r="CW414">
        <v>18</v>
      </c>
      <c r="DA414">
        <v>13.4</v>
      </c>
      <c r="DB414">
        <v>13.4</v>
      </c>
      <c r="DD414">
        <v>1</v>
      </c>
      <c r="DE414">
        <v>0</v>
      </c>
      <c r="DF414">
        <v>0</v>
      </c>
      <c r="DG414">
        <v>0</v>
      </c>
      <c r="DH414">
        <v>0</v>
      </c>
      <c r="DI414" t="str">
        <f t="shared" si="39"/>
        <v xml:space="preserve">Temp. suitable for vectors - surveillance may be needed. </v>
      </c>
      <c r="DJ414" t="str">
        <f t="shared" si="36"/>
        <v>When temp. suitable, model suggests vectors unlikely or low numbers.</v>
      </c>
      <c r="DK414" t="str">
        <f t="shared" si="40"/>
        <v xml:space="preserve">Temp. suitable for Zika - surveillance may be needed. </v>
      </c>
      <c r="DL414" t="str">
        <f t="shared" si="37"/>
        <v>When temp. suitable, model suggests Zika unlikely.</v>
      </c>
      <c r="DM414" t="str">
        <f t="shared" si="41"/>
        <v>Temp. suitable for vectors - surveillance may be needed. When temp. suitable, model suggests vectors unlikely or low numbers.</v>
      </c>
      <c r="DX414" s="59" t="s">
        <v>204</v>
      </c>
      <c r="DY414" s="59" t="s">
        <v>116</v>
      </c>
      <c r="DZ414" s="59" t="s">
        <v>117</v>
      </c>
      <c r="EA414" s="59" t="s">
        <v>8</v>
      </c>
      <c r="EB414" s="59">
        <v>1</v>
      </c>
      <c r="EC414" s="59">
        <v>23</v>
      </c>
      <c r="ED414" s="59">
        <v>0</v>
      </c>
      <c r="EE414" s="59">
        <v>14</v>
      </c>
      <c r="EF414" s="59">
        <v>14</v>
      </c>
      <c r="EG414" s="59">
        <v>1.1739130434782601</v>
      </c>
      <c r="EH414" s="59">
        <v>2.9730993038745601</v>
      </c>
      <c r="EI414" s="59">
        <v>27</v>
      </c>
      <c r="EJ414" s="59">
        <v>5</v>
      </c>
      <c r="EK414" s="59">
        <v>0</v>
      </c>
      <c r="EL414" s="59">
        <v>3</v>
      </c>
      <c r="EM414" s="59">
        <v>0</v>
      </c>
      <c r="EN414" s="59">
        <v>27</v>
      </c>
    </row>
    <row r="415" spans="1:144" x14ac:dyDescent="0.25">
      <c r="A415" s="18">
        <v>35.030006100000001</v>
      </c>
      <c r="B415" s="18">
        <v>-79.481472499999995</v>
      </c>
      <c r="C415" s="18">
        <f>IF(Sheet1!G949=1,Master!A415,Master!K415)</f>
        <v>35.030006100000001</v>
      </c>
      <c r="D415" s="18">
        <f>IF(Sheet1!G949=1,Master!B415,Master!L415)</f>
        <v>-79.481472499999995</v>
      </c>
      <c r="E415" s="18">
        <f>IF(Sheet1!G949=0,Master!A415,Master!K415)</f>
        <v>100</v>
      </c>
      <c r="F415" s="18">
        <f>IF(Sheet1!G949=0,Master!B415,Master!L415)</f>
        <v>180</v>
      </c>
      <c r="G415" s="18">
        <f>IF(Sheet1!I949=1,Master!A415,Master!K415)</f>
        <v>35.030006100000001</v>
      </c>
      <c r="H415" s="18">
        <f>IF(Sheet1!I949=1,Master!B415,Master!L415)</f>
        <v>-79.481472499999995</v>
      </c>
      <c r="I415" s="18">
        <f>IF(Sheet1!I949=0,Master!A415,Master!K415)</f>
        <v>100</v>
      </c>
      <c r="J415" s="18">
        <f>IF(Sheet1!I949=0,Master!B415,Master!L415)</f>
        <v>180</v>
      </c>
      <c r="K415" s="18">
        <v>100</v>
      </c>
      <c r="L415" s="18">
        <v>180</v>
      </c>
      <c r="M415">
        <v>166</v>
      </c>
      <c r="N415" t="s">
        <v>266</v>
      </c>
      <c r="O415">
        <v>0.35229792176899999</v>
      </c>
      <c r="P415" t="s">
        <v>116</v>
      </c>
      <c r="Q415" t="s">
        <v>117</v>
      </c>
      <c r="R415" t="s">
        <v>8</v>
      </c>
      <c r="S415">
        <v>0</v>
      </c>
      <c r="T415">
        <v>1</v>
      </c>
      <c r="U415">
        <v>9.7244091033935494</v>
      </c>
      <c r="V415">
        <v>9.7244091033935494</v>
      </c>
      <c r="W415">
        <v>9.7244091033935494</v>
      </c>
      <c r="X415" s="1">
        <v>9.7244091033935494</v>
      </c>
      <c r="Z415" s="1">
        <v>1</v>
      </c>
      <c r="AA415" s="1">
        <v>0.555244131542736</v>
      </c>
      <c r="AB415" s="1">
        <v>0.555244131542736</v>
      </c>
      <c r="AC415" s="1">
        <v>0.555244131542736</v>
      </c>
      <c r="AD415" s="1">
        <v>0.555244131542736</v>
      </c>
      <c r="AF415" s="1">
        <v>1</v>
      </c>
      <c r="AG415">
        <v>0.97587649753662598</v>
      </c>
      <c r="AH415">
        <v>0.97587649753662598</v>
      </c>
      <c r="AI415">
        <v>0.97587649753662598</v>
      </c>
      <c r="AJ415">
        <v>0.97587649753662598</v>
      </c>
      <c r="AL415" s="18">
        <f t="shared" si="38"/>
        <v>0.97587649753662598</v>
      </c>
      <c r="AM415">
        <v>0.97587649753662598</v>
      </c>
      <c r="AN415">
        <v>166</v>
      </c>
      <c r="AO415" t="s">
        <v>266</v>
      </c>
      <c r="AP415" t="s">
        <v>116</v>
      </c>
      <c r="AQ415" t="s">
        <v>117</v>
      </c>
      <c r="AR415" t="s">
        <v>8</v>
      </c>
      <c r="AS415">
        <v>35.030006100000001</v>
      </c>
      <c r="AT415">
        <v>-79.481472499999995</v>
      </c>
      <c r="AW415">
        <v>11</v>
      </c>
      <c r="AX415">
        <v>11</v>
      </c>
      <c r="BB415">
        <v>13.2</v>
      </c>
      <c r="BC415">
        <v>13.2</v>
      </c>
      <c r="BG415">
        <v>18</v>
      </c>
      <c r="BH415">
        <v>18</v>
      </c>
      <c r="BL415">
        <v>23.4</v>
      </c>
      <c r="BM415">
        <v>23.4</v>
      </c>
      <c r="BQ415">
        <v>27.3</v>
      </c>
      <c r="BR415">
        <v>27.3</v>
      </c>
      <c r="BW415">
        <v>30.6</v>
      </c>
      <c r="BX415">
        <v>30.6</v>
      </c>
      <c r="CB415">
        <v>32.1</v>
      </c>
      <c r="CC415">
        <v>32.1</v>
      </c>
      <c r="CG415">
        <v>31.4</v>
      </c>
      <c r="CH415">
        <v>31.4</v>
      </c>
      <c r="CL415">
        <v>28.6</v>
      </c>
      <c r="CM415">
        <v>28.6</v>
      </c>
      <c r="CQ415">
        <v>23.3</v>
      </c>
      <c r="CR415">
        <v>23.3</v>
      </c>
      <c r="CV415">
        <v>18.2</v>
      </c>
      <c r="CW415">
        <v>18.2</v>
      </c>
      <c r="DA415">
        <v>12.8</v>
      </c>
      <c r="DB415">
        <v>12.8</v>
      </c>
      <c r="DD415">
        <v>3</v>
      </c>
      <c r="DE415">
        <v>0</v>
      </c>
      <c r="DF415">
        <v>0</v>
      </c>
      <c r="DG415">
        <v>0</v>
      </c>
      <c r="DH415">
        <v>0</v>
      </c>
      <c r="DI415" t="str">
        <f t="shared" si="39"/>
        <v xml:space="preserve">Temp. suitable for vectors - surveillance may be needed. </v>
      </c>
      <c r="DJ415" t="str">
        <f t="shared" si="36"/>
        <v>When temp. suitable, model suggests vectors likely - may need control, education, and policies minimizing exposure.</v>
      </c>
      <c r="DK415" t="str">
        <f t="shared" si="40"/>
        <v xml:space="preserve">Temp. suitable for Zika - surveillance may be needed. </v>
      </c>
      <c r="DL415" t="str">
        <f t="shared" si="37"/>
        <v>When temp. suitable, model suggests Zika unlikely.</v>
      </c>
      <c r="DM415" t="str">
        <f t="shared" si="41"/>
        <v>Temp. suitable for vectors - surveillance may be needed. When temp. suitable, model suggests vectors likely - may need control, education, and policies minimizing exposure.</v>
      </c>
      <c r="DX415" s="59" t="s">
        <v>266</v>
      </c>
      <c r="DY415" s="59" t="s">
        <v>116</v>
      </c>
      <c r="DZ415" s="59" t="s">
        <v>117</v>
      </c>
      <c r="EA415" s="59" t="s">
        <v>8</v>
      </c>
      <c r="EB415" s="59">
        <v>0</v>
      </c>
      <c r="EC415" s="59">
        <v>345</v>
      </c>
      <c r="ED415" s="59">
        <v>0</v>
      </c>
      <c r="EE415" s="59">
        <v>300</v>
      </c>
      <c r="EF415" s="59">
        <v>300</v>
      </c>
      <c r="EG415" s="59">
        <v>11.3652173913043</v>
      </c>
      <c r="EH415" s="59">
        <v>34.781553607185899</v>
      </c>
      <c r="EI415" s="59">
        <v>3921</v>
      </c>
      <c r="EJ415" s="59">
        <v>57</v>
      </c>
      <c r="EK415" s="59">
        <v>0</v>
      </c>
      <c r="EL415" s="59">
        <v>16</v>
      </c>
      <c r="EM415" s="59">
        <v>0</v>
      </c>
      <c r="EN415" s="59">
        <v>3921</v>
      </c>
    </row>
    <row r="416" spans="1:144" x14ac:dyDescent="0.25">
      <c r="A416" s="18">
        <v>35.714485799999999</v>
      </c>
      <c r="B416" s="18">
        <v>-75.878587800000005</v>
      </c>
      <c r="C416" s="18">
        <f>IF(Sheet1!G950=1,Master!A416,Master!K416)</f>
        <v>35.714485799999999</v>
      </c>
      <c r="D416" s="18">
        <f>IF(Sheet1!G950=1,Master!B416,Master!L416)</f>
        <v>-75.878587800000005</v>
      </c>
      <c r="E416" s="18">
        <f>IF(Sheet1!G950=0,Master!A416,Master!K416)</f>
        <v>100</v>
      </c>
      <c r="F416" s="18">
        <f>IF(Sheet1!G950=0,Master!B416,Master!L416)</f>
        <v>180</v>
      </c>
      <c r="G416" s="18">
        <f>IF(Sheet1!I950=1,Master!A416,Master!K416)</f>
        <v>35.714485799999999</v>
      </c>
      <c r="H416" s="18">
        <f>IF(Sheet1!I950=1,Master!B416,Master!L416)</f>
        <v>-75.878587800000005</v>
      </c>
      <c r="I416" s="18">
        <f>IF(Sheet1!I950=0,Master!A416,Master!K416)</f>
        <v>100</v>
      </c>
      <c r="J416" s="18">
        <f>IF(Sheet1!I950=0,Master!B416,Master!L416)</f>
        <v>180</v>
      </c>
      <c r="K416" s="18">
        <v>100</v>
      </c>
      <c r="L416" s="18">
        <v>180</v>
      </c>
      <c r="M416">
        <v>191</v>
      </c>
      <c r="N416" t="s">
        <v>297</v>
      </c>
      <c r="O416">
        <v>0.64354680312500001</v>
      </c>
      <c r="P416" t="s">
        <v>116</v>
      </c>
      <c r="Q416" t="s">
        <v>117</v>
      </c>
      <c r="R416" t="s">
        <v>8</v>
      </c>
      <c r="S416">
        <v>0</v>
      </c>
      <c r="T416">
        <v>1</v>
      </c>
      <c r="U416">
        <v>2.28346467018127</v>
      </c>
      <c r="V416">
        <v>2.28346467018127</v>
      </c>
      <c r="W416">
        <v>2.28346467018127</v>
      </c>
      <c r="X416" s="1">
        <v>2.28346467018127</v>
      </c>
      <c r="Z416" s="1">
        <v>12</v>
      </c>
      <c r="AA416" s="1">
        <v>0.41815167201320702</v>
      </c>
      <c r="AB416" s="1">
        <v>0.53365047624820405</v>
      </c>
      <c r="AC416" s="1">
        <v>0.48675701509970598</v>
      </c>
      <c r="AD416" s="1">
        <v>5.84108418119646</v>
      </c>
      <c r="AF416" s="1">
        <v>12</v>
      </c>
      <c r="AG416">
        <v>0.93385047521915399</v>
      </c>
      <c r="AH416">
        <v>0.98130302287356497</v>
      </c>
      <c r="AI416">
        <v>0.97135542812625297</v>
      </c>
      <c r="AJ416">
        <v>11.656265137515</v>
      </c>
      <c r="AL416" s="18">
        <f t="shared" si="38"/>
        <v>0.98130302287356497</v>
      </c>
      <c r="AM416">
        <v>0.98130302287356497</v>
      </c>
      <c r="AN416">
        <v>191</v>
      </c>
      <c r="AO416" t="s">
        <v>297</v>
      </c>
      <c r="AP416" t="s">
        <v>116</v>
      </c>
      <c r="AQ416" t="s">
        <v>117</v>
      </c>
      <c r="AR416" t="s">
        <v>8</v>
      </c>
      <c r="AS416">
        <v>35.714485799999999</v>
      </c>
      <c r="AT416">
        <v>-75.878587800000005</v>
      </c>
      <c r="AW416">
        <v>11.5</v>
      </c>
      <c r="AX416">
        <v>11.5</v>
      </c>
      <c r="BB416">
        <v>12.5</v>
      </c>
      <c r="BC416">
        <v>12.5</v>
      </c>
      <c r="BG416">
        <v>16.600000000000001</v>
      </c>
      <c r="BH416">
        <v>16.5</v>
      </c>
      <c r="BL416">
        <v>21.3</v>
      </c>
      <c r="BM416">
        <v>21.200000000000003</v>
      </c>
      <c r="BQ416">
        <v>25.3</v>
      </c>
      <c r="BR416">
        <v>25.1</v>
      </c>
      <c r="BW416">
        <v>28.9</v>
      </c>
      <c r="BX416">
        <v>28.8</v>
      </c>
      <c r="CB416">
        <v>30.7</v>
      </c>
      <c r="CC416">
        <v>30.700000000000003</v>
      </c>
      <c r="CG416">
        <v>30.3</v>
      </c>
      <c r="CH416">
        <v>30.3</v>
      </c>
      <c r="CL416">
        <v>27.7</v>
      </c>
      <c r="CM416">
        <v>27.700000000000003</v>
      </c>
      <c r="CQ416">
        <v>22.8</v>
      </c>
      <c r="CR416">
        <v>22.8</v>
      </c>
      <c r="CV416">
        <v>18.2</v>
      </c>
      <c r="CW416">
        <v>18.200000000000003</v>
      </c>
      <c r="DA416">
        <v>13.5</v>
      </c>
      <c r="DB416">
        <v>13.5</v>
      </c>
      <c r="DD416">
        <v>12</v>
      </c>
      <c r="DE416">
        <v>0</v>
      </c>
      <c r="DF416">
        <v>0</v>
      </c>
      <c r="DG416">
        <v>0</v>
      </c>
      <c r="DH416">
        <v>0</v>
      </c>
      <c r="DI416" t="str">
        <f t="shared" si="39"/>
        <v xml:space="preserve">Temp. suitable for vectors - surveillance may be needed. </v>
      </c>
      <c r="DJ416" t="str">
        <f t="shared" si="36"/>
        <v>When temp. suitable, model suggests vectors likely - may need control, education, and policies minimizing exposure.</v>
      </c>
      <c r="DK416" t="str">
        <f t="shared" si="40"/>
        <v xml:space="preserve">Temp. suitable for Zika - surveillance may be needed. </v>
      </c>
      <c r="DL416" t="str">
        <f t="shared" si="37"/>
        <v>When temp. suitable, model suggests Zika unlikely.</v>
      </c>
      <c r="DM416" t="str">
        <f t="shared" si="41"/>
        <v>Temp. suitable for vectors - surveillance may be needed. When temp. suitable, model suggests vectors likely - may need control, education, and policies minimizing exposure.</v>
      </c>
      <c r="DX416" s="59" t="s">
        <v>297</v>
      </c>
      <c r="DY416" s="59" t="s">
        <v>116</v>
      </c>
      <c r="DZ416" s="59" t="s">
        <v>117</v>
      </c>
      <c r="EA416" s="59" t="s">
        <v>8</v>
      </c>
      <c r="EB416" s="59">
        <v>0</v>
      </c>
      <c r="EC416" s="59">
        <v>705</v>
      </c>
      <c r="ED416" s="59">
        <v>0</v>
      </c>
      <c r="EE416" s="59">
        <v>134</v>
      </c>
      <c r="EF416" s="59">
        <v>134</v>
      </c>
      <c r="EG416" s="59">
        <v>0.39574468085106401</v>
      </c>
      <c r="EH416" s="59">
        <v>5.4008913414666901</v>
      </c>
      <c r="EI416" s="59">
        <v>279</v>
      </c>
      <c r="EJ416" s="59">
        <v>11</v>
      </c>
      <c r="EK416" s="59">
        <v>0</v>
      </c>
      <c r="EL416" s="59">
        <v>4</v>
      </c>
      <c r="EM416" s="59">
        <v>0</v>
      </c>
      <c r="EN416" s="59">
        <v>279</v>
      </c>
    </row>
    <row r="417" spans="1:144" x14ac:dyDescent="0.25">
      <c r="A417" s="18">
        <v>35.135730000000002</v>
      </c>
      <c r="B417" s="18">
        <v>-79.145718799999997</v>
      </c>
      <c r="C417" s="18">
        <f>IF(Sheet1!G951=1,Master!A417,Master!K417)</f>
        <v>35.135730000000002</v>
      </c>
      <c r="D417" s="18">
        <f>IF(Sheet1!G951=1,Master!B417,Master!L417)</f>
        <v>-79.145718799999997</v>
      </c>
      <c r="E417" s="18">
        <f>IF(Sheet1!G951=0,Master!A417,Master!K417)</f>
        <v>100</v>
      </c>
      <c r="F417" s="18">
        <f>IF(Sheet1!G951=0,Master!B417,Master!L417)</f>
        <v>180</v>
      </c>
      <c r="G417" s="18">
        <f>IF(Sheet1!I951=1,Master!A417,Master!K417)</f>
        <v>35.135730000000002</v>
      </c>
      <c r="H417" s="18">
        <f>IF(Sheet1!I951=1,Master!B417,Master!L417)</f>
        <v>-79.145718799999997</v>
      </c>
      <c r="I417" s="18">
        <f>IF(Sheet1!I951=0,Master!A417,Master!K417)</f>
        <v>100</v>
      </c>
      <c r="J417" s="18">
        <f>IF(Sheet1!I951=0,Master!B417,Master!L417)</f>
        <v>180</v>
      </c>
      <c r="K417" s="18">
        <v>100</v>
      </c>
      <c r="L417" s="18">
        <v>180</v>
      </c>
      <c r="M417">
        <v>238</v>
      </c>
      <c r="N417" t="s">
        <v>348</v>
      </c>
      <c r="O417">
        <v>2.18918723064</v>
      </c>
      <c r="P417" t="s">
        <v>116</v>
      </c>
      <c r="Q417" t="s">
        <v>117</v>
      </c>
      <c r="R417" t="s">
        <v>8</v>
      </c>
      <c r="S417">
        <v>0</v>
      </c>
      <c r="T417">
        <v>6</v>
      </c>
      <c r="U417">
        <v>6.9685039520263601</v>
      </c>
      <c r="V417">
        <v>8.8976373672485298</v>
      </c>
      <c r="W417">
        <v>8.1627295811970999</v>
      </c>
      <c r="X417" s="1">
        <v>48.976377487182603</v>
      </c>
      <c r="Z417" s="1">
        <v>33</v>
      </c>
      <c r="AA417" s="1">
        <v>0.34985792861537501</v>
      </c>
      <c r="AB417" s="1">
        <v>0.61944071810629298</v>
      </c>
      <c r="AC417" s="1">
        <v>0.527970620608331</v>
      </c>
      <c r="AD417" s="1">
        <v>17.4230304800749</v>
      </c>
      <c r="AF417" s="1">
        <v>33</v>
      </c>
      <c r="AG417">
        <v>0.94687719025231598</v>
      </c>
      <c r="AH417">
        <v>0.98235650526691398</v>
      </c>
      <c r="AI417">
        <v>0.96964622855878502</v>
      </c>
      <c r="AJ417">
        <v>31.9983255424399</v>
      </c>
      <c r="AL417" s="18">
        <f t="shared" si="38"/>
        <v>0.98235650526691398</v>
      </c>
      <c r="AM417">
        <v>0.98235650526691398</v>
      </c>
      <c r="AN417">
        <v>238</v>
      </c>
      <c r="AO417" t="s">
        <v>348</v>
      </c>
      <c r="AP417" t="s">
        <v>116</v>
      </c>
      <c r="AQ417" t="s">
        <v>117</v>
      </c>
      <c r="AR417" t="s">
        <v>8</v>
      </c>
      <c r="AS417">
        <v>35.135730000000002</v>
      </c>
      <c r="AT417">
        <v>-79.145718799999997</v>
      </c>
      <c r="AW417">
        <v>11.1</v>
      </c>
      <c r="AX417">
        <v>11</v>
      </c>
      <c r="BB417">
        <v>12.9</v>
      </c>
      <c r="BC417">
        <v>12.9</v>
      </c>
      <c r="BG417">
        <v>17.600000000000001</v>
      </c>
      <c r="BH417">
        <v>17.5</v>
      </c>
      <c r="BL417">
        <v>23.1</v>
      </c>
      <c r="BM417">
        <v>23</v>
      </c>
      <c r="BQ417">
        <v>27</v>
      </c>
      <c r="BR417">
        <v>27</v>
      </c>
      <c r="BW417">
        <v>30.3</v>
      </c>
      <c r="BX417">
        <v>30.2</v>
      </c>
      <c r="CB417">
        <v>31.8</v>
      </c>
      <c r="CC417">
        <v>31.8</v>
      </c>
      <c r="CG417">
        <v>31.2</v>
      </c>
      <c r="CH417">
        <v>31.1</v>
      </c>
      <c r="CL417">
        <v>28.3</v>
      </c>
      <c r="CM417">
        <v>28.200000000000003</v>
      </c>
      <c r="CQ417">
        <v>23.1</v>
      </c>
      <c r="CR417">
        <v>23.1</v>
      </c>
      <c r="CV417">
        <v>17.899999999999999</v>
      </c>
      <c r="CW417">
        <v>17.900000000000002</v>
      </c>
      <c r="DA417">
        <v>12.5</v>
      </c>
      <c r="DB417">
        <v>12.5</v>
      </c>
      <c r="DD417">
        <v>37</v>
      </c>
      <c r="DE417">
        <v>0</v>
      </c>
      <c r="DF417">
        <v>0</v>
      </c>
      <c r="DG417">
        <v>0</v>
      </c>
      <c r="DH417">
        <v>0</v>
      </c>
      <c r="DI417" t="str">
        <f t="shared" si="39"/>
        <v xml:space="preserve">Temp. suitable for vectors - surveillance may be needed. </v>
      </c>
      <c r="DJ417" t="str">
        <f t="shared" si="36"/>
        <v>When temp. suitable, model suggests vectors likely - may need control, education, and policies minimizing exposure.</v>
      </c>
      <c r="DK417" t="str">
        <f t="shared" si="40"/>
        <v xml:space="preserve">Temp. suitable for Zika - surveillance may be needed. </v>
      </c>
      <c r="DL417" t="str">
        <f t="shared" si="37"/>
        <v>When temp. suitable, model suggests Zika unlikely.</v>
      </c>
      <c r="DM417" t="str">
        <f t="shared" si="41"/>
        <v>Temp. suitable for vectors - surveillance may be needed. When temp. suitable, model suggests vectors likely - may need control, education, and policies minimizing exposure.</v>
      </c>
      <c r="DX417" s="59" t="s">
        <v>348</v>
      </c>
      <c r="DY417" s="59" t="s">
        <v>116</v>
      </c>
      <c r="DZ417" s="59" t="s">
        <v>117</v>
      </c>
      <c r="EA417" s="59" t="s">
        <v>8</v>
      </c>
      <c r="EB417" s="59">
        <v>0</v>
      </c>
      <c r="EC417" s="59">
        <v>1919</v>
      </c>
      <c r="ED417" s="59">
        <v>0</v>
      </c>
      <c r="EE417" s="59">
        <v>1816</v>
      </c>
      <c r="EF417" s="59">
        <v>1816</v>
      </c>
      <c r="EG417" s="59">
        <v>104.229807191245</v>
      </c>
      <c r="EH417" s="59">
        <v>236.86873172345801</v>
      </c>
      <c r="EI417" s="59">
        <v>200017</v>
      </c>
      <c r="EJ417" s="59">
        <v>402</v>
      </c>
      <c r="EK417" s="59">
        <v>0</v>
      </c>
      <c r="EL417" s="59">
        <v>37</v>
      </c>
      <c r="EM417" s="59">
        <v>1</v>
      </c>
      <c r="EN417" s="59">
        <v>200017</v>
      </c>
    </row>
    <row r="418" spans="1:144" x14ac:dyDescent="0.25">
      <c r="A418" s="18">
        <v>33.981121999999999</v>
      </c>
      <c r="B418" s="18">
        <v>-77.916198899999998</v>
      </c>
      <c r="C418" s="18">
        <f>IF(Sheet1!G952=1,Master!A418,Master!K418)</f>
        <v>33.981121999999999</v>
      </c>
      <c r="D418" s="18">
        <f>IF(Sheet1!G952=1,Master!B418,Master!L418)</f>
        <v>-77.916198899999998</v>
      </c>
      <c r="E418" s="18">
        <f>IF(Sheet1!G952=0,Master!A418,Master!K418)</f>
        <v>100</v>
      </c>
      <c r="F418" s="18">
        <f>IF(Sheet1!G952=0,Master!B418,Master!L418)</f>
        <v>180</v>
      </c>
      <c r="G418" s="18">
        <f>IF(Sheet1!I952=1,Master!A418,Master!K418)</f>
        <v>33.981121999999999</v>
      </c>
      <c r="H418" s="18">
        <f>IF(Sheet1!I952=1,Master!B418,Master!L418)</f>
        <v>-77.916198899999998</v>
      </c>
      <c r="I418" s="18">
        <f>IF(Sheet1!I952=0,Master!A418,Master!K418)</f>
        <v>100</v>
      </c>
      <c r="J418" s="18">
        <f>IF(Sheet1!I952=0,Master!B418,Master!L418)</f>
        <v>180</v>
      </c>
      <c r="K418" s="18">
        <v>100</v>
      </c>
      <c r="L418" s="18">
        <v>180</v>
      </c>
      <c r="M418">
        <v>249</v>
      </c>
      <c r="N418" t="s">
        <v>359</v>
      </c>
      <c r="O418">
        <v>3.1007911202499999E-2</v>
      </c>
      <c r="P418" t="s">
        <v>116</v>
      </c>
      <c r="Q418" t="s">
        <v>117</v>
      </c>
      <c r="R418" t="s">
        <v>8</v>
      </c>
      <c r="S418">
        <v>0</v>
      </c>
      <c r="T418">
        <v>1</v>
      </c>
      <c r="U418">
        <v>5.8661417961120597</v>
      </c>
      <c r="V418">
        <v>5.8661417961120597</v>
      </c>
      <c r="W418">
        <v>5.8661417961120597</v>
      </c>
      <c r="X418" s="1">
        <v>5.8661417961120597</v>
      </c>
      <c r="Z418" s="1">
        <v>1</v>
      </c>
      <c r="AA418" s="1">
        <v>0.62279683351516701</v>
      </c>
      <c r="AB418" s="1">
        <v>0.62279683351516701</v>
      </c>
      <c r="AC418" s="1">
        <v>0.62279683351516701</v>
      </c>
      <c r="AD418" s="1">
        <v>0.62279683351516701</v>
      </c>
      <c r="AF418" s="1">
        <v>1</v>
      </c>
      <c r="AG418">
        <v>0.90722352266311601</v>
      </c>
      <c r="AH418">
        <v>0.90722352266311601</v>
      </c>
      <c r="AI418">
        <v>0.90722352266311601</v>
      </c>
      <c r="AJ418">
        <v>0.90722352266311601</v>
      </c>
      <c r="AL418" s="18">
        <f t="shared" si="38"/>
        <v>0.90722352266311601</v>
      </c>
      <c r="AM418">
        <v>0.90722352266311601</v>
      </c>
      <c r="AN418">
        <v>249</v>
      </c>
      <c r="AO418" t="s">
        <v>359</v>
      </c>
      <c r="AP418" t="s">
        <v>116</v>
      </c>
      <c r="AQ418" t="s">
        <v>117</v>
      </c>
      <c r="AR418" t="s">
        <v>8</v>
      </c>
      <c r="AS418">
        <v>33.981121999999999</v>
      </c>
      <c r="AT418">
        <v>-77.916198899999998</v>
      </c>
      <c r="AW418">
        <v>13.7</v>
      </c>
      <c r="AX418">
        <v>13.7</v>
      </c>
      <c r="BB418">
        <v>15.1</v>
      </c>
      <c r="BC418">
        <v>15.1</v>
      </c>
      <c r="BG418">
        <v>18.899999999999999</v>
      </c>
      <c r="BH418">
        <v>18.899999999999999</v>
      </c>
      <c r="BL418">
        <v>23.1</v>
      </c>
      <c r="BM418">
        <v>23.1</v>
      </c>
      <c r="BQ418">
        <v>26.9</v>
      </c>
      <c r="BR418">
        <v>26.9</v>
      </c>
      <c r="BW418">
        <v>29.9</v>
      </c>
      <c r="BX418">
        <v>29.9</v>
      </c>
      <c r="CB418">
        <v>31.6</v>
      </c>
      <c r="CC418">
        <v>31.6</v>
      </c>
      <c r="CG418">
        <v>31.2</v>
      </c>
      <c r="CH418">
        <v>31.2</v>
      </c>
      <c r="CL418">
        <v>29</v>
      </c>
      <c r="CM418">
        <v>29</v>
      </c>
      <c r="CQ418">
        <v>24.6</v>
      </c>
      <c r="CR418">
        <v>24.6</v>
      </c>
      <c r="CV418">
        <v>20.399999999999999</v>
      </c>
      <c r="CW418">
        <v>20.399999999999999</v>
      </c>
      <c r="DA418">
        <v>15.5</v>
      </c>
      <c r="DB418">
        <v>15.5</v>
      </c>
      <c r="DD418">
        <v>1</v>
      </c>
      <c r="DE418">
        <v>0</v>
      </c>
      <c r="DF418">
        <v>0</v>
      </c>
      <c r="DG418">
        <v>0</v>
      </c>
      <c r="DH418">
        <v>0</v>
      </c>
      <c r="DI418" t="str">
        <f t="shared" si="39"/>
        <v xml:space="preserve">Temp. suitable for vectors - surveillance may be needed. </v>
      </c>
      <c r="DJ418" t="str">
        <f t="shared" si="36"/>
        <v>When temp. suitable, model suggests vectors likely - may need control, education, and policies minimizing exposure.</v>
      </c>
      <c r="DK418" t="str">
        <f t="shared" si="40"/>
        <v xml:space="preserve">Temp. suitable for Zika - surveillance may be needed. </v>
      </c>
      <c r="DL418" t="str">
        <f t="shared" si="37"/>
        <v>When temp. suitable, model suggests Zika unlikely.</v>
      </c>
      <c r="DM418" t="str">
        <f t="shared" si="41"/>
        <v>Temp. suitable for vectors - surveillance may be needed. When temp. suitable, model suggests vectors likely - may need control, education, and policies minimizing exposure.</v>
      </c>
      <c r="DX418" s="59" t="s">
        <v>359</v>
      </c>
      <c r="DY418" s="59" t="s">
        <v>116</v>
      </c>
      <c r="DZ418" s="59" t="s">
        <v>117</v>
      </c>
      <c r="EA418" s="59" t="s">
        <v>8</v>
      </c>
      <c r="EB418" s="59">
        <v>0</v>
      </c>
      <c r="EC418" s="59">
        <v>37</v>
      </c>
      <c r="ED418" s="59">
        <v>0</v>
      </c>
      <c r="EE418" s="59">
        <v>655</v>
      </c>
      <c r="EF418" s="59">
        <v>655</v>
      </c>
      <c r="EG418" s="59">
        <v>62.4324324324324</v>
      </c>
      <c r="EH418" s="59">
        <v>134.14988401250901</v>
      </c>
      <c r="EI418" s="59">
        <v>2310</v>
      </c>
      <c r="EJ418" s="59">
        <v>14</v>
      </c>
      <c r="EK418" s="59">
        <v>0</v>
      </c>
      <c r="EL418" s="59">
        <v>2</v>
      </c>
      <c r="EM418" s="59">
        <v>0</v>
      </c>
      <c r="EN418" s="59">
        <v>2310</v>
      </c>
    </row>
    <row r="419" spans="1:144" x14ac:dyDescent="0.25">
      <c r="A419" s="18">
        <v>36.097914199999998</v>
      </c>
      <c r="B419" s="18">
        <v>-76.332371899999998</v>
      </c>
      <c r="C419" s="18">
        <f>IF(Sheet1!G953=1,Master!A419,Master!K419)</f>
        <v>36.097914199999998</v>
      </c>
      <c r="D419" s="18">
        <f>IF(Sheet1!G953=1,Master!B419,Master!L419)</f>
        <v>-76.332371899999998</v>
      </c>
      <c r="E419" s="18">
        <f>IF(Sheet1!G953=0,Master!A419,Master!K419)</f>
        <v>100</v>
      </c>
      <c r="F419" s="18">
        <f>IF(Sheet1!G953=0,Master!B419,Master!L419)</f>
        <v>180</v>
      </c>
      <c r="G419" s="18">
        <f>IF(Sheet1!I953=1,Master!A419,Master!K419)</f>
        <v>36.097914199999998</v>
      </c>
      <c r="H419" s="18">
        <f>IF(Sheet1!I953=1,Master!B419,Master!L419)</f>
        <v>-76.332371899999998</v>
      </c>
      <c r="I419" s="18">
        <f>IF(Sheet1!I953=0,Master!A419,Master!K419)</f>
        <v>100</v>
      </c>
      <c r="J419" s="18">
        <f>IF(Sheet1!I953=0,Master!B419,Master!L419)</f>
        <v>180</v>
      </c>
      <c r="K419" s="18">
        <v>100</v>
      </c>
      <c r="L419" s="18">
        <v>180</v>
      </c>
      <c r="M419">
        <v>304</v>
      </c>
      <c r="N419" t="s">
        <v>416</v>
      </c>
      <c r="O419">
        <v>0.15381217740100001</v>
      </c>
      <c r="P419" t="s">
        <v>116</v>
      </c>
      <c r="Q419" t="s">
        <v>117</v>
      </c>
      <c r="R419" t="s">
        <v>8</v>
      </c>
      <c r="S419">
        <v>0</v>
      </c>
      <c r="T419">
        <v>1</v>
      </c>
      <c r="U419">
        <v>1.73228347301483</v>
      </c>
      <c r="V419">
        <v>1.73228347301483</v>
      </c>
      <c r="W419">
        <v>1.73228347301483</v>
      </c>
      <c r="X419" s="1">
        <v>1.73228347301483</v>
      </c>
      <c r="Z419" s="1">
        <v>1</v>
      </c>
      <c r="AA419" s="1">
        <v>0</v>
      </c>
      <c r="AB419" s="1">
        <v>0</v>
      </c>
      <c r="AC419" s="1">
        <v>0</v>
      </c>
      <c r="AD419" s="1">
        <v>0</v>
      </c>
      <c r="AF419" s="1">
        <v>1</v>
      </c>
      <c r="AG419">
        <v>0</v>
      </c>
      <c r="AH419">
        <v>0</v>
      </c>
      <c r="AI419">
        <v>0</v>
      </c>
      <c r="AJ419">
        <v>0</v>
      </c>
      <c r="AL419" s="18">
        <f t="shared" si="38"/>
        <v>0</v>
      </c>
      <c r="AM419">
        <v>9999</v>
      </c>
      <c r="AN419">
        <v>304</v>
      </c>
      <c r="AO419" t="s">
        <v>416</v>
      </c>
      <c r="AP419" t="s">
        <v>116</v>
      </c>
      <c r="AQ419" t="s">
        <v>117</v>
      </c>
      <c r="AR419" t="s">
        <v>8</v>
      </c>
      <c r="AS419">
        <v>36.097914199999998</v>
      </c>
      <c r="AT419">
        <v>-76.332371899999998</v>
      </c>
      <c r="AW419">
        <v>10.9</v>
      </c>
      <c r="AX419">
        <v>10.9</v>
      </c>
      <c r="BB419">
        <v>12</v>
      </c>
      <c r="BC419">
        <v>12</v>
      </c>
      <c r="BG419">
        <v>16.399999999999999</v>
      </c>
      <c r="BH419">
        <v>16.399999999999999</v>
      </c>
      <c r="BL419">
        <v>21.4</v>
      </c>
      <c r="BM419">
        <v>21.4</v>
      </c>
      <c r="BQ419">
        <v>25.4</v>
      </c>
      <c r="BR419">
        <v>25.4</v>
      </c>
      <c r="BW419">
        <v>29.1</v>
      </c>
      <c r="BX419">
        <v>29.1</v>
      </c>
      <c r="CB419">
        <v>30.9</v>
      </c>
      <c r="CC419">
        <v>30.9</v>
      </c>
      <c r="CG419">
        <v>30.2</v>
      </c>
      <c r="CH419">
        <v>30.2</v>
      </c>
      <c r="CL419">
        <v>27.4</v>
      </c>
      <c r="CM419">
        <v>27.4</v>
      </c>
      <c r="CQ419">
        <v>22.4</v>
      </c>
      <c r="CR419">
        <v>22.4</v>
      </c>
      <c r="CV419">
        <v>17.600000000000001</v>
      </c>
      <c r="CW419">
        <v>17.600000000000001</v>
      </c>
      <c r="DA419">
        <v>12.5</v>
      </c>
      <c r="DB419">
        <v>12.5</v>
      </c>
      <c r="DD419">
        <v>1</v>
      </c>
      <c r="DE419">
        <v>0</v>
      </c>
      <c r="DF419">
        <v>0</v>
      </c>
      <c r="DG419">
        <v>0</v>
      </c>
      <c r="DH419">
        <v>0</v>
      </c>
      <c r="DI419" t="str">
        <f t="shared" si="39"/>
        <v xml:space="preserve">Temp. suitable for vectors - surveillance may be needed. </v>
      </c>
      <c r="DJ419" t="str">
        <f t="shared" si="36"/>
        <v>When temp. suitable, model suggests vectors unlikely or low numbers.</v>
      </c>
      <c r="DK419" t="str">
        <f t="shared" si="40"/>
        <v xml:space="preserve">Temp. suitable for Zika - surveillance may be needed. </v>
      </c>
      <c r="DL419" t="str">
        <f t="shared" si="37"/>
        <v>When temp. suitable, model suggests Zika unlikely.</v>
      </c>
      <c r="DM419" t="str">
        <f t="shared" si="41"/>
        <v>Temp. suitable for vectors - surveillance may be needed. When temp. suitable, model suggests vectors unlikely or low numbers.</v>
      </c>
      <c r="DX419" s="59" t="s">
        <v>416</v>
      </c>
      <c r="DY419" s="59" t="s">
        <v>116</v>
      </c>
      <c r="DZ419" s="59" t="s">
        <v>117</v>
      </c>
      <c r="EA419" s="59" t="s">
        <v>8</v>
      </c>
      <c r="EB419" s="59">
        <v>1</v>
      </c>
      <c r="EC419" s="59">
        <v>99</v>
      </c>
      <c r="ED419" s="59">
        <v>0</v>
      </c>
      <c r="EE419" s="59">
        <v>303</v>
      </c>
      <c r="EF419" s="59">
        <v>303</v>
      </c>
      <c r="EG419" s="59">
        <v>12.080808080808</v>
      </c>
      <c r="EH419" s="59">
        <v>34.957312140298697</v>
      </c>
      <c r="EI419" s="59">
        <v>1196</v>
      </c>
      <c r="EJ419" s="59">
        <v>27</v>
      </c>
      <c r="EK419" s="59">
        <v>0</v>
      </c>
      <c r="EL419" s="59">
        <v>11</v>
      </c>
      <c r="EM419" s="59">
        <v>2</v>
      </c>
      <c r="EN419" s="59">
        <v>1196</v>
      </c>
    </row>
    <row r="420" spans="1:144" x14ac:dyDescent="0.25">
      <c r="A420" s="18">
        <v>34.915776800000003</v>
      </c>
      <c r="B420" s="18">
        <v>-76.889888999999997</v>
      </c>
      <c r="C420" s="18">
        <f>IF(Sheet1!G954=1,Master!A420,Master!K420)</f>
        <v>34.915776800000003</v>
      </c>
      <c r="D420" s="18">
        <f>IF(Sheet1!G954=1,Master!B420,Master!L420)</f>
        <v>-76.889888999999997</v>
      </c>
      <c r="E420" s="18">
        <f>IF(Sheet1!G954=0,Master!A420,Master!K420)</f>
        <v>100</v>
      </c>
      <c r="F420" s="18">
        <f>IF(Sheet1!G954=0,Master!B420,Master!L420)</f>
        <v>180</v>
      </c>
      <c r="G420" s="18">
        <f>IF(Sheet1!I954=1,Master!A420,Master!K420)</f>
        <v>34.915776800000003</v>
      </c>
      <c r="H420" s="18">
        <f>IF(Sheet1!I954=1,Master!B420,Master!L420)</f>
        <v>-76.889888999999997</v>
      </c>
      <c r="I420" s="18">
        <f>IF(Sheet1!I954=0,Master!A420,Master!K420)</f>
        <v>100</v>
      </c>
      <c r="J420" s="18">
        <f>IF(Sheet1!I954=0,Master!B420,Master!L420)</f>
        <v>180</v>
      </c>
      <c r="K420" s="18">
        <v>100</v>
      </c>
      <c r="L420" s="18">
        <v>180</v>
      </c>
      <c r="M420">
        <v>373</v>
      </c>
      <c r="N420" t="s">
        <v>485</v>
      </c>
      <c r="O420">
        <v>0.75307965208500005</v>
      </c>
      <c r="P420" t="s">
        <v>116</v>
      </c>
      <c r="Q420" t="s">
        <v>117</v>
      </c>
      <c r="R420" t="s">
        <v>8</v>
      </c>
      <c r="S420">
        <v>0</v>
      </c>
      <c r="T420">
        <v>1</v>
      </c>
      <c r="U420">
        <v>3.6614172458648602</v>
      </c>
      <c r="V420">
        <v>3.6614172458648602</v>
      </c>
      <c r="W420">
        <v>3.6614172458648602</v>
      </c>
      <c r="X420" s="1">
        <v>3.6614172458648602</v>
      </c>
      <c r="Z420" s="1">
        <v>3</v>
      </c>
      <c r="AA420" s="1">
        <v>0.52865125894818998</v>
      </c>
      <c r="AB420" s="1">
        <v>0.69756731590489096</v>
      </c>
      <c r="AC420" s="1">
        <v>0.61125515277367704</v>
      </c>
      <c r="AD420" s="1">
        <v>1.8337654583210301</v>
      </c>
      <c r="AF420" s="1">
        <v>3</v>
      </c>
      <c r="AG420">
        <v>0.90881041469887203</v>
      </c>
      <c r="AH420">
        <v>0.97386132910064804</v>
      </c>
      <c r="AI420">
        <v>0.93881041300597101</v>
      </c>
      <c r="AJ420">
        <v>2.81643123901791</v>
      </c>
      <c r="AL420" s="18">
        <f t="shared" si="38"/>
        <v>0.97386132910064804</v>
      </c>
      <c r="AM420">
        <v>0.97386132910064804</v>
      </c>
      <c r="AN420">
        <v>373</v>
      </c>
      <c r="AO420" t="s">
        <v>485</v>
      </c>
      <c r="AP420" t="s">
        <v>116</v>
      </c>
      <c r="AQ420" t="s">
        <v>117</v>
      </c>
      <c r="AR420" t="s">
        <v>8</v>
      </c>
      <c r="AS420">
        <v>34.915776800000003</v>
      </c>
      <c r="AT420">
        <v>-76.889888999999997</v>
      </c>
      <c r="AW420">
        <v>12.4</v>
      </c>
      <c r="AX420">
        <v>12.4</v>
      </c>
      <c r="BB420">
        <v>13.7</v>
      </c>
      <c r="BC420">
        <v>13.7</v>
      </c>
      <c r="BG420">
        <v>17.600000000000001</v>
      </c>
      <c r="BH420">
        <v>17.600000000000001</v>
      </c>
      <c r="BL420">
        <v>22.4</v>
      </c>
      <c r="BM420">
        <v>22.4</v>
      </c>
      <c r="BQ420">
        <v>26.3</v>
      </c>
      <c r="BR420">
        <v>26.3</v>
      </c>
      <c r="BW420">
        <v>29.6</v>
      </c>
      <c r="BX420">
        <v>29.6</v>
      </c>
      <c r="CB420">
        <v>31.5</v>
      </c>
      <c r="CC420">
        <v>31.5</v>
      </c>
      <c r="CG420">
        <v>30.9</v>
      </c>
      <c r="CH420">
        <v>30.9</v>
      </c>
      <c r="CL420">
        <v>28.4</v>
      </c>
      <c r="CM420">
        <v>28.4</v>
      </c>
      <c r="CQ420">
        <v>23.6</v>
      </c>
      <c r="CR420">
        <v>23.6</v>
      </c>
      <c r="CV420">
        <v>19</v>
      </c>
      <c r="CW420">
        <v>19</v>
      </c>
      <c r="DA420">
        <v>14.3</v>
      </c>
      <c r="DB420">
        <v>14.3</v>
      </c>
      <c r="DD420">
        <v>4</v>
      </c>
      <c r="DE420">
        <v>0</v>
      </c>
      <c r="DF420">
        <v>0</v>
      </c>
      <c r="DG420">
        <v>0</v>
      </c>
      <c r="DH420">
        <v>0</v>
      </c>
      <c r="DI420" t="str">
        <f t="shared" si="39"/>
        <v xml:space="preserve">Temp. suitable for vectors - surveillance may be needed. </v>
      </c>
      <c r="DJ420" t="str">
        <f t="shared" si="36"/>
        <v>When temp. suitable, model suggests vectors likely - may need control, education, and policies minimizing exposure.</v>
      </c>
      <c r="DK420" t="str">
        <f t="shared" si="40"/>
        <v xml:space="preserve">Temp. suitable for Zika - surveillance may be needed. </v>
      </c>
      <c r="DL420" t="str">
        <f t="shared" si="37"/>
        <v>When temp. suitable, model suggests Zika unlikely.</v>
      </c>
      <c r="DM420" t="str">
        <f t="shared" si="41"/>
        <v>Temp. suitable for vectors - surveillance may be needed. When temp. suitable, model suggests vectors likely - may need control, education, and policies minimizing exposure.</v>
      </c>
      <c r="DX420" s="59" t="s">
        <v>485</v>
      </c>
      <c r="DY420" s="59" t="s">
        <v>116</v>
      </c>
      <c r="DZ420" s="59" t="s">
        <v>117</v>
      </c>
      <c r="EA420" s="59" t="s">
        <v>8</v>
      </c>
      <c r="EB420" s="59">
        <v>0</v>
      </c>
      <c r="EC420" s="59">
        <v>326</v>
      </c>
      <c r="ED420" s="59">
        <v>0</v>
      </c>
      <c r="EE420" s="59">
        <v>1262</v>
      </c>
      <c r="EF420" s="59">
        <v>1262</v>
      </c>
      <c r="EG420" s="59">
        <v>75.450920245398706</v>
      </c>
      <c r="EH420" s="59">
        <v>197.62077703915099</v>
      </c>
      <c r="EI420" s="59">
        <v>24597</v>
      </c>
      <c r="EJ420" s="59">
        <v>88</v>
      </c>
      <c r="EK420" s="59">
        <v>0</v>
      </c>
      <c r="EL420" s="59">
        <v>13</v>
      </c>
      <c r="EM420" s="59">
        <v>0</v>
      </c>
      <c r="EN420" s="59">
        <v>24597</v>
      </c>
    </row>
    <row r="421" spans="1:144" x14ac:dyDescent="0.25">
      <c r="A421" s="18">
        <v>34.6927363</v>
      </c>
      <c r="B421" s="18">
        <v>-77.028029599999996</v>
      </c>
      <c r="C421" s="18">
        <f>IF(Sheet1!G955=1,Master!A421,Master!K421)</f>
        <v>34.6927363</v>
      </c>
      <c r="D421" s="18">
        <f>IF(Sheet1!G955=1,Master!B421,Master!L421)</f>
        <v>-77.028029599999996</v>
      </c>
      <c r="E421" s="18">
        <f>IF(Sheet1!G955=0,Master!A421,Master!K421)</f>
        <v>100</v>
      </c>
      <c r="F421" s="18">
        <f>IF(Sheet1!G955=0,Master!B421,Master!L421)</f>
        <v>180</v>
      </c>
      <c r="G421" s="18">
        <f>IF(Sheet1!I955=1,Master!A421,Master!K421)</f>
        <v>34.6927363</v>
      </c>
      <c r="H421" s="18">
        <f>IF(Sheet1!I955=1,Master!B421,Master!L421)</f>
        <v>-77.028029599999996</v>
      </c>
      <c r="I421" s="18">
        <f>IF(Sheet1!I955=0,Master!A421,Master!K421)</f>
        <v>100</v>
      </c>
      <c r="J421" s="18">
        <f>IF(Sheet1!I955=0,Master!B421,Master!L421)</f>
        <v>180</v>
      </c>
      <c r="K421" s="18">
        <v>100</v>
      </c>
      <c r="L421" s="18">
        <v>180</v>
      </c>
      <c r="M421">
        <v>374</v>
      </c>
      <c r="N421" t="s">
        <v>486</v>
      </c>
      <c r="O421">
        <v>0.11947287750799999</v>
      </c>
      <c r="P421" t="s">
        <v>116</v>
      </c>
      <c r="Q421" t="s">
        <v>117</v>
      </c>
      <c r="R421" t="s">
        <v>8</v>
      </c>
      <c r="S421">
        <v>0</v>
      </c>
      <c r="T421">
        <v>1</v>
      </c>
      <c r="U421">
        <v>6.6929135322570801</v>
      </c>
      <c r="V421">
        <v>6.6929135322570801</v>
      </c>
      <c r="W421">
        <v>6.6929135322570801</v>
      </c>
      <c r="X421" s="1">
        <v>6.6929135322570801</v>
      </c>
      <c r="Z421" s="1">
        <v>1</v>
      </c>
      <c r="AA421" s="1">
        <v>0.57734674215316795</v>
      </c>
      <c r="AB421" s="1">
        <v>0.57734674215316795</v>
      </c>
      <c r="AC421" s="1">
        <v>0.57734674215316795</v>
      </c>
      <c r="AD421" s="1">
        <v>0.57734674215316795</v>
      </c>
      <c r="AF421" s="1">
        <v>1</v>
      </c>
      <c r="AG421">
        <v>0.91716343164444003</v>
      </c>
      <c r="AH421">
        <v>0.91716343164444003</v>
      </c>
      <c r="AI421">
        <v>0.91716343164444003</v>
      </c>
      <c r="AJ421">
        <v>0.91716343164444003</v>
      </c>
      <c r="AL421" s="18">
        <f t="shared" si="38"/>
        <v>0.91716343164444003</v>
      </c>
      <c r="AM421">
        <v>0.91716343164444003</v>
      </c>
      <c r="AN421">
        <v>374</v>
      </c>
      <c r="AO421" t="s">
        <v>486</v>
      </c>
      <c r="AP421" t="s">
        <v>116</v>
      </c>
      <c r="AQ421" t="s">
        <v>117</v>
      </c>
      <c r="AR421" t="s">
        <v>8</v>
      </c>
      <c r="AS421">
        <v>34.6927363</v>
      </c>
      <c r="AT421">
        <v>-77.028029599999996</v>
      </c>
      <c r="AW421">
        <v>12.9</v>
      </c>
      <c r="AX421">
        <v>12.9</v>
      </c>
      <c r="BB421">
        <v>14.2</v>
      </c>
      <c r="BC421">
        <v>14.2</v>
      </c>
      <c r="BG421">
        <v>18</v>
      </c>
      <c r="BH421">
        <v>18</v>
      </c>
      <c r="BL421">
        <v>22.7</v>
      </c>
      <c r="BM421">
        <v>22.7</v>
      </c>
      <c r="BQ421">
        <v>26.4</v>
      </c>
      <c r="BR421">
        <v>26.4</v>
      </c>
      <c r="BW421">
        <v>29.6</v>
      </c>
      <c r="BX421">
        <v>29.6</v>
      </c>
      <c r="CB421">
        <v>31.4</v>
      </c>
      <c r="CC421">
        <v>31.4</v>
      </c>
      <c r="CG421">
        <v>30.9</v>
      </c>
      <c r="CH421">
        <v>30.9</v>
      </c>
      <c r="CL421">
        <v>28.6</v>
      </c>
      <c r="CM421">
        <v>28.6</v>
      </c>
      <c r="CQ421">
        <v>23.9</v>
      </c>
      <c r="CR421">
        <v>23.9</v>
      </c>
      <c r="CV421">
        <v>19.399999999999999</v>
      </c>
      <c r="CW421">
        <v>19.399999999999999</v>
      </c>
      <c r="DA421">
        <v>14.8</v>
      </c>
      <c r="DB421">
        <v>14.8</v>
      </c>
      <c r="DD421">
        <v>1</v>
      </c>
      <c r="DE421">
        <v>0</v>
      </c>
      <c r="DF421">
        <v>0</v>
      </c>
      <c r="DG421">
        <v>0</v>
      </c>
      <c r="DH421">
        <v>0</v>
      </c>
      <c r="DI421" t="str">
        <f t="shared" si="39"/>
        <v xml:space="preserve">Temp. suitable for vectors - surveillance may be needed. </v>
      </c>
      <c r="DJ421" t="str">
        <f t="shared" si="36"/>
        <v>When temp. suitable, model suggests vectors likely - may need control, education, and policies minimizing exposure.</v>
      </c>
      <c r="DK421" t="str">
        <f t="shared" si="40"/>
        <v xml:space="preserve">Temp. suitable for Zika - surveillance may be needed. </v>
      </c>
      <c r="DL421" t="str">
        <f t="shared" si="37"/>
        <v>When temp. suitable, model suggests Zika unlikely.</v>
      </c>
      <c r="DM421" t="str">
        <f t="shared" si="41"/>
        <v>Temp. suitable for vectors - surveillance may be needed. When temp. suitable, model suggests vectors likely - may need control, education, and policies minimizing exposure.</v>
      </c>
      <c r="DX421" s="59" t="s">
        <v>486</v>
      </c>
      <c r="DY421" s="59" t="s">
        <v>116</v>
      </c>
      <c r="DZ421" s="59" t="s">
        <v>117</v>
      </c>
      <c r="EA421" s="59" t="s">
        <v>8</v>
      </c>
      <c r="EB421" s="59">
        <v>45</v>
      </c>
      <c r="EC421" s="59">
        <v>124</v>
      </c>
      <c r="ED421" s="59">
        <v>0</v>
      </c>
      <c r="EE421" s="59">
        <v>370</v>
      </c>
      <c r="EF421" s="59">
        <v>370</v>
      </c>
      <c r="EG421" s="59">
        <v>60.258064516128997</v>
      </c>
      <c r="EH421" s="59">
        <v>80.9867443322931</v>
      </c>
      <c r="EI421" s="59">
        <v>7472</v>
      </c>
      <c r="EJ421" s="59">
        <v>66</v>
      </c>
      <c r="EK421" s="59">
        <v>0</v>
      </c>
      <c r="EL421" s="59">
        <v>4</v>
      </c>
      <c r="EM421" s="59">
        <v>23</v>
      </c>
      <c r="EN421" s="59">
        <v>7472</v>
      </c>
    </row>
    <row r="422" spans="1:144" x14ac:dyDescent="0.25">
      <c r="A422" s="18">
        <v>34.8949158</v>
      </c>
      <c r="B422" s="18">
        <v>-76.349377700000005</v>
      </c>
      <c r="C422" s="18">
        <f>IF(Sheet1!G956=1,Master!A422,Master!K422)</f>
        <v>34.8949158</v>
      </c>
      <c r="D422" s="18">
        <f>IF(Sheet1!G956=1,Master!B422,Master!L422)</f>
        <v>-76.349377700000005</v>
      </c>
      <c r="E422" s="18">
        <f>IF(Sheet1!G956=0,Master!A422,Master!K422)</f>
        <v>100</v>
      </c>
      <c r="F422" s="18">
        <f>IF(Sheet1!G956=0,Master!B422,Master!L422)</f>
        <v>180</v>
      </c>
      <c r="G422" s="18">
        <f>IF(Sheet1!I956=1,Master!A422,Master!K422)</f>
        <v>34.8949158</v>
      </c>
      <c r="H422" s="18">
        <f>IF(Sheet1!I956=1,Master!B422,Master!L422)</f>
        <v>-76.349377700000005</v>
      </c>
      <c r="I422" s="18">
        <f>IF(Sheet1!I956=0,Master!A422,Master!K422)</f>
        <v>100</v>
      </c>
      <c r="J422" s="18">
        <f>IF(Sheet1!I956=0,Master!B422,Master!L422)</f>
        <v>180</v>
      </c>
      <c r="K422" s="18">
        <v>100</v>
      </c>
      <c r="L422" s="18">
        <v>180</v>
      </c>
      <c r="M422">
        <v>375</v>
      </c>
      <c r="N422" t="s">
        <v>487</v>
      </c>
      <c r="O422">
        <v>0.12663202451399999</v>
      </c>
      <c r="P422" t="s">
        <v>116</v>
      </c>
      <c r="Q422" t="s">
        <v>117</v>
      </c>
      <c r="R422" t="s">
        <v>8</v>
      </c>
      <c r="S422">
        <v>0</v>
      </c>
      <c r="T422">
        <v>1</v>
      </c>
      <c r="U422">
        <v>6.9685039520263601</v>
      </c>
      <c r="V422">
        <v>6.9685039520263601</v>
      </c>
      <c r="W422">
        <v>6.9685039520263601</v>
      </c>
      <c r="X422" s="1">
        <v>6.9685039520263601</v>
      </c>
      <c r="Z422" s="1">
        <v>1</v>
      </c>
      <c r="AA422" s="1">
        <v>0.51662516593933105</v>
      </c>
      <c r="AB422" s="1">
        <v>0.51662516593933105</v>
      </c>
      <c r="AC422" s="1">
        <v>0.51662516593933105</v>
      </c>
      <c r="AD422" s="1">
        <v>0.51662516593933105</v>
      </c>
      <c r="AF422" s="1">
        <v>1</v>
      </c>
      <c r="AG422">
        <v>0.91321152448654197</v>
      </c>
      <c r="AH422">
        <v>0.91321152448654197</v>
      </c>
      <c r="AI422">
        <v>0.91321152448654197</v>
      </c>
      <c r="AJ422">
        <v>0.91321152448654197</v>
      </c>
      <c r="AL422" s="18">
        <f t="shared" si="38"/>
        <v>0.91321152448654197</v>
      </c>
      <c r="AM422">
        <v>0.91321152448654197</v>
      </c>
      <c r="AN422">
        <v>375</v>
      </c>
      <c r="AO422" t="s">
        <v>487</v>
      </c>
      <c r="AP422" t="s">
        <v>116</v>
      </c>
      <c r="AQ422" t="s">
        <v>117</v>
      </c>
      <c r="AR422" t="s">
        <v>8</v>
      </c>
      <c r="AS422">
        <v>34.8949158</v>
      </c>
      <c r="AT422">
        <v>-76.349377700000005</v>
      </c>
      <c r="AW422">
        <v>12.1</v>
      </c>
      <c r="AX422">
        <v>12.1</v>
      </c>
      <c r="BB422">
        <v>13.4</v>
      </c>
      <c r="BC422">
        <v>13.4</v>
      </c>
      <c r="BG422">
        <v>17.2</v>
      </c>
      <c r="BH422">
        <v>17.2</v>
      </c>
      <c r="BL422">
        <v>21.8</v>
      </c>
      <c r="BM422">
        <v>21.8</v>
      </c>
      <c r="BQ422">
        <v>25.9</v>
      </c>
      <c r="BR422">
        <v>25.9</v>
      </c>
      <c r="BW422">
        <v>29.2</v>
      </c>
      <c r="BX422">
        <v>29.2</v>
      </c>
      <c r="CB422">
        <v>31</v>
      </c>
      <c r="CC422">
        <v>31</v>
      </c>
      <c r="CG422">
        <v>30.5</v>
      </c>
      <c r="CH422">
        <v>30.5</v>
      </c>
      <c r="CL422">
        <v>28</v>
      </c>
      <c r="CM422">
        <v>28</v>
      </c>
      <c r="CQ422">
        <v>23.3</v>
      </c>
      <c r="CR422">
        <v>23.3</v>
      </c>
      <c r="CV422">
        <v>18.8</v>
      </c>
      <c r="CW422">
        <v>18.8</v>
      </c>
      <c r="DA422">
        <v>14.1</v>
      </c>
      <c r="DB422">
        <v>14.1</v>
      </c>
      <c r="DD422">
        <v>1</v>
      </c>
      <c r="DE422">
        <v>0</v>
      </c>
      <c r="DF422">
        <v>0</v>
      </c>
      <c r="DG422">
        <v>0</v>
      </c>
      <c r="DH422">
        <v>0</v>
      </c>
      <c r="DI422" t="str">
        <f t="shared" si="39"/>
        <v xml:space="preserve">Temp. suitable for vectors - surveillance may be needed. </v>
      </c>
      <c r="DJ422" t="str">
        <f t="shared" si="36"/>
        <v>When temp. suitable, model suggests vectors likely - may need control, education, and policies minimizing exposure.</v>
      </c>
      <c r="DK422" t="str">
        <f t="shared" si="40"/>
        <v xml:space="preserve">Temp. suitable for Zika - surveillance may be needed. </v>
      </c>
      <c r="DL422" t="str">
        <f t="shared" si="37"/>
        <v>When temp. suitable, model suggests Zika unlikely.</v>
      </c>
      <c r="DM422" t="str">
        <f t="shared" si="41"/>
        <v>Temp. suitable for vectors - surveillance may be needed. When temp. suitable, model suggests vectors likely - may need control, education, and policies minimizing exposure.</v>
      </c>
      <c r="DX422" s="59" t="s">
        <v>487</v>
      </c>
      <c r="DY422" s="59" t="s">
        <v>116</v>
      </c>
      <c r="DZ422" s="59" t="s">
        <v>117</v>
      </c>
      <c r="EA422" s="59" t="s">
        <v>8</v>
      </c>
      <c r="EB422" s="59">
        <v>0</v>
      </c>
      <c r="EC422" s="59">
        <v>101</v>
      </c>
      <c r="ED422" s="59">
        <v>0</v>
      </c>
      <c r="EE422" s="59">
        <v>204</v>
      </c>
      <c r="EF422" s="59">
        <v>204</v>
      </c>
      <c r="EG422" s="59">
        <v>11.702970297029699</v>
      </c>
      <c r="EH422" s="59">
        <v>35.531200779049001</v>
      </c>
      <c r="EI422" s="59">
        <v>1182</v>
      </c>
      <c r="EJ422" s="59">
        <v>24</v>
      </c>
      <c r="EK422" s="59">
        <v>0</v>
      </c>
      <c r="EL422" s="59">
        <v>4</v>
      </c>
      <c r="EM422" s="59">
        <v>0</v>
      </c>
      <c r="EN422" s="59">
        <v>1182</v>
      </c>
    </row>
    <row r="423" spans="1:144" x14ac:dyDescent="0.25">
      <c r="A423" s="18">
        <v>35.150680100000002</v>
      </c>
      <c r="B423" s="18">
        <v>-76.539585900000006</v>
      </c>
      <c r="C423" s="18">
        <f>IF(Sheet1!G957=1,Master!A423,Master!K423)</f>
        <v>35.150680100000002</v>
      </c>
      <c r="D423" s="18">
        <f>IF(Sheet1!G957=1,Master!B423,Master!L423)</f>
        <v>-76.539585900000006</v>
      </c>
      <c r="E423" s="18">
        <f>IF(Sheet1!G957=0,Master!A423,Master!K423)</f>
        <v>100</v>
      </c>
      <c r="F423" s="18">
        <f>IF(Sheet1!G957=0,Master!B423,Master!L423)</f>
        <v>180</v>
      </c>
      <c r="G423" s="18">
        <f>IF(Sheet1!I957=1,Master!A423,Master!K423)</f>
        <v>35.150680100000002</v>
      </c>
      <c r="H423" s="18">
        <f>IF(Sheet1!I957=1,Master!B423,Master!L423)</f>
        <v>-76.539585900000006</v>
      </c>
      <c r="I423" s="18">
        <f>IF(Sheet1!I957=0,Master!A423,Master!K423)</f>
        <v>100</v>
      </c>
      <c r="J423" s="18">
        <f>IF(Sheet1!I957=0,Master!B423,Master!L423)</f>
        <v>180</v>
      </c>
      <c r="K423" s="18">
        <v>100</v>
      </c>
      <c r="L423" s="18">
        <v>180</v>
      </c>
      <c r="M423">
        <v>376</v>
      </c>
      <c r="N423" t="s">
        <v>488</v>
      </c>
      <c r="O423">
        <v>2.5782983593600001E-2</v>
      </c>
      <c r="P423" t="s">
        <v>116</v>
      </c>
      <c r="Q423" t="s">
        <v>117</v>
      </c>
      <c r="R423" t="s">
        <v>8</v>
      </c>
      <c r="S423">
        <v>0</v>
      </c>
      <c r="T423">
        <v>1</v>
      </c>
      <c r="U423">
        <v>3.6614172458648602</v>
      </c>
      <c r="V423">
        <v>3.6614172458648602</v>
      </c>
      <c r="W423">
        <v>3.6614172458648602</v>
      </c>
      <c r="X423" s="1">
        <v>3.6614172458648602</v>
      </c>
      <c r="Z423" s="1">
        <v>1</v>
      </c>
      <c r="AA423" s="1">
        <v>0</v>
      </c>
      <c r="AB423" s="1">
        <v>0</v>
      </c>
      <c r="AC423" s="1">
        <v>0</v>
      </c>
      <c r="AD423" s="1">
        <v>0</v>
      </c>
      <c r="AF423" s="1">
        <v>1</v>
      </c>
      <c r="AG423">
        <v>0</v>
      </c>
      <c r="AH423">
        <v>0</v>
      </c>
      <c r="AI423">
        <v>0</v>
      </c>
      <c r="AJ423">
        <v>0</v>
      </c>
      <c r="AL423" s="18">
        <f t="shared" si="38"/>
        <v>0</v>
      </c>
      <c r="AM423">
        <v>9999</v>
      </c>
      <c r="AN423">
        <v>376</v>
      </c>
      <c r="AO423" t="s">
        <v>488</v>
      </c>
      <c r="AP423" t="s">
        <v>116</v>
      </c>
      <c r="AQ423" t="s">
        <v>117</v>
      </c>
      <c r="AR423" t="s">
        <v>8</v>
      </c>
      <c r="AS423">
        <v>35.150680100000002</v>
      </c>
      <c r="AT423">
        <v>-76.539585900000006</v>
      </c>
      <c r="AW423">
        <v>12</v>
      </c>
      <c r="AX423">
        <v>12</v>
      </c>
      <c r="BB423">
        <v>13.3</v>
      </c>
      <c r="BC423">
        <v>13.3</v>
      </c>
      <c r="BG423">
        <v>17.399999999999999</v>
      </c>
      <c r="BH423">
        <v>17.399999999999999</v>
      </c>
      <c r="BL423">
        <v>22.1</v>
      </c>
      <c r="BM423">
        <v>22.1</v>
      </c>
      <c r="BQ423">
        <v>26.1</v>
      </c>
      <c r="BR423">
        <v>26.1</v>
      </c>
      <c r="BW423">
        <v>29.5</v>
      </c>
      <c r="BX423">
        <v>29.5</v>
      </c>
      <c r="CB423">
        <v>31.3</v>
      </c>
      <c r="CC423">
        <v>31.3</v>
      </c>
      <c r="CG423">
        <v>30.7</v>
      </c>
      <c r="CH423">
        <v>30.7</v>
      </c>
      <c r="CL423">
        <v>28.1</v>
      </c>
      <c r="CM423">
        <v>28.1</v>
      </c>
      <c r="CQ423">
        <v>23.3</v>
      </c>
      <c r="CR423">
        <v>23.3</v>
      </c>
      <c r="CV423">
        <v>18.7</v>
      </c>
      <c r="CW423">
        <v>18.7</v>
      </c>
      <c r="DA423">
        <v>13.9</v>
      </c>
      <c r="DB423">
        <v>13.9</v>
      </c>
      <c r="DD423">
        <v>1</v>
      </c>
      <c r="DE423">
        <v>0</v>
      </c>
      <c r="DF423">
        <v>0</v>
      </c>
      <c r="DG423">
        <v>0</v>
      </c>
      <c r="DH423">
        <v>0</v>
      </c>
      <c r="DI423" t="str">
        <f t="shared" si="39"/>
        <v xml:space="preserve">Temp. suitable for vectors - surveillance may be needed. </v>
      </c>
      <c r="DJ423" t="str">
        <f t="shared" si="36"/>
        <v>When temp. suitable, model suggests vectors unlikely or low numbers.</v>
      </c>
      <c r="DK423" t="str">
        <f t="shared" si="40"/>
        <v xml:space="preserve">Temp. suitable for Zika - surveillance may be needed. </v>
      </c>
      <c r="DL423" t="str">
        <f t="shared" si="37"/>
        <v>When temp. suitable, model suggests Zika unlikely.</v>
      </c>
      <c r="DM423" t="str">
        <f t="shared" si="41"/>
        <v>Temp. suitable for vectors - surveillance may be needed. When temp. suitable, model suggests vectors unlikely or low numbers.</v>
      </c>
      <c r="DX423" s="59" t="s">
        <v>488</v>
      </c>
      <c r="DY423" s="59" t="s">
        <v>116</v>
      </c>
      <c r="DZ423" s="59" t="s">
        <v>117</v>
      </c>
      <c r="EA423" s="59" t="s">
        <v>8</v>
      </c>
      <c r="EB423" s="59">
        <v>0</v>
      </c>
      <c r="EC423" s="59">
        <v>28</v>
      </c>
      <c r="ED423" s="59">
        <v>0</v>
      </c>
      <c r="EE423" s="59">
        <v>1</v>
      </c>
      <c r="EF423" s="59">
        <v>1</v>
      </c>
      <c r="EG423" s="59">
        <v>7.1428571428570994E-2</v>
      </c>
      <c r="EH423" s="59">
        <v>0.25753937681885603</v>
      </c>
      <c r="EI423" s="59">
        <v>2</v>
      </c>
      <c r="EJ423" s="59">
        <v>2</v>
      </c>
      <c r="EK423" s="59">
        <v>0</v>
      </c>
      <c r="EL423" s="59">
        <v>1</v>
      </c>
      <c r="EM423" s="59">
        <v>0</v>
      </c>
      <c r="EN423" s="59">
        <v>2</v>
      </c>
    </row>
    <row r="424" spans="1:144" x14ac:dyDescent="0.25">
      <c r="A424" s="18">
        <v>35.023145</v>
      </c>
      <c r="B424" s="18">
        <v>-77.258738199999996</v>
      </c>
      <c r="C424" s="18">
        <f>IF(Sheet1!G958=1,Master!A424,Master!K424)</f>
        <v>35.023145</v>
      </c>
      <c r="D424" s="18">
        <f>IF(Sheet1!G958=1,Master!B424,Master!L424)</f>
        <v>-77.258738199999996</v>
      </c>
      <c r="E424" s="18">
        <f>IF(Sheet1!G958=0,Master!A424,Master!K424)</f>
        <v>100</v>
      </c>
      <c r="F424" s="18">
        <f>IF(Sheet1!G958=0,Master!B424,Master!L424)</f>
        <v>180</v>
      </c>
      <c r="G424" s="18">
        <f>IF(Sheet1!I958=1,Master!A424,Master!K424)</f>
        <v>35.023145</v>
      </c>
      <c r="H424" s="18">
        <f>IF(Sheet1!I958=1,Master!B424,Master!L424)</f>
        <v>-77.258738199999996</v>
      </c>
      <c r="I424" s="18">
        <f>IF(Sheet1!I958=0,Master!A424,Master!K424)</f>
        <v>100</v>
      </c>
      <c r="J424" s="18">
        <f>IF(Sheet1!I958=0,Master!B424,Master!L424)</f>
        <v>180</v>
      </c>
      <c r="K424" s="18">
        <v>100</v>
      </c>
      <c r="L424" s="18">
        <v>180</v>
      </c>
      <c r="M424">
        <v>377</v>
      </c>
      <c r="N424" t="s">
        <v>489</v>
      </c>
      <c r="O424">
        <v>0.107153840922</v>
      </c>
      <c r="P424" t="s">
        <v>116</v>
      </c>
      <c r="Q424" t="s">
        <v>117</v>
      </c>
      <c r="R424" t="s">
        <v>8</v>
      </c>
      <c r="S424">
        <v>0</v>
      </c>
      <c r="T424">
        <v>1</v>
      </c>
      <c r="U424">
        <v>6.1417322158813397</v>
      </c>
      <c r="V424">
        <v>6.1417322158813397</v>
      </c>
      <c r="W424">
        <v>6.1417322158813397</v>
      </c>
      <c r="X424" s="1">
        <v>6.1417322158813397</v>
      </c>
      <c r="Z424" s="1">
        <v>1</v>
      </c>
      <c r="AA424" s="1">
        <v>0.59526312351226796</v>
      </c>
      <c r="AB424" s="1">
        <v>0.59526312351226796</v>
      </c>
      <c r="AC424" s="1">
        <v>0.59526312351226796</v>
      </c>
      <c r="AD424" s="1">
        <v>0.59526312351226796</v>
      </c>
      <c r="AF424" s="1">
        <v>1</v>
      </c>
      <c r="AG424">
        <v>0.97814846038818404</v>
      </c>
      <c r="AH424">
        <v>0.97814846038818404</v>
      </c>
      <c r="AI424">
        <v>0.97814846038818404</v>
      </c>
      <c r="AJ424">
        <v>0.97814846038818404</v>
      </c>
      <c r="AL424" s="18">
        <f t="shared" si="38"/>
        <v>0.97814846038818404</v>
      </c>
      <c r="AM424">
        <v>0.97814846038818404</v>
      </c>
      <c r="AN424">
        <v>377</v>
      </c>
      <c r="AO424" t="s">
        <v>489</v>
      </c>
      <c r="AP424" t="s">
        <v>116</v>
      </c>
      <c r="AQ424" t="s">
        <v>117</v>
      </c>
      <c r="AR424" t="s">
        <v>8</v>
      </c>
      <c r="AS424">
        <v>35.023145</v>
      </c>
      <c r="AT424">
        <v>-77.258738199999996</v>
      </c>
      <c r="AW424">
        <v>12.3</v>
      </c>
      <c r="AX424">
        <v>12.3</v>
      </c>
      <c r="BB424">
        <v>14</v>
      </c>
      <c r="BC424">
        <v>14</v>
      </c>
      <c r="BG424">
        <v>18.2</v>
      </c>
      <c r="BH424">
        <v>18.2</v>
      </c>
      <c r="BL424">
        <v>23.3</v>
      </c>
      <c r="BM424">
        <v>23.3</v>
      </c>
      <c r="BQ424">
        <v>27</v>
      </c>
      <c r="BR424">
        <v>27</v>
      </c>
      <c r="BW424">
        <v>30.2</v>
      </c>
      <c r="BX424">
        <v>30.2</v>
      </c>
      <c r="CB424">
        <v>31.7</v>
      </c>
      <c r="CC424">
        <v>31.7</v>
      </c>
      <c r="CG424">
        <v>31.1</v>
      </c>
      <c r="CH424">
        <v>31.1</v>
      </c>
      <c r="CL424">
        <v>28.7</v>
      </c>
      <c r="CM424">
        <v>28.7</v>
      </c>
      <c r="CQ424">
        <v>23.8</v>
      </c>
      <c r="CR424">
        <v>23.8</v>
      </c>
      <c r="CV424">
        <v>19.2</v>
      </c>
      <c r="CW424">
        <v>19.2</v>
      </c>
      <c r="DA424">
        <v>14.2</v>
      </c>
      <c r="DB424">
        <v>14.2</v>
      </c>
      <c r="DD424">
        <v>1</v>
      </c>
      <c r="DE424">
        <v>0</v>
      </c>
      <c r="DF424">
        <v>0</v>
      </c>
      <c r="DG424">
        <v>0</v>
      </c>
      <c r="DH424">
        <v>0</v>
      </c>
      <c r="DI424" t="str">
        <f t="shared" si="39"/>
        <v xml:space="preserve">Temp. suitable for vectors - surveillance may be needed. </v>
      </c>
      <c r="DJ424" t="str">
        <f t="shared" si="36"/>
        <v>When temp. suitable, model suggests vectors likely - may need control, education, and policies minimizing exposure.</v>
      </c>
      <c r="DK424" t="str">
        <f t="shared" si="40"/>
        <v xml:space="preserve">Temp. suitable for Zika - surveillance may be needed. </v>
      </c>
      <c r="DL424" t="str">
        <f t="shared" si="37"/>
        <v>When temp. suitable, model suggests Zika unlikely.</v>
      </c>
      <c r="DM424" t="str">
        <f t="shared" si="41"/>
        <v>Temp. suitable for vectors - surveillance may be needed. When temp. suitable, model suggests vectors likely - may need control, education, and policies minimizing exposure.</v>
      </c>
      <c r="DX424" s="59" t="s">
        <v>489</v>
      </c>
      <c r="DY424" s="59" t="s">
        <v>116</v>
      </c>
      <c r="DZ424" s="59" t="s">
        <v>117</v>
      </c>
      <c r="EA424" s="59" t="s">
        <v>8</v>
      </c>
      <c r="EB424" s="59">
        <v>101</v>
      </c>
      <c r="EC424" s="59">
        <v>181</v>
      </c>
      <c r="ED424" s="59">
        <v>0</v>
      </c>
      <c r="EE424" s="59">
        <v>312</v>
      </c>
      <c r="EF424" s="59">
        <v>312</v>
      </c>
      <c r="EG424" s="59">
        <v>11.701657458563499</v>
      </c>
      <c r="EH424" s="59">
        <v>34.1570867001046</v>
      </c>
      <c r="EI424" s="59">
        <v>2118</v>
      </c>
      <c r="EJ424" s="59">
        <v>41</v>
      </c>
      <c r="EK424" s="59">
        <v>0</v>
      </c>
      <c r="EL424" s="59">
        <v>9</v>
      </c>
      <c r="EM424" s="59">
        <v>1</v>
      </c>
      <c r="EN424" s="59">
        <v>2118</v>
      </c>
    </row>
    <row r="425" spans="1:144" x14ac:dyDescent="0.25">
      <c r="A425" s="18">
        <v>35.311130300000002</v>
      </c>
      <c r="B425" s="18">
        <v>-76.487582599999996</v>
      </c>
      <c r="C425" s="18">
        <f>IF(Sheet1!G959=1,Master!A425,Master!K425)</f>
        <v>35.311130300000002</v>
      </c>
      <c r="D425" s="18">
        <f>IF(Sheet1!G959=1,Master!B425,Master!L425)</f>
        <v>-76.487582599999996</v>
      </c>
      <c r="E425" s="18">
        <f>IF(Sheet1!G959=0,Master!A425,Master!K425)</f>
        <v>100</v>
      </c>
      <c r="F425" s="18">
        <f>IF(Sheet1!G959=0,Master!B425,Master!L425)</f>
        <v>180</v>
      </c>
      <c r="G425" s="18">
        <f>IF(Sheet1!I959=1,Master!A425,Master!K425)</f>
        <v>35.311130300000002</v>
      </c>
      <c r="H425" s="18">
        <f>IF(Sheet1!I959=1,Master!B425,Master!L425)</f>
        <v>-76.487582599999996</v>
      </c>
      <c r="I425" s="18">
        <f>IF(Sheet1!I959=0,Master!A425,Master!K425)</f>
        <v>100</v>
      </c>
      <c r="J425" s="18">
        <f>IF(Sheet1!I959=0,Master!B425,Master!L425)</f>
        <v>180</v>
      </c>
      <c r="K425" s="18">
        <v>100</v>
      </c>
      <c r="L425" s="18">
        <v>180</v>
      </c>
      <c r="M425">
        <v>378</v>
      </c>
      <c r="N425" t="s">
        <v>490</v>
      </c>
      <c r="O425">
        <v>5.1031553411999997E-2</v>
      </c>
      <c r="P425" t="s">
        <v>116</v>
      </c>
      <c r="Q425" t="s">
        <v>117</v>
      </c>
      <c r="R425" t="s">
        <v>8</v>
      </c>
      <c r="S425">
        <v>0</v>
      </c>
      <c r="T425">
        <v>1</v>
      </c>
      <c r="U425">
        <v>3.9370079040527299</v>
      </c>
      <c r="V425">
        <v>3.9370079040527299</v>
      </c>
      <c r="W425">
        <v>3.9370079040527299</v>
      </c>
      <c r="X425" s="1">
        <v>3.9370079040527299</v>
      </c>
      <c r="Z425" s="1">
        <v>1</v>
      </c>
      <c r="AA425" s="1">
        <v>0.37018901109695401</v>
      </c>
      <c r="AB425" s="1">
        <v>0.37018901109695401</v>
      </c>
      <c r="AC425" s="1">
        <v>0.37018901109695401</v>
      </c>
      <c r="AD425" s="1">
        <v>0.37018901109695401</v>
      </c>
      <c r="AF425" s="1">
        <v>1</v>
      </c>
      <c r="AG425">
        <v>0.60185861587524403</v>
      </c>
      <c r="AH425">
        <v>0.60185861587524403</v>
      </c>
      <c r="AI425">
        <v>0.60185861587524403</v>
      </c>
      <c r="AJ425">
        <v>0.60185861587524403</v>
      </c>
      <c r="AL425" s="18">
        <f t="shared" si="38"/>
        <v>0.60185861587524403</v>
      </c>
      <c r="AM425">
        <v>0.60185861587524403</v>
      </c>
      <c r="AN425">
        <v>378</v>
      </c>
      <c r="AO425" t="s">
        <v>490</v>
      </c>
      <c r="AP425" t="s">
        <v>116</v>
      </c>
      <c r="AQ425" t="s">
        <v>117</v>
      </c>
      <c r="AR425" t="s">
        <v>8</v>
      </c>
      <c r="AS425">
        <v>35.311130300000002</v>
      </c>
      <c r="AT425">
        <v>-76.487582599999996</v>
      </c>
      <c r="AW425">
        <v>11.8</v>
      </c>
      <c r="AX425">
        <v>11.8</v>
      </c>
      <c r="BB425">
        <v>13.2</v>
      </c>
      <c r="BC425">
        <v>13.2</v>
      </c>
      <c r="BG425">
        <v>17.3</v>
      </c>
      <c r="BH425">
        <v>17.3</v>
      </c>
      <c r="BL425">
        <v>22.2</v>
      </c>
      <c r="BM425">
        <v>22.2</v>
      </c>
      <c r="BQ425">
        <v>26.1</v>
      </c>
      <c r="BR425">
        <v>26.1</v>
      </c>
      <c r="BW425">
        <v>29.5</v>
      </c>
      <c r="BX425">
        <v>29.5</v>
      </c>
      <c r="CB425">
        <v>31.3</v>
      </c>
      <c r="CC425">
        <v>31.3</v>
      </c>
      <c r="CG425">
        <v>30.7</v>
      </c>
      <c r="CH425">
        <v>30.7</v>
      </c>
      <c r="CL425">
        <v>28</v>
      </c>
      <c r="CM425">
        <v>28</v>
      </c>
      <c r="CQ425">
        <v>23.2</v>
      </c>
      <c r="CR425">
        <v>23.2</v>
      </c>
      <c r="CV425">
        <v>18.600000000000001</v>
      </c>
      <c r="CW425">
        <v>18.600000000000001</v>
      </c>
      <c r="DA425">
        <v>13.8</v>
      </c>
      <c r="DB425">
        <v>13.8</v>
      </c>
      <c r="DD425">
        <v>1</v>
      </c>
      <c r="DE425">
        <v>0</v>
      </c>
      <c r="DF425">
        <v>0</v>
      </c>
      <c r="DG425">
        <v>0</v>
      </c>
      <c r="DH425">
        <v>0</v>
      </c>
      <c r="DI425" t="str">
        <f t="shared" si="39"/>
        <v xml:space="preserve">Temp. suitable for vectors - surveillance may be needed. </v>
      </c>
      <c r="DJ425" t="str">
        <f t="shared" si="36"/>
        <v>When temp. suitable, model suggests vectors likely - may need control, education, and policies minimizing exposure.</v>
      </c>
      <c r="DK425" t="str">
        <f t="shared" si="40"/>
        <v xml:space="preserve">Temp. suitable for Zika - surveillance may be needed. </v>
      </c>
      <c r="DL425" t="str">
        <f t="shared" si="37"/>
        <v>When temp. suitable, model suggests Zika unlikely.</v>
      </c>
      <c r="DM425" t="str">
        <f t="shared" si="41"/>
        <v>Temp. suitable for vectors - surveillance may be needed. When temp. suitable, model suggests vectors likely - may need control, education, and policies minimizing exposure.</v>
      </c>
      <c r="DX425" s="59" t="s">
        <v>490</v>
      </c>
      <c r="DY425" s="59" t="s">
        <v>116</v>
      </c>
      <c r="DZ425" s="59" t="s">
        <v>117</v>
      </c>
      <c r="EA425" s="59" t="s">
        <v>8</v>
      </c>
      <c r="EB425" s="59">
        <v>0</v>
      </c>
      <c r="EC425" s="59">
        <v>34</v>
      </c>
      <c r="ED425" s="59">
        <v>0</v>
      </c>
      <c r="EE425" s="59">
        <v>0</v>
      </c>
      <c r="EF425" s="59">
        <v>0</v>
      </c>
      <c r="EG425" s="59">
        <v>0</v>
      </c>
      <c r="EH425" s="59">
        <v>0</v>
      </c>
      <c r="EI425" s="59">
        <v>0</v>
      </c>
      <c r="EJ425" s="59">
        <v>1</v>
      </c>
      <c r="EK425" s="59">
        <v>0</v>
      </c>
      <c r="EL425" s="59">
        <v>0</v>
      </c>
      <c r="EM425" s="59">
        <v>0</v>
      </c>
      <c r="EN425" s="59">
        <v>0</v>
      </c>
    </row>
    <row r="426" spans="1:144" x14ac:dyDescent="0.25">
      <c r="A426" s="18">
        <v>34.630823499999998</v>
      </c>
      <c r="B426" s="18">
        <v>-77.407884199999998</v>
      </c>
      <c r="C426" s="18">
        <f>IF(Sheet1!G960=1,Master!A426,Master!K426)</f>
        <v>34.630823499999998</v>
      </c>
      <c r="D426" s="18">
        <f>IF(Sheet1!G960=1,Master!B426,Master!L426)</f>
        <v>-77.407884199999998</v>
      </c>
      <c r="E426" s="18">
        <f>IF(Sheet1!G960=0,Master!A426,Master!K426)</f>
        <v>100</v>
      </c>
      <c r="F426" s="18">
        <f>IF(Sheet1!G960=0,Master!B426,Master!L426)</f>
        <v>180</v>
      </c>
      <c r="G426" s="18">
        <f>IF(Sheet1!I960=1,Master!A426,Master!K426)</f>
        <v>34.630823499999998</v>
      </c>
      <c r="H426" s="18">
        <f>IF(Sheet1!I960=1,Master!B426,Master!L426)</f>
        <v>-77.407884199999998</v>
      </c>
      <c r="I426" s="18">
        <f>IF(Sheet1!I960=0,Master!A426,Master!K426)</f>
        <v>100</v>
      </c>
      <c r="J426" s="18">
        <f>IF(Sheet1!I960=0,Master!B426,Master!L426)</f>
        <v>180</v>
      </c>
      <c r="K426" s="18">
        <v>100</v>
      </c>
      <c r="L426" s="18">
        <v>180</v>
      </c>
      <c r="M426">
        <v>382</v>
      </c>
      <c r="N426" t="s">
        <v>494</v>
      </c>
      <c r="O426">
        <v>1.6323594180900001</v>
      </c>
      <c r="P426" t="s">
        <v>116</v>
      </c>
      <c r="Q426" t="s">
        <v>117</v>
      </c>
      <c r="R426" t="s">
        <v>8</v>
      </c>
      <c r="S426">
        <v>0</v>
      </c>
      <c r="T426">
        <v>5</v>
      </c>
      <c r="U426">
        <v>4.2125983238220197</v>
      </c>
      <c r="V426">
        <v>8.3464565277099592</v>
      </c>
      <c r="W426">
        <v>6.3070864677429199</v>
      </c>
      <c r="X426" s="1">
        <v>31.5354323387146</v>
      </c>
      <c r="Z426" s="1">
        <v>32</v>
      </c>
      <c r="AA426" s="1">
        <v>0.52263319132194297</v>
      </c>
      <c r="AB426" s="1">
        <v>0.79350746585407705</v>
      </c>
      <c r="AC426" s="1">
        <v>0.66410982904843296</v>
      </c>
      <c r="AD426" s="1">
        <v>21.251514529549802</v>
      </c>
      <c r="AF426" s="1">
        <v>32</v>
      </c>
      <c r="AG426">
        <v>0.88385556417587896</v>
      </c>
      <c r="AH426">
        <v>0.98165505607383297</v>
      </c>
      <c r="AI426">
        <v>0.95235828959886604</v>
      </c>
      <c r="AJ426">
        <v>30.475465267163699</v>
      </c>
      <c r="AL426" s="18">
        <f t="shared" si="38"/>
        <v>0.98165505607383297</v>
      </c>
      <c r="AM426">
        <v>0.98165505607383297</v>
      </c>
      <c r="AN426">
        <v>382</v>
      </c>
      <c r="AO426" t="s">
        <v>494</v>
      </c>
      <c r="AP426" t="s">
        <v>116</v>
      </c>
      <c r="AQ426" t="s">
        <v>117</v>
      </c>
      <c r="AR426" t="s">
        <v>8</v>
      </c>
      <c r="AS426">
        <v>34.630823499999998</v>
      </c>
      <c r="AT426">
        <v>-77.407884199999998</v>
      </c>
      <c r="AW426">
        <v>13</v>
      </c>
      <c r="AX426">
        <v>12.9</v>
      </c>
      <c r="BB426">
        <v>14.6</v>
      </c>
      <c r="BC426">
        <v>14.5</v>
      </c>
      <c r="BG426">
        <v>18.5</v>
      </c>
      <c r="BH426">
        <v>18.5</v>
      </c>
      <c r="BL426">
        <v>23.4</v>
      </c>
      <c r="BM426">
        <v>23.3</v>
      </c>
      <c r="BQ426">
        <v>27.1</v>
      </c>
      <c r="BR426">
        <v>27</v>
      </c>
      <c r="BW426">
        <v>30.1</v>
      </c>
      <c r="BX426">
        <v>30</v>
      </c>
      <c r="CB426">
        <v>31.8</v>
      </c>
      <c r="CC426">
        <v>31.8</v>
      </c>
      <c r="CG426">
        <v>31.1</v>
      </c>
      <c r="CH426">
        <v>31.1</v>
      </c>
      <c r="CL426">
        <v>28.8</v>
      </c>
      <c r="CM426">
        <v>28.8</v>
      </c>
      <c r="CQ426">
        <v>24.1</v>
      </c>
      <c r="CR426">
        <v>24.1</v>
      </c>
      <c r="CV426">
        <v>19.7</v>
      </c>
      <c r="CW426">
        <v>19.700000000000003</v>
      </c>
      <c r="DA426">
        <v>15</v>
      </c>
      <c r="DB426">
        <v>15</v>
      </c>
      <c r="DD426">
        <v>31</v>
      </c>
      <c r="DE426">
        <v>0</v>
      </c>
      <c r="DF426">
        <v>0</v>
      </c>
      <c r="DG426">
        <v>0</v>
      </c>
      <c r="DH426">
        <v>0</v>
      </c>
      <c r="DI426" t="str">
        <f t="shared" si="39"/>
        <v xml:space="preserve">Temp. suitable for vectors - surveillance may be needed. </v>
      </c>
      <c r="DJ426" t="str">
        <f t="shared" si="36"/>
        <v>When temp. suitable, model suggests vectors likely - may need control, education, and policies minimizing exposure.</v>
      </c>
      <c r="DK426" t="str">
        <f t="shared" si="40"/>
        <v xml:space="preserve">Temp. suitable for Zika - surveillance may be needed. </v>
      </c>
      <c r="DL426" t="str">
        <f t="shared" si="37"/>
        <v>When temp. suitable, model suggests Zika unlikely.</v>
      </c>
      <c r="DM426" t="str">
        <f t="shared" si="41"/>
        <v>Temp. suitable for vectors - surveillance may be needed. When temp. suitable, model suggests vectors likely - may need control, education, and policies minimizing exposure.</v>
      </c>
      <c r="DX426" s="59" t="s">
        <v>494</v>
      </c>
      <c r="DY426" s="59" t="s">
        <v>116</v>
      </c>
      <c r="DZ426" s="59" t="s">
        <v>117</v>
      </c>
      <c r="EA426" s="59" t="s">
        <v>8</v>
      </c>
      <c r="EB426" s="59">
        <v>0</v>
      </c>
      <c r="EC426" s="59">
        <v>1497</v>
      </c>
      <c r="ED426" s="59">
        <v>0</v>
      </c>
      <c r="EE426" s="59">
        <v>4887</v>
      </c>
      <c r="EF426" s="59">
        <v>4887</v>
      </c>
      <c r="EG426" s="59">
        <v>70.361389445557705</v>
      </c>
      <c r="EH426" s="59">
        <v>229.466404193541</v>
      </c>
      <c r="EI426" s="59">
        <v>105331</v>
      </c>
      <c r="EJ426" s="59">
        <v>276</v>
      </c>
      <c r="EK426" s="59">
        <v>0</v>
      </c>
      <c r="EL426" s="59">
        <v>31</v>
      </c>
      <c r="EM426" s="59">
        <v>0</v>
      </c>
      <c r="EN426" s="59">
        <v>105331</v>
      </c>
    </row>
    <row r="427" spans="1:144" x14ac:dyDescent="0.25">
      <c r="A427" s="18">
        <v>34.021836</v>
      </c>
      <c r="B427" s="18">
        <v>-77.975657100000006</v>
      </c>
      <c r="C427" s="18">
        <f>IF(Sheet1!G961=1,Master!A427,Master!K427)</f>
        <v>34.021836</v>
      </c>
      <c r="D427" s="18">
        <f>IF(Sheet1!G961=1,Master!B427,Master!L427)</f>
        <v>-77.975657100000006</v>
      </c>
      <c r="E427" s="18">
        <f>IF(Sheet1!G961=0,Master!A427,Master!K427)</f>
        <v>100</v>
      </c>
      <c r="F427" s="18">
        <f>IF(Sheet1!G961=0,Master!B427,Master!L427)</f>
        <v>180</v>
      </c>
      <c r="G427" s="18">
        <f>IF(Sheet1!I961=1,Master!A427,Master!K427)</f>
        <v>34.021836</v>
      </c>
      <c r="H427" s="18">
        <f>IF(Sheet1!I961=1,Master!B427,Master!L427)</f>
        <v>-77.975657100000006</v>
      </c>
      <c r="I427" s="18">
        <f>IF(Sheet1!I961=0,Master!A427,Master!K427)</f>
        <v>100</v>
      </c>
      <c r="J427" s="18">
        <f>IF(Sheet1!I961=0,Master!B427,Master!L427)</f>
        <v>180</v>
      </c>
      <c r="K427" s="18">
        <v>100</v>
      </c>
      <c r="L427" s="18">
        <v>180</v>
      </c>
      <c r="M427">
        <v>408</v>
      </c>
      <c r="N427" t="s">
        <v>520</v>
      </c>
      <c r="O427">
        <v>1.16248331979</v>
      </c>
      <c r="P427" t="s">
        <v>116</v>
      </c>
      <c r="Q427" t="s">
        <v>117</v>
      </c>
      <c r="R427" t="s">
        <v>8</v>
      </c>
      <c r="S427">
        <v>0</v>
      </c>
      <c r="T427">
        <v>1</v>
      </c>
      <c r="U427">
        <v>7.7952756881713796</v>
      </c>
      <c r="V427">
        <v>7.7952756881713796</v>
      </c>
      <c r="W427">
        <v>7.7952756881713796</v>
      </c>
      <c r="X427" s="1">
        <v>7.7952756881713796</v>
      </c>
      <c r="Z427" s="1">
        <v>2</v>
      </c>
      <c r="AA427" s="1">
        <v>0.62279685076034597</v>
      </c>
      <c r="AB427" s="1">
        <v>0.70831634865095605</v>
      </c>
      <c r="AC427" s="1">
        <v>0.66555659970565095</v>
      </c>
      <c r="AD427" s="1">
        <v>1.3311131994112999</v>
      </c>
      <c r="AF427" s="1">
        <v>2</v>
      </c>
      <c r="AG427">
        <v>0.90722352396726202</v>
      </c>
      <c r="AH427">
        <v>0.97851345479004703</v>
      </c>
      <c r="AI427">
        <v>0.94286848937865497</v>
      </c>
      <c r="AJ427">
        <v>1.8857369787573</v>
      </c>
      <c r="AL427" s="18">
        <f t="shared" si="38"/>
        <v>0.97851345479004703</v>
      </c>
      <c r="AM427">
        <v>0.97851345479004703</v>
      </c>
      <c r="AN427">
        <v>408</v>
      </c>
      <c r="AO427" t="s">
        <v>520</v>
      </c>
      <c r="AP427" t="s">
        <v>116</v>
      </c>
      <c r="AQ427" t="s">
        <v>117</v>
      </c>
      <c r="AR427" t="s">
        <v>8</v>
      </c>
      <c r="AS427">
        <v>34.021836</v>
      </c>
      <c r="AT427">
        <v>-77.975657100000006</v>
      </c>
      <c r="AW427">
        <v>13.6</v>
      </c>
      <c r="AX427">
        <v>13.6</v>
      </c>
      <c r="BB427">
        <v>15</v>
      </c>
      <c r="BC427">
        <v>15</v>
      </c>
      <c r="BG427">
        <v>18.8</v>
      </c>
      <c r="BH427">
        <v>18.8</v>
      </c>
      <c r="BL427">
        <v>23.1</v>
      </c>
      <c r="BM427">
        <v>23.1</v>
      </c>
      <c r="BQ427">
        <v>26.9</v>
      </c>
      <c r="BR427">
        <v>26.9</v>
      </c>
      <c r="BW427">
        <v>30</v>
      </c>
      <c r="BX427">
        <v>30</v>
      </c>
      <c r="CB427">
        <v>31.6</v>
      </c>
      <c r="CC427">
        <v>31.6</v>
      </c>
      <c r="CG427">
        <v>31.2</v>
      </c>
      <c r="CH427">
        <v>31.2</v>
      </c>
      <c r="CL427">
        <v>29</v>
      </c>
      <c r="CM427">
        <v>29</v>
      </c>
      <c r="CQ427">
        <v>24.6</v>
      </c>
      <c r="CR427">
        <v>24.6</v>
      </c>
      <c r="CV427">
        <v>20.3</v>
      </c>
      <c r="CW427">
        <v>20.3</v>
      </c>
      <c r="DA427">
        <v>15.4</v>
      </c>
      <c r="DB427">
        <v>15.4</v>
      </c>
      <c r="DD427">
        <v>4</v>
      </c>
      <c r="DE427">
        <v>0</v>
      </c>
      <c r="DF427">
        <v>0</v>
      </c>
      <c r="DG427">
        <v>0</v>
      </c>
      <c r="DH427">
        <v>0</v>
      </c>
      <c r="DI427" t="str">
        <f t="shared" si="39"/>
        <v xml:space="preserve">Temp. suitable for vectors - surveillance may be needed. </v>
      </c>
      <c r="DJ427" t="str">
        <f t="shared" si="36"/>
        <v>When temp. suitable, model suggests vectors likely - may need control, education, and policies minimizing exposure.</v>
      </c>
      <c r="DK427" t="str">
        <f t="shared" si="40"/>
        <v xml:space="preserve">Temp. suitable for Zika - surveillance may be needed. </v>
      </c>
      <c r="DL427" t="str">
        <f t="shared" si="37"/>
        <v>When temp. suitable, model suggests Zika unlikely.</v>
      </c>
      <c r="DM427" t="str">
        <f t="shared" si="41"/>
        <v>Temp. suitable for vectors - surveillance may be needed. When temp. suitable, model suggests vectors likely - may need control, education, and policies minimizing exposure.</v>
      </c>
      <c r="DX427" s="59" t="s">
        <v>520</v>
      </c>
      <c r="DY427" s="59" t="s">
        <v>116</v>
      </c>
      <c r="DZ427" s="59" t="s">
        <v>117</v>
      </c>
      <c r="EA427" s="59" t="s">
        <v>8</v>
      </c>
      <c r="EB427" s="59">
        <v>0</v>
      </c>
      <c r="EC427" s="59">
        <v>654</v>
      </c>
      <c r="ED427" s="59">
        <v>0</v>
      </c>
      <c r="EE427" s="59">
        <v>1708</v>
      </c>
      <c r="EF427" s="59">
        <v>1708</v>
      </c>
      <c r="EG427" s="59">
        <v>57.353211009174302</v>
      </c>
      <c r="EH427" s="59">
        <v>144.075325441258</v>
      </c>
      <c r="EI427" s="59">
        <v>37509</v>
      </c>
      <c r="EJ427" s="59">
        <v>170</v>
      </c>
      <c r="EK427" s="59">
        <v>0</v>
      </c>
      <c r="EL427" s="59">
        <v>20</v>
      </c>
      <c r="EM427" s="59">
        <v>1</v>
      </c>
      <c r="EN427" s="59">
        <v>37509</v>
      </c>
    </row>
    <row r="428" spans="1:144" x14ac:dyDescent="0.25">
      <c r="A428" s="18">
        <v>35.010600199999999</v>
      </c>
      <c r="B428" s="18">
        <v>-76.458393900000004</v>
      </c>
      <c r="C428" s="18">
        <f>IF(Sheet1!G962=1,Master!A428,Master!K428)</f>
        <v>35.010600199999999</v>
      </c>
      <c r="D428" s="18">
        <f>IF(Sheet1!G962=1,Master!B428,Master!L428)</f>
        <v>-76.458393900000004</v>
      </c>
      <c r="E428" s="18">
        <f>IF(Sheet1!G962=0,Master!A428,Master!K428)</f>
        <v>100</v>
      </c>
      <c r="F428" s="18">
        <f>IF(Sheet1!G962=0,Master!B428,Master!L428)</f>
        <v>180</v>
      </c>
      <c r="G428" s="18">
        <f>IF(Sheet1!I962=1,Master!A428,Master!K428)</f>
        <v>35.010600199999999</v>
      </c>
      <c r="H428" s="18">
        <f>IF(Sheet1!I962=1,Master!B428,Master!L428)</f>
        <v>-76.458393900000004</v>
      </c>
      <c r="I428" s="18">
        <f>IF(Sheet1!I962=0,Master!A428,Master!K428)</f>
        <v>100</v>
      </c>
      <c r="J428" s="18">
        <f>IF(Sheet1!I962=0,Master!B428,Master!L428)</f>
        <v>180</v>
      </c>
      <c r="K428" s="18">
        <v>100</v>
      </c>
      <c r="L428" s="18">
        <v>180</v>
      </c>
      <c r="M428">
        <v>620</v>
      </c>
      <c r="N428" t="s">
        <v>734</v>
      </c>
      <c r="O428">
        <v>0.79323055591400005</v>
      </c>
      <c r="P428" t="s">
        <v>116</v>
      </c>
      <c r="Q428" t="s">
        <v>117</v>
      </c>
      <c r="R428" t="s">
        <v>8</v>
      </c>
      <c r="S428">
        <v>0</v>
      </c>
      <c r="T428">
        <v>1</v>
      </c>
      <c r="U428">
        <v>7.8740157186985002E-2</v>
      </c>
      <c r="V428">
        <v>7.8740157186985002E-2</v>
      </c>
      <c r="W428">
        <v>7.8740157186985002E-2</v>
      </c>
      <c r="X428" s="1">
        <v>7.8740157186985002E-2</v>
      </c>
      <c r="Z428" s="1">
        <v>3</v>
      </c>
      <c r="AA428" s="1">
        <v>0.48417610000313899</v>
      </c>
      <c r="AB428" s="1">
        <v>0.53050066218787895</v>
      </c>
      <c r="AC428" s="1">
        <v>0.51452725020739998</v>
      </c>
      <c r="AD428" s="1">
        <v>1.5435817506221901</v>
      </c>
      <c r="AF428" s="1">
        <v>3</v>
      </c>
      <c r="AG428">
        <v>0.76941631642737995</v>
      </c>
      <c r="AH428">
        <v>0.86721571325420299</v>
      </c>
      <c r="AI428">
        <v>0.80472996794849205</v>
      </c>
      <c r="AJ428">
        <v>2.4141899038454699</v>
      </c>
      <c r="AL428" s="18">
        <f t="shared" si="38"/>
        <v>0.86721571325420299</v>
      </c>
      <c r="AM428">
        <v>0.86721571325420299</v>
      </c>
      <c r="AN428">
        <v>620</v>
      </c>
      <c r="AO428" t="s">
        <v>734</v>
      </c>
      <c r="AP428" t="s">
        <v>116</v>
      </c>
      <c r="AQ428" t="s">
        <v>117</v>
      </c>
      <c r="AR428" t="s">
        <v>8</v>
      </c>
      <c r="AS428">
        <v>35.010600199999999</v>
      </c>
      <c r="AT428">
        <v>-76.458393900000004</v>
      </c>
      <c r="AW428">
        <v>12</v>
      </c>
      <c r="AX428">
        <v>12</v>
      </c>
      <c r="BB428">
        <v>13.3</v>
      </c>
      <c r="BC428">
        <v>13.3</v>
      </c>
      <c r="BG428">
        <v>17.3</v>
      </c>
      <c r="BH428">
        <v>17.3</v>
      </c>
      <c r="BL428">
        <v>22</v>
      </c>
      <c r="BM428">
        <v>22</v>
      </c>
      <c r="BQ428">
        <v>26</v>
      </c>
      <c r="BR428">
        <v>26</v>
      </c>
      <c r="BW428">
        <v>29.4</v>
      </c>
      <c r="BX428">
        <v>29.4</v>
      </c>
      <c r="CB428">
        <v>31.2</v>
      </c>
      <c r="CC428">
        <v>31.2</v>
      </c>
      <c r="CG428">
        <v>30.7</v>
      </c>
      <c r="CH428">
        <v>30.7</v>
      </c>
      <c r="CL428">
        <v>28</v>
      </c>
      <c r="CM428">
        <v>28</v>
      </c>
      <c r="CQ428">
        <v>23.2</v>
      </c>
      <c r="CR428">
        <v>23.2</v>
      </c>
      <c r="CV428">
        <v>18.7</v>
      </c>
      <c r="CW428">
        <v>18.7</v>
      </c>
      <c r="DA428">
        <v>14</v>
      </c>
      <c r="DB428">
        <v>14</v>
      </c>
      <c r="DD428">
        <v>3</v>
      </c>
      <c r="DE428">
        <v>0</v>
      </c>
      <c r="DF428">
        <v>0</v>
      </c>
      <c r="DG428">
        <v>0</v>
      </c>
      <c r="DH428">
        <v>0</v>
      </c>
      <c r="DI428" t="str">
        <f t="shared" si="39"/>
        <v xml:space="preserve">Temp. suitable for vectors - surveillance may be needed. </v>
      </c>
      <c r="DJ428" t="str">
        <f t="shared" si="36"/>
        <v>When temp. suitable, model suggests vectors likely - may need control, education, and policies minimizing exposure.</v>
      </c>
      <c r="DK428" t="str">
        <f t="shared" si="40"/>
        <v xml:space="preserve">Temp. suitable for Zika - surveillance may be needed. </v>
      </c>
      <c r="DL428" t="str">
        <f t="shared" si="37"/>
        <v>When temp. suitable, model suggests Zika unlikely.</v>
      </c>
      <c r="DM428" t="str">
        <f t="shared" si="41"/>
        <v>Temp. suitable for vectors - surveillance may be needed. When temp. suitable, model suggests vectors likely - may need control, education, and policies minimizing exposure.</v>
      </c>
      <c r="DX428" s="59" t="s">
        <v>734</v>
      </c>
      <c r="DY428" s="59" t="s">
        <v>116</v>
      </c>
      <c r="DZ428" s="59" t="s">
        <v>117</v>
      </c>
      <c r="EA428" s="59" t="s">
        <v>8</v>
      </c>
      <c r="EB428" s="59">
        <v>0</v>
      </c>
      <c r="EC428" s="59">
        <v>181</v>
      </c>
      <c r="ED428" s="59">
        <v>0</v>
      </c>
      <c r="EE428" s="59">
        <v>0</v>
      </c>
      <c r="EF428" s="59">
        <v>0</v>
      </c>
      <c r="EG428" s="59">
        <v>0</v>
      </c>
      <c r="EH428" s="59">
        <v>0</v>
      </c>
      <c r="EI428" s="59">
        <v>0</v>
      </c>
      <c r="EJ428" s="59">
        <v>1</v>
      </c>
      <c r="EK428" s="59">
        <v>0</v>
      </c>
      <c r="EL428" s="59">
        <v>0</v>
      </c>
      <c r="EM428" s="59">
        <v>0</v>
      </c>
      <c r="EN428" s="59">
        <v>0</v>
      </c>
    </row>
    <row r="429" spans="1:144" x14ac:dyDescent="0.25">
      <c r="A429" s="18">
        <v>35.173049900000002</v>
      </c>
      <c r="B429" s="18">
        <v>-79.013597899999994</v>
      </c>
      <c r="C429" s="18">
        <f>IF(Sheet1!G963=1,Master!A429,Master!K429)</f>
        <v>35.173049900000002</v>
      </c>
      <c r="D429" s="18">
        <f>IF(Sheet1!G963=1,Master!B429,Master!L429)</f>
        <v>-79.013597899999994</v>
      </c>
      <c r="E429" s="18">
        <f>IF(Sheet1!G963=0,Master!A429,Master!K429)</f>
        <v>100</v>
      </c>
      <c r="F429" s="18">
        <f>IF(Sheet1!G963=0,Master!B429,Master!L429)</f>
        <v>180</v>
      </c>
      <c r="G429" s="18">
        <f>IF(Sheet1!I963=1,Master!A429,Master!K429)</f>
        <v>35.173049900000002</v>
      </c>
      <c r="H429" s="18">
        <f>IF(Sheet1!I963=1,Master!B429,Master!L429)</f>
        <v>-79.013597899999994</v>
      </c>
      <c r="I429" s="18">
        <f>IF(Sheet1!I963=0,Master!A429,Master!K429)</f>
        <v>100</v>
      </c>
      <c r="J429" s="18">
        <f>IF(Sheet1!I963=0,Master!B429,Master!L429)</f>
        <v>180</v>
      </c>
      <c r="K429" s="18">
        <v>100</v>
      </c>
      <c r="L429" s="18">
        <v>180</v>
      </c>
      <c r="M429">
        <v>621</v>
      </c>
      <c r="N429" t="s">
        <v>735</v>
      </c>
      <c r="O429">
        <v>0.30102402557300001</v>
      </c>
      <c r="P429" t="s">
        <v>116</v>
      </c>
      <c r="Q429" t="s">
        <v>117</v>
      </c>
      <c r="R429" t="s">
        <v>8</v>
      </c>
      <c r="S429">
        <v>0</v>
      </c>
      <c r="T429">
        <v>1</v>
      </c>
      <c r="U429">
        <v>8.0708665847778303</v>
      </c>
      <c r="V429">
        <v>8.0708665847778303</v>
      </c>
      <c r="W429">
        <v>8.0708665847778303</v>
      </c>
      <c r="X429" s="1">
        <v>8.0708665847778303</v>
      </c>
      <c r="Z429" s="1">
        <v>1</v>
      </c>
      <c r="AA429" s="1">
        <v>0.56271175948638597</v>
      </c>
      <c r="AB429" s="1">
        <v>0.56271175948638597</v>
      </c>
      <c r="AC429" s="1">
        <v>0.56271175948638597</v>
      </c>
      <c r="AD429" s="1">
        <v>0.56271175948638597</v>
      </c>
      <c r="AF429" s="1">
        <v>1</v>
      </c>
      <c r="AG429">
        <v>0.94128534224003302</v>
      </c>
      <c r="AH429">
        <v>0.94128534224003302</v>
      </c>
      <c r="AI429">
        <v>0.94128534224003302</v>
      </c>
      <c r="AJ429">
        <v>0.94128534224003302</v>
      </c>
      <c r="AL429" s="18">
        <f t="shared" si="38"/>
        <v>0.94128534224003302</v>
      </c>
      <c r="AM429">
        <v>0.94128534224003302</v>
      </c>
      <c r="AN429">
        <v>621</v>
      </c>
      <c r="AO429" t="s">
        <v>735</v>
      </c>
      <c r="AP429" t="s">
        <v>116</v>
      </c>
      <c r="AQ429" t="s">
        <v>117</v>
      </c>
      <c r="AR429" t="s">
        <v>8</v>
      </c>
      <c r="AS429">
        <v>35.173049900000002</v>
      </c>
      <c r="AT429">
        <v>-79.013597899999994</v>
      </c>
      <c r="AW429">
        <v>11.1</v>
      </c>
      <c r="AX429">
        <v>11.1</v>
      </c>
      <c r="BB429">
        <v>12.9</v>
      </c>
      <c r="BC429">
        <v>12.9</v>
      </c>
      <c r="BG429">
        <v>17.3</v>
      </c>
      <c r="BH429">
        <v>17.3</v>
      </c>
      <c r="BL429">
        <v>22.9</v>
      </c>
      <c r="BM429">
        <v>22.9</v>
      </c>
      <c r="BQ429">
        <v>27</v>
      </c>
      <c r="BR429">
        <v>27</v>
      </c>
      <c r="BW429">
        <v>30.1</v>
      </c>
      <c r="BX429">
        <v>30.1</v>
      </c>
      <c r="CB429">
        <v>31.7</v>
      </c>
      <c r="CC429">
        <v>31.7</v>
      </c>
      <c r="CG429">
        <v>31</v>
      </c>
      <c r="CH429">
        <v>31</v>
      </c>
      <c r="CL429">
        <v>28</v>
      </c>
      <c r="CM429">
        <v>28</v>
      </c>
      <c r="CQ429">
        <v>22.9</v>
      </c>
      <c r="CR429">
        <v>22.9</v>
      </c>
      <c r="CV429">
        <v>17.7</v>
      </c>
      <c r="CW429">
        <v>17.7</v>
      </c>
      <c r="DA429">
        <v>12.4</v>
      </c>
      <c r="DB429">
        <v>12.4</v>
      </c>
      <c r="DD429">
        <v>1</v>
      </c>
      <c r="DE429">
        <v>0</v>
      </c>
      <c r="DF429">
        <v>0</v>
      </c>
      <c r="DG429">
        <v>0</v>
      </c>
      <c r="DH429">
        <v>0</v>
      </c>
      <c r="DI429" t="str">
        <f t="shared" si="39"/>
        <v xml:space="preserve">Temp. suitable for vectors - surveillance may be needed. </v>
      </c>
      <c r="DJ429" t="str">
        <f t="shared" si="36"/>
        <v>When temp. suitable, model suggests vectors likely - may need control, education, and policies minimizing exposure.</v>
      </c>
      <c r="DK429" t="str">
        <f t="shared" si="40"/>
        <v xml:space="preserve">Temp. suitable for Zika - surveillance may be needed. </v>
      </c>
      <c r="DL429" t="str">
        <f t="shared" si="37"/>
        <v>When temp. suitable, model suggests Zika unlikely.</v>
      </c>
      <c r="DM429" t="str">
        <f t="shared" si="41"/>
        <v>Temp. suitable for vectors - surveillance may be needed. When temp. suitable, model suggests vectors likely - may need control, education, and policies minimizing exposure.</v>
      </c>
      <c r="DX429" s="59" t="s">
        <v>735</v>
      </c>
      <c r="DY429" s="59" t="s">
        <v>116</v>
      </c>
      <c r="DZ429" s="59" t="s">
        <v>117</v>
      </c>
      <c r="EA429" s="59" t="s">
        <v>8</v>
      </c>
      <c r="EB429" s="59">
        <v>340</v>
      </c>
      <c r="EN429" s="59">
        <v>340</v>
      </c>
    </row>
    <row r="430" spans="1:144" x14ac:dyDescent="0.25">
      <c r="A430" s="18">
        <v>35.347916400000003</v>
      </c>
      <c r="B430" s="18">
        <v>-77.962575200000003</v>
      </c>
      <c r="C430" s="18">
        <f>IF(Sheet1!G964=1,Master!A430,Master!K430)</f>
        <v>35.347916400000003</v>
      </c>
      <c r="D430" s="18">
        <f>IF(Sheet1!G964=1,Master!B430,Master!L430)</f>
        <v>-77.962575200000003</v>
      </c>
      <c r="E430" s="18">
        <f>IF(Sheet1!G964=0,Master!A430,Master!K430)</f>
        <v>100</v>
      </c>
      <c r="F430" s="18">
        <f>IF(Sheet1!G964=0,Master!B430,Master!L430)</f>
        <v>180</v>
      </c>
      <c r="G430" s="18">
        <f>IF(Sheet1!I964=1,Master!A430,Master!K430)</f>
        <v>35.347916400000003</v>
      </c>
      <c r="H430" s="18">
        <f>IF(Sheet1!I964=1,Master!B430,Master!L430)</f>
        <v>-77.962575200000003</v>
      </c>
      <c r="I430" s="18">
        <f>IF(Sheet1!I964=0,Master!A430,Master!K430)</f>
        <v>100</v>
      </c>
      <c r="J430" s="18">
        <f>IF(Sheet1!I964=0,Master!B430,Master!L430)</f>
        <v>180</v>
      </c>
      <c r="K430" s="18">
        <v>100</v>
      </c>
      <c r="L430" s="18">
        <v>180</v>
      </c>
      <c r="M430">
        <v>657</v>
      </c>
      <c r="N430" t="s">
        <v>771</v>
      </c>
      <c r="O430">
        <v>0.205618611497</v>
      </c>
      <c r="P430" t="s">
        <v>116</v>
      </c>
      <c r="Q430" t="s">
        <v>117</v>
      </c>
      <c r="R430" t="s">
        <v>8</v>
      </c>
      <c r="S430">
        <v>0</v>
      </c>
      <c r="T430">
        <v>1</v>
      </c>
      <c r="U430">
        <v>6.1417322158813397</v>
      </c>
      <c r="V430">
        <v>6.1417322158813397</v>
      </c>
      <c r="W430">
        <v>6.1417322158813397</v>
      </c>
      <c r="X430" s="1">
        <v>6.1417322158813397</v>
      </c>
      <c r="Z430" s="1">
        <v>1</v>
      </c>
      <c r="AA430" s="1">
        <v>0.65567226184663396</v>
      </c>
      <c r="AB430" s="1">
        <v>0.65567226184663396</v>
      </c>
      <c r="AC430" s="1">
        <v>0.65567226184663396</v>
      </c>
      <c r="AD430" s="1">
        <v>0.65567226184663396</v>
      </c>
      <c r="AF430" s="1">
        <v>1</v>
      </c>
      <c r="AG430">
        <v>0.97560836126786499</v>
      </c>
      <c r="AH430">
        <v>0.97560836126786499</v>
      </c>
      <c r="AI430">
        <v>0.97560836126786499</v>
      </c>
      <c r="AJ430">
        <v>0.97560836126786499</v>
      </c>
      <c r="AL430" s="18">
        <f t="shared" si="38"/>
        <v>0.97560836126786499</v>
      </c>
      <c r="AM430">
        <v>0.97560836126786499</v>
      </c>
      <c r="AN430">
        <v>657</v>
      </c>
      <c r="AO430" t="s">
        <v>771</v>
      </c>
      <c r="AP430" t="s">
        <v>116</v>
      </c>
      <c r="AQ430" t="s">
        <v>117</v>
      </c>
      <c r="AR430" t="s">
        <v>8</v>
      </c>
      <c r="AS430">
        <v>35.347916400000003</v>
      </c>
      <c r="AT430">
        <v>-77.962575200000003</v>
      </c>
      <c r="AW430">
        <v>11.1</v>
      </c>
      <c r="AX430">
        <v>11.1</v>
      </c>
      <c r="BB430">
        <v>12.9</v>
      </c>
      <c r="BC430">
        <v>12.9</v>
      </c>
      <c r="BG430">
        <v>17.3</v>
      </c>
      <c r="BH430">
        <v>17.3</v>
      </c>
      <c r="BL430">
        <v>22.8</v>
      </c>
      <c r="BM430">
        <v>22.8</v>
      </c>
      <c r="BQ430">
        <v>26.7</v>
      </c>
      <c r="BR430">
        <v>26.7</v>
      </c>
      <c r="BW430">
        <v>30.1</v>
      </c>
      <c r="BX430">
        <v>30.1</v>
      </c>
      <c r="CB430">
        <v>31.7</v>
      </c>
      <c r="CC430">
        <v>31.7</v>
      </c>
      <c r="CG430">
        <v>31</v>
      </c>
      <c r="CH430">
        <v>31</v>
      </c>
      <c r="CL430">
        <v>28.3</v>
      </c>
      <c r="CM430">
        <v>28.3</v>
      </c>
      <c r="CQ430">
        <v>23</v>
      </c>
      <c r="CR430">
        <v>23</v>
      </c>
      <c r="CV430">
        <v>18.2</v>
      </c>
      <c r="CW430">
        <v>18.2</v>
      </c>
      <c r="DA430">
        <v>12.9</v>
      </c>
      <c r="DB430">
        <v>12.9</v>
      </c>
      <c r="DD430">
        <v>1</v>
      </c>
      <c r="DE430">
        <v>0</v>
      </c>
      <c r="DF430">
        <v>0</v>
      </c>
      <c r="DG430">
        <v>0</v>
      </c>
      <c r="DH430">
        <v>0</v>
      </c>
      <c r="DI430" t="str">
        <f t="shared" si="39"/>
        <v xml:space="preserve">Temp. suitable for vectors - surveillance may be needed. </v>
      </c>
      <c r="DJ430" t="str">
        <f t="shared" si="36"/>
        <v>When temp. suitable, model suggests vectors likely - may need control, education, and policies minimizing exposure.</v>
      </c>
      <c r="DK430" t="str">
        <f t="shared" si="40"/>
        <v xml:space="preserve">Temp. suitable for Zika - surveillance may be needed. </v>
      </c>
      <c r="DL430" t="str">
        <f t="shared" si="37"/>
        <v>When temp. suitable, model suggests Zika unlikely.</v>
      </c>
      <c r="DM430" t="str">
        <f t="shared" si="41"/>
        <v>Temp. suitable for vectors - surveillance may be needed. When temp. suitable, model suggests vectors likely - may need control, education, and policies minimizing exposure.</v>
      </c>
      <c r="DX430" s="59" t="s">
        <v>771</v>
      </c>
      <c r="DY430" s="59" t="s">
        <v>116</v>
      </c>
      <c r="DZ430" s="59" t="s">
        <v>117</v>
      </c>
      <c r="EA430" s="59" t="s">
        <v>8</v>
      </c>
      <c r="EB430" s="59">
        <v>11</v>
      </c>
      <c r="EC430" s="59">
        <v>256</v>
      </c>
      <c r="ED430" s="59">
        <v>0</v>
      </c>
      <c r="EE430" s="59">
        <v>1421</v>
      </c>
      <c r="EF430" s="59">
        <v>1421</v>
      </c>
      <c r="EG430" s="59">
        <v>190.98046875</v>
      </c>
      <c r="EH430" s="59">
        <v>286.81420177055401</v>
      </c>
      <c r="EI430" s="59">
        <v>48891</v>
      </c>
      <c r="EJ430" s="59">
        <v>156</v>
      </c>
      <c r="EK430" s="59">
        <v>0</v>
      </c>
      <c r="EL430" s="59">
        <v>10</v>
      </c>
      <c r="EM430" s="59">
        <v>52</v>
      </c>
      <c r="EN430" s="59">
        <v>48891</v>
      </c>
    </row>
    <row r="431" spans="1:144" x14ac:dyDescent="0.25">
      <c r="A431" s="18">
        <v>35.416011599999997</v>
      </c>
      <c r="B431" s="18">
        <v>-80.150133299999993</v>
      </c>
      <c r="C431" s="18">
        <f>IF(Sheet1!G965=1,Master!A431,Master!K431)</f>
        <v>35.416011599999997</v>
      </c>
      <c r="D431" s="18">
        <f>IF(Sheet1!G965=1,Master!B431,Master!L431)</f>
        <v>-80.150133299999993</v>
      </c>
      <c r="E431" s="18">
        <f>IF(Sheet1!G965=0,Master!A431,Master!K431)</f>
        <v>100</v>
      </c>
      <c r="F431" s="18">
        <f>IF(Sheet1!G965=0,Master!B431,Master!L431)</f>
        <v>180</v>
      </c>
      <c r="G431" s="18">
        <f>IF(Sheet1!I965=1,Master!A431,Master!K431)</f>
        <v>35.416011599999997</v>
      </c>
      <c r="H431" s="18">
        <f>IF(Sheet1!I965=1,Master!B431,Master!L431)</f>
        <v>-80.150133299999993</v>
      </c>
      <c r="I431" s="18">
        <f>IF(Sheet1!I965=0,Master!A431,Master!K431)</f>
        <v>100</v>
      </c>
      <c r="J431" s="18">
        <f>IF(Sheet1!I965=0,Master!B431,Master!L431)</f>
        <v>180</v>
      </c>
      <c r="K431" s="18">
        <v>100</v>
      </c>
      <c r="L431" s="18">
        <v>180</v>
      </c>
      <c r="M431">
        <v>672</v>
      </c>
      <c r="N431" t="s">
        <v>786</v>
      </c>
      <c r="O431">
        <v>7.0331865989600006E-2</v>
      </c>
      <c r="P431" t="s">
        <v>116</v>
      </c>
      <c r="Q431" t="s">
        <v>117</v>
      </c>
      <c r="R431" t="s">
        <v>8</v>
      </c>
      <c r="S431">
        <v>0</v>
      </c>
      <c r="T431">
        <v>1</v>
      </c>
      <c r="U431">
        <v>10</v>
      </c>
      <c r="V431">
        <v>10</v>
      </c>
      <c r="W431">
        <v>10</v>
      </c>
      <c r="X431" s="1">
        <v>10</v>
      </c>
      <c r="Z431" s="1">
        <v>1</v>
      </c>
      <c r="AA431" s="1">
        <v>0.78288244608370405</v>
      </c>
      <c r="AB431" s="1">
        <v>0.78288244608370405</v>
      </c>
      <c r="AC431" s="1">
        <v>0.78288244608370405</v>
      </c>
      <c r="AD431" s="1">
        <v>0.78288244608370405</v>
      </c>
      <c r="AF431" s="1">
        <v>1</v>
      </c>
      <c r="AG431">
        <v>0.98128546335532196</v>
      </c>
      <c r="AH431">
        <v>0.98128546335532196</v>
      </c>
      <c r="AI431">
        <v>0.98128546335532196</v>
      </c>
      <c r="AJ431">
        <v>0.98128546335532196</v>
      </c>
      <c r="AL431" s="18">
        <f t="shared" si="38"/>
        <v>0.98128546335532196</v>
      </c>
      <c r="AM431">
        <v>0.98128546335532196</v>
      </c>
      <c r="AN431">
        <v>672</v>
      </c>
      <c r="AO431" t="s">
        <v>786</v>
      </c>
      <c r="AP431" t="s">
        <v>116</v>
      </c>
      <c r="AQ431" t="s">
        <v>117</v>
      </c>
      <c r="AR431" t="s">
        <v>8</v>
      </c>
      <c r="AS431">
        <v>35.416011599999997</v>
      </c>
      <c r="AT431">
        <v>-80.150133299999993</v>
      </c>
      <c r="AW431">
        <v>10.3</v>
      </c>
      <c r="AX431">
        <v>10.3</v>
      </c>
      <c r="BB431">
        <v>12.5</v>
      </c>
      <c r="BC431">
        <v>12.5</v>
      </c>
      <c r="BG431">
        <v>17.3</v>
      </c>
      <c r="BH431">
        <v>17.3</v>
      </c>
      <c r="BL431">
        <v>22.7</v>
      </c>
      <c r="BM431">
        <v>22.7</v>
      </c>
      <c r="BQ431">
        <v>26.5</v>
      </c>
      <c r="BR431">
        <v>26.5</v>
      </c>
      <c r="BW431">
        <v>30.2</v>
      </c>
      <c r="BX431">
        <v>30.2</v>
      </c>
      <c r="CB431">
        <v>32</v>
      </c>
      <c r="CC431">
        <v>32</v>
      </c>
      <c r="CG431">
        <v>31.2</v>
      </c>
      <c r="CH431">
        <v>31.2</v>
      </c>
      <c r="CL431">
        <v>28.1</v>
      </c>
      <c r="CM431">
        <v>28.1</v>
      </c>
      <c r="CQ431">
        <v>22.8</v>
      </c>
      <c r="CR431">
        <v>22.8</v>
      </c>
      <c r="CV431">
        <v>17.5</v>
      </c>
      <c r="CW431">
        <v>17.5</v>
      </c>
      <c r="DA431">
        <v>12</v>
      </c>
      <c r="DB431">
        <v>12</v>
      </c>
      <c r="DD431">
        <v>1</v>
      </c>
      <c r="DE431">
        <v>0</v>
      </c>
      <c r="DF431">
        <v>0</v>
      </c>
      <c r="DG431">
        <v>0</v>
      </c>
      <c r="DH431">
        <v>0</v>
      </c>
      <c r="DI431" t="str">
        <f t="shared" si="39"/>
        <v xml:space="preserve">Temp. suitable for vectors - surveillance may be needed. </v>
      </c>
      <c r="DJ431" t="str">
        <f t="shared" si="36"/>
        <v>When temp. suitable, model suggests vectors likely - may need control, education, and policies minimizing exposure.</v>
      </c>
      <c r="DK431" t="str">
        <f t="shared" si="40"/>
        <v xml:space="preserve">Temp. suitable for Zika - surveillance may be needed. </v>
      </c>
      <c r="DL431" t="str">
        <f t="shared" si="37"/>
        <v>When temp. suitable, model suggests Zika unlikely.</v>
      </c>
      <c r="DM431" t="str">
        <f t="shared" si="41"/>
        <v>Temp. suitable for vectors - surveillance may be needed. When temp. suitable, model suggests vectors likely - may need control, education, and policies minimizing exposure.</v>
      </c>
      <c r="DX431" s="59" t="s">
        <v>786</v>
      </c>
      <c r="DY431" s="59" t="s">
        <v>116</v>
      </c>
      <c r="DZ431" s="59" t="s">
        <v>117</v>
      </c>
      <c r="EA431" s="59" t="s">
        <v>8</v>
      </c>
      <c r="EB431" s="59">
        <v>19</v>
      </c>
      <c r="EC431" s="59">
        <v>160</v>
      </c>
      <c r="ED431" s="59">
        <v>0</v>
      </c>
      <c r="EE431" s="59">
        <v>692</v>
      </c>
      <c r="EF431" s="59">
        <v>692</v>
      </c>
      <c r="EG431" s="59">
        <v>49.918750000000003</v>
      </c>
      <c r="EH431" s="59">
        <v>102.82381605658</v>
      </c>
      <c r="EI431" s="59">
        <v>7987</v>
      </c>
      <c r="EJ431" s="59">
        <v>72</v>
      </c>
      <c r="EK431" s="59">
        <v>0</v>
      </c>
      <c r="EL431" s="59">
        <v>3</v>
      </c>
      <c r="EM431" s="59">
        <v>18</v>
      </c>
      <c r="EN431" s="59">
        <v>7987</v>
      </c>
    </row>
    <row r="432" spans="1:144" x14ac:dyDescent="0.25">
      <c r="A432" s="18">
        <v>48.724540099999999</v>
      </c>
      <c r="B432" s="18">
        <v>-97.903274600000003</v>
      </c>
      <c r="C432" s="18">
        <f>IF(Sheet1!G973=1,Master!A432,Master!K432)</f>
        <v>48.724540099999999</v>
      </c>
      <c r="D432" s="18">
        <f>IF(Sheet1!G973=1,Master!B432,Master!L432)</f>
        <v>-97.903274600000003</v>
      </c>
      <c r="E432" s="18">
        <f>IF(Sheet1!G973=0,Master!A432,Master!K432)</f>
        <v>100</v>
      </c>
      <c r="F432" s="18">
        <f>IF(Sheet1!G973=0,Master!B432,Master!L432)</f>
        <v>180</v>
      </c>
      <c r="G432" s="18">
        <f>IF(Sheet1!I973=1,Master!A432,Master!K432)</f>
        <v>48.724540099999999</v>
      </c>
      <c r="H432" s="18">
        <f>IF(Sheet1!I973=1,Master!B432,Master!L432)</f>
        <v>-97.903274600000003</v>
      </c>
      <c r="I432" s="18">
        <f>IF(Sheet1!I973=0,Master!A432,Master!K432)</f>
        <v>100</v>
      </c>
      <c r="J432" s="18">
        <f>IF(Sheet1!I973=0,Master!B432,Master!L432)</f>
        <v>180</v>
      </c>
      <c r="K432" s="18">
        <v>100</v>
      </c>
      <c r="L432" s="18">
        <v>180</v>
      </c>
      <c r="M432">
        <v>48</v>
      </c>
      <c r="N432" t="s">
        <v>106</v>
      </c>
      <c r="O432">
        <v>5.5339535429100001E-2</v>
      </c>
      <c r="P432" s="18" t="s">
        <v>107</v>
      </c>
      <c r="Q432" t="s">
        <v>108</v>
      </c>
      <c r="R432" t="s">
        <v>8</v>
      </c>
      <c r="S432">
        <v>0</v>
      </c>
      <c r="T432">
        <v>1</v>
      </c>
      <c r="U432" t="s">
        <v>863</v>
      </c>
      <c r="V432" t="s">
        <v>863</v>
      </c>
      <c r="W432" t="s">
        <v>863</v>
      </c>
      <c r="X432" s="1" t="s">
        <v>863</v>
      </c>
      <c r="Z432" s="1">
        <v>1</v>
      </c>
      <c r="AA432" s="1">
        <v>9.4945114105940004E-3</v>
      </c>
      <c r="AB432" s="1">
        <v>9.4945114105940004E-3</v>
      </c>
      <c r="AC432" s="1">
        <v>9.4945114105940004E-3</v>
      </c>
      <c r="AD432" s="1">
        <v>9.4945114105940004E-3</v>
      </c>
      <c r="AF432" s="1">
        <v>1</v>
      </c>
      <c r="AG432">
        <v>2.2297052666545001E-2</v>
      </c>
      <c r="AH432">
        <v>2.2297052666545001E-2</v>
      </c>
      <c r="AI432">
        <v>2.2297052666545001E-2</v>
      </c>
      <c r="AJ432">
        <v>2.2297052666545001E-2</v>
      </c>
      <c r="AL432" s="18">
        <f t="shared" si="38"/>
        <v>2.2297052666545001E-2</v>
      </c>
      <c r="AM432">
        <v>2.2297052666545001E-2</v>
      </c>
      <c r="AN432">
        <v>48</v>
      </c>
      <c r="AO432" t="s">
        <v>106</v>
      </c>
      <c r="AP432" t="s">
        <v>107</v>
      </c>
      <c r="AQ432" t="s">
        <v>108</v>
      </c>
      <c r="AR432" t="s">
        <v>8</v>
      </c>
      <c r="AS432">
        <v>48.724540099999999</v>
      </c>
      <c r="AT432">
        <v>-97.903274600000003</v>
      </c>
      <c r="AW432">
        <v>-11</v>
      </c>
      <c r="AX432">
        <v>-11</v>
      </c>
      <c r="BB432">
        <v>-7.2</v>
      </c>
      <c r="BC432">
        <v>-7.2</v>
      </c>
      <c r="BG432">
        <v>-0.2</v>
      </c>
      <c r="BH432">
        <v>-0.2</v>
      </c>
      <c r="BL432">
        <v>10.5</v>
      </c>
      <c r="BM432">
        <v>10.5</v>
      </c>
      <c r="BQ432">
        <v>19.600000000000001</v>
      </c>
      <c r="BR432">
        <v>19.600000000000001</v>
      </c>
      <c r="BW432">
        <v>24.4</v>
      </c>
      <c r="BX432">
        <v>24.4</v>
      </c>
      <c r="CB432">
        <v>27</v>
      </c>
      <c r="CC432">
        <v>27</v>
      </c>
      <c r="CG432">
        <v>26.4</v>
      </c>
      <c r="CH432">
        <v>26.4</v>
      </c>
      <c r="CL432">
        <v>20.100000000000001</v>
      </c>
      <c r="CM432">
        <v>20.100000000000001</v>
      </c>
      <c r="CQ432">
        <v>12.8</v>
      </c>
      <c r="CR432">
        <v>12.8</v>
      </c>
      <c r="CV432">
        <v>0.9</v>
      </c>
      <c r="CW432">
        <v>0.9</v>
      </c>
      <c r="DA432">
        <v>-7.9</v>
      </c>
      <c r="DB432">
        <v>-7.9</v>
      </c>
      <c r="DD432">
        <v>1</v>
      </c>
      <c r="DE432">
        <v>0</v>
      </c>
      <c r="DF432">
        <v>0</v>
      </c>
      <c r="DG432">
        <v>0</v>
      </c>
      <c r="DH432">
        <v>0</v>
      </c>
      <c r="DI432" t="str">
        <f t="shared" si="39"/>
        <v xml:space="preserve">Temp. suitable for vectors - surveillance may be needed. </v>
      </c>
      <c r="DJ432" t="str">
        <f t="shared" si="36"/>
        <v>When temp. suitable, model suggests vectors unlikely or low numbers.</v>
      </c>
      <c r="DK432" t="str">
        <f t="shared" si="40"/>
        <v xml:space="preserve">Temp. suitable for Zika - surveillance may be needed. </v>
      </c>
      <c r="DL432" t="str">
        <f t="shared" si="37"/>
        <v>When temp. suitable, model suggests Zika unlikely.</v>
      </c>
      <c r="DM432" t="str">
        <f t="shared" si="41"/>
        <v>Temp. suitable for vectors - surveillance may be needed. When temp. suitable, model suggests vectors unlikely or low numbers.</v>
      </c>
      <c r="DX432" s="59" t="s">
        <v>106</v>
      </c>
      <c r="DY432" s="59" t="s">
        <v>107</v>
      </c>
      <c r="DZ432" s="59" t="s">
        <v>108</v>
      </c>
      <c r="EA432" s="59" t="s">
        <v>8</v>
      </c>
      <c r="EB432" s="59">
        <v>104</v>
      </c>
      <c r="EC432" s="59">
        <v>173</v>
      </c>
      <c r="ED432" s="59">
        <v>0</v>
      </c>
      <c r="EE432" s="59">
        <v>104</v>
      </c>
      <c r="EF432" s="59">
        <v>104</v>
      </c>
      <c r="EG432" s="59">
        <v>1.63583815028901</v>
      </c>
      <c r="EH432" s="59">
        <v>9.5178742111784693</v>
      </c>
      <c r="EI432" s="59">
        <v>283</v>
      </c>
      <c r="EJ432" s="59">
        <v>10</v>
      </c>
      <c r="EK432" s="59">
        <v>0</v>
      </c>
      <c r="EL432" s="59">
        <v>8</v>
      </c>
      <c r="EM432" s="59">
        <v>0</v>
      </c>
      <c r="EN432" s="59">
        <v>283</v>
      </c>
    </row>
    <row r="433" spans="1:144" x14ac:dyDescent="0.25">
      <c r="A433" s="18">
        <v>47.703987099999999</v>
      </c>
      <c r="B433" s="18">
        <v>-98.652467400000006</v>
      </c>
      <c r="C433" s="18">
        <f>IF(Sheet1!G974=1,Master!A433,Master!K433)</f>
        <v>47.703987099999999</v>
      </c>
      <c r="D433" s="18">
        <f>IF(Sheet1!G974=1,Master!B433,Master!L433)</f>
        <v>-98.652467400000006</v>
      </c>
      <c r="E433" s="18">
        <f>IF(Sheet1!G974=0,Master!A433,Master!K433)</f>
        <v>100</v>
      </c>
      <c r="F433" s="18">
        <f>IF(Sheet1!G974=0,Master!B433,Master!L433)</f>
        <v>180</v>
      </c>
      <c r="G433" s="18">
        <f>IF(Sheet1!I974=1,Master!A433,Master!K433)</f>
        <v>47.703987099999999</v>
      </c>
      <c r="H433" s="18">
        <f>IF(Sheet1!I974=1,Master!B433,Master!L433)</f>
        <v>-98.652467400000006</v>
      </c>
      <c r="I433" s="18">
        <f>IF(Sheet1!I974=0,Master!A433,Master!K433)</f>
        <v>100</v>
      </c>
      <c r="J433" s="18">
        <f>IF(Sheet1!I974=0,Master!B433,Master!L433)</f>
        <v>180</v>
      </c>
      <c r="K433" s="18">
        <v>100</v>
      </c>
      <c r="L433" s="18">
        <v>180</v>
      </c>
      <c r="M433">
        <v>157</v>
      </c>
      <c r="N433" t="s">
        <v>255</v>
      </c>
      <c r="O433">
        <v>0.72677436548100005</v>
      </c>
      <c r="P433" s="18" t="s">
        <v>107</v>
      </c>
      <c r="Q433" t="s">
        <v>108</v>
      </c>
      <c r="R433" t="s">
        <v>8</v>
      </c>
      <c r="S433">
        <v>0</v>
      </c>
      <c r="T433">
        <v>1</v>
      </c>
      <c r="U433">
        <v>-20.866142272949201</v>
      </c>
      <c r="V433">
        <v>-20.866142272949201</v>
      </c>
      <c r="W433">
        <v>-20.866142272949201</v>
      </c>
      <c r="X433" s="1">
        <v>-20.866142272949201</v>
      </c>
      <c r="Z433" s="1">
        <v>4</v>
      </c>
      <c r="AA433" s="1">
        <v>1.1398219492081E-2</v>
      </c>
      <c r="AB433" s="1">
        <v>1.4860775013484E-2</v>
      </c>
      <c r="AC433" s="1">
        <v>1.3046847389802999E-2</v>
      </c>
      <c r="AD433" s="1">
        <v>5.2187389559213003E-2</v>
      </c>
      <c r="AF433" s="1">
        <v>4</v>
      </c>
      <c r="AG433">
        <v>3.9499042719248999E-2</v>
      </c>
      <c r="AH433">
        <v>5.6788030050863997E-2</v>
      </c>
      <c r="AI433">
        <v>4.8556675058944003E-2</v>
      </c>
      <c r="AJ433">
        <v>0.19422670023577401</v>
      </c>
      <c r="AL433" s="18">
        <f t="shared" si="38"/>
        <v>5.6788030050863997E-2</v>
      </c>
      <c r="AM433">
        <v>5.6788030050863997E-2</v>
      </c>
      <c r="AN433">
        <v>157</v>
      </c>
      <c r="AO433" t="s">
        <v>255</v>
      </c>
      <c r="AP433" t="s">
        <v>107</v>
      </c>
      <c r="AQ433" t="s">
        <v>108</v>
      </c>
      <c r="AR433" t="s">
        <v>8</v>
      </c>
      <c r="AS433">
        <v>47.703987099999999</v>
      </c>
      <c r="AT433">
        <v>-98.652467400000006</v>
      </c>
      <c r="AW433">
        <v>-10</v>
      </c>
      <c r="AX433">
        <v>-10</v>
      </c>
      <c r="BB433">
        <v>-6.4</v>
      </c>
      <c r="BC433">
        <v>-6.4</v>
      </c>
      <c r="BG433">
        <v>0.8</v>
      </c>
      <c r="BH433">
        <v>0.8</v>
      </c>
      <c r="BL433">
        <v>11.1</v>
      </c>
      <c r="BM433">
        <v>11.1</v>
      </c>
      <c r="BQ433">
        <v>19.5</v>
      </c>
      <c r="BR433">
        <v>19.5</v>
      </c>
      <c r="BW433">
        <v>24.4</v>
      </c>
      <c r="BX433">
        <v>24.4</v>
      </c>
      <c r="CB433">
        <v>27.7</v>
      </c>
      <c r="CC433">
        <v>27.7</v>
      </c>
      <c r="CG433">
        <v>26.8</v>
      </c>
      <c r="CH433">
        <v>26.8</v>
      </c>
      <c r="CL433">
        <v>20.2</v>
      </c>
      <c r="CM433">
        <v>20.2</v>
      </c>
      <c r="CQ433">
        <v>13.3</v>
      </c>
      <c r="CR433">
        <v>13.3</v>
      </c>
      <c r="CV433">
        <v>1.8</v>
      </c>
      <c r="CW433">
        <v>1.8</v>
      </c>
      <c r="DA433">
        <v>-7.1</v>
      </c>
      <c r="DB433">
        <v>-7.1</v>
      </c>
      <c r="DD433">
        <v>1</v>
      </c>
      <c r="DE433">
        <v>0</v>
      </c>
      <c r="DF433">
        <v>0</v>
      </c>
      <c r="DG433">
        <v>0</v>
      </c>
      <c r="DH433">
        <v>0</v>
      </c>
      <c r="DI433" t="str">
        <f t="shared" si="39"/>
        <v xml:space="preserve">Temp. suitable for vectors - surveillance may be needed. </v>
      </c>
      <c r="DJ433" t="str">
        <f t="shared" si="36"/>
        <v>When temp. suitable, model suggests vectors unlikely or low numbers.</v>
      </c>
      <c r="DK433" t="str">
        <f t="shared" si="40"/>
        <v xml:space="preserve">Temp. suitable for Zika - surveillance may be needed. </v>
      </c>
      <c r="DL433" t="str">
        <f t="shared" si="37"/>
        <v>When temp. suitable, model suggests Zika unlikely.</v>
      </c>
      <c r="DM433" t="str">
        <f t="shared" si="41"/>
        <v>Temp. suitable for vectors - surveillance may be needed. When temp. suitable, model suggests vectors unlikely or low numbers.</v>
      </c>
      <c r="DX433" s="59" t="s">
        <v>255</v>
      </c>
      <c r="DY433" s="59" t="s">
        <v>107</v>
      </c>
      <c r="DZ433" s="59" t="s">
        <v>108</v>
      </c>
      <c r="EA433" s="59" t="s">
        <v>8</v>
      </c>
      <c r="EB433" s="59">
        <v>0</v>
      </c>
      <c r="EC433" s="59">
        <v>754</v>
      </c>
      <c r="ED433" s="59">
        <v>0</v>
      </c>
      <c r="EE433" s="59">
        <v>246</v>
      </c>
      <c r="EF433" s="59">
        <v>246</v>
      </c>
      <c r="EG433" s="59">
        <v>3.4164456233421698</v>
      </c>
      <c r="EH433" s="59">
        <v>17.8020815131067</v>
      </c>
      <c r="EI433" s="59">
        <v>2576</v>
      </c>
      <c r="EJ433" s="59">
        <v>43</v>
      </c>
      <c r="EK433" s="59">
        <v>0</v>
      </c>
      <c r="EL433" s="59">
        <v>14</v>
      </c>
      <c r="EM433" s="59">
        <v>0</v>
      </c>
      <c r="EN433" s="59">
        <v>2576</v>
      </c>
    </row>
    <row r="434" spans="1:144" x14ac:dyDescent="0.25">
      <c r="A434" s="18">
        <v>47.948632500000002</v>
      </c>
      <c r="B434" s="18">
        <v>-97.086047699999995</v>
      </c>
      <c r="C434" s="18">
        <f>IF(Sheet1!G975=1,Master!A434,Master!K434)</f>
        <v>47.948632500000002</v>
      </c>
      <c r="D434" s="18">
        <f>IF(Sheet1!G975=1,Master!B434,Master!L434)</f>
        <v>-97.086047699999995</v>
      </c>
      <c r="E434" s="18">
        <f>IF(Sheet1!G975=0,Master!A434,Master!K434)</f>
        <v>100</v>
      </c>
      <c r="F434" s="18">
        <f>IF(Sheet1!G975=0,Master!B434,Master!L434)</f>
        <v>180</v>
      </c>
      <c r="G434" s="18">
        <f>IF(Sheet1!I975=1,Master!A434,Master!K434)</f>
        <v>47.948632500000002</v>
      </c>
      <c r="H434" s="18">
        <f>IF(Sheet1!I975=1,Master!B434,Master!L434)</f>
        <v>-97.086047699999995</v>
      </c>
      <c r="I434" s="18">
        <f>IF(Sheet1!I975=0,Master!A434,Master!K434)</f>
        <v>100</v>
      </c>
      <c r="J434" s="18">
        <f>IF(Sheet1!I975=0,Master!B434,Master!L434)</f>
        <v>180</v>
      </c>
      <c r="K434" s="18">
        <v>100</v>
      </c>
      <c r="L434" s="18">
        <v>180</v>
      </c>
      <c r="M434">
        <v>195</v>
      </c>
      <c r="N434" t="s">
        <v>301</v>
      </c>
      <c r="O434">
        <v>9.68727915848E-3</v>
      </c>
      <c r="P434" s="18" t="s">
        <v>107</v>
      </c>
      <c r="Q434" t="s">
        <v>108</v>
      </c>
      <c r="R434" t="s">
        <v>8</v>
      </c>
      <c r="S434">
        <v>0</v>
      </c>
      <c r="T434">
        <v>1</v>
      </c>
      <c r="U434">
        <v>-9.2913389205932599</v>
      </c>
      <c r="V434">
        <v>-9.2913389205932599</v>
      </c>
      <c r="W434">
        <v>-9.2913389205932599</v>
      </c>
      <c r="X434" s="1">
        <v>-9.2913389205932599</v>
      </c>
      <c r="Z434" s="1">
        <v>1</v>
      </c>
      <c r="AA434" s="1">
        <v>1.7051383852958998E-2</v>
      </c>
      <c r="AB434" s="1">
        <v>1.7051383852958998E-2</v>
      </c>
      <c r="AC434" s="1">
        <v>1.7051383852958998E-2</v>
      </c>
      <c r="AD434" s="1">
        <v>1.7051383852958998E-2</v>
      </c>
      <c r="AF434" s="1">
        <v>1</v>
      </c>
      <c r="AG434">
        <v>8.6802832782268996E-2</v>
      </c>
      <c r="AH434">
        <v>8.6802832782268996E-2</v>
      </c>
      <c r="AI434">
        <v>8.6802832782268996E-2</v>
      </c>
      <c r="AJ434">
        <v>8.6802832782268996E-2</v>
      </c>
      <c r="AL434" s="18">
        <f t="shared" si="38"/>
        <v>8.6802832782268996E-2</v>
      </c>
      <c r="AM434">
        <v>8.6802832782268996E-2</v>
      </c>
      <c r="AN434">
        <v>195</v>
      </c>
      <c r="AO434" t="s">
        <v>301</v>
      </c>
      <c r="AP434" t="s">
        <v>107</v>
      </c>
      <c r="AQ434" t="s">
        <v>108</v>
      </c>
      <c r="AR434" t="s">
        <v>8</v>
      </c>
      <c r="AS434">
        <v>47.948632500000002</v>
      </c>
      <c r="AT434">
        <v>-97.086047699999995</v>
      </c>
      <c r="AW434">
        <v>-10.6</v>
      </c>
      <c r="AX434">
        <v>-10.6</v>
      </c>
      <c r="BB434">
        <v>-6.3</v>
      </c>
      <c r="BC434">
        <v>-6.3</v>
      </c>
      <c r="BG434">
        <v>0.4</v>
      </c>
      <c r="BH434">
        <v>0.4</v>
      </c>
      <c r="BL434">
        <v>10.9</v>
      </c>
      <c r="BM434">
        <v>10.9</v>
      </c>
      <c r="BQ434">
        <v>19.8</v>
      </c>
      <c r="BR434">
        <v>19.8</v>
      </c>
      <c r="BW434">
        <v>24.7</v>
      </c>
      <c r="BX434">
        <v>24.7</v>
      </c>
      <c r="CB434">
        <v>27.3</v>
      </c>
      <c r="CC434">
        <v>27.3</v>
      </c>
      <c r="CG434">
        <v>26.7</v>
      </c>
      <c r="CH434">
        <v>26.7</v>
      </c>
      <c r="CL434">
        <v>20.6</v>
      </c>
      <c r="CM434">
        <v>20.6</v>
      </c>
      <c r="CQ434">
        <v>13.1</v>
      </c>
      <c r="CR434">
        <v>13.1</v>
      </c>
      <c r="CV434">
        <v>1.3</v>
      </c>
      <c r="CW434">
        <v>1.3</v>
      </c>
      <c r="DA434">
        <v>-7</v>
      </c>
      <c r="DB434">
        <v>-7</v>
      </c>
      <c r="DD434">
        <v>1</v>
      </c>
      <c r="DE434">
        <v>0</v>
      </c>
      <c r="DF434">
        <v>0</v>
      </c>
      <c r="DG434">
        <v>0</v>
      </c>
      <c r="DH434">
        <v>0</v>
      </c>
      <c r="DI434" t="str">
        <f t="shared" si="39"/>
        <v xml:space="preserve">Temp. suitable for vectors - surveillance may be needed. </v>
      </c>
      <c r="DJ434" t="str">
        <f t="shared" si="36"/>
        <v>When temp. suitable, model suggests vectors unlikely or low numbers.</v>
      </c>
      <c r="DK434" t="str">
        <f t="shared" si="40"/>
        <v xml:space="preserve">Temp. suitable for Zika - surveillance may be needed. </v>
      </c>
      <c r="DL434" t="str">
        <f t="shared" si="37"/>
        <v>When temp. suitable, model suggests Zika unlikely.</v>
      </c>
      <c r="DM434" t="str">
        <f t="shared" si="41"/>
        <v>Temp. suitable for vectors - surveillance may be needed. When temp. suitable, model suggests vectors unlikely or low numbers.</v>
      </c>
      <c r="DX434" s="59" t="s">
        <v>301</v>
      </c>
      <c r="DY434" s="59" t="s">
        <v>107</v>
      </c>
      <c r="DZ434" s="59" t="s">
        <v>108</v>
      </c>
      <c r="EA434" s="59" t="s">
        <v>8</v>
      </c>
      <c r="EB434" s="59">
        <v>57</v>
      </c>
      <c r="EC434" s="59">
        <v>146</v>
      </c>
      <c r="ED434" s="59">
        <v>0</v>
      </c>
      <c r="EE434" s="59">
        <v>3304</v>
      </c>
      <c r="EF434" s="59">
        <v>3304</v>
      </c>
      <c r="EG434" s="59">
        <v>325.24657534246501</v>
      </c>
      <c r="EH434" s="59">
        <v>623.42524418811502</v>
      </c>
      <c r="EI434" s="59">
        <v>47486</v>
      </c>
      <c r="EJ434" s="59">
        <v>71</v>
      </c>
      <c r="EK434" s="59">
        <v>0</v>
      </c>
      <c r="EL434" s="59">
        <v>4</v>
      </c>
      <c r="EM434" s="59">
        <v>3</v>
      </c>
      <c r="EN434" s="59">
        <v>47486</v>
      </c>
    </row>
    <row r="435" spans="1:144" x14ac:dyDescent="0.25">
      <c r="A435" s="18">
        <v>47.955494700000003</v>
      </c>
      <c r="B435" s="18">
        <v>-97.391270899999995</v>
      </c>
      <c r="C435" s="18">
        <f>IF(Sheet1!G976=1,Master!A435,Master!K435)</f>
        <v>47.955494700000003</v>
      </c>
      <c r="D435" s="18">
        <f>IF(Sheet1!G976=1,Master!B435,Master!L435)</f>
        <v>-97.391270899999995</v>
      </c>
      <c r="E435" s="18">
        <f>IF(Sheet1!G976=0,Master!A435,Master!K435)</f>
        <v>100</v>
      </c>
      <c r="F435" s="18">
        <f>IF(Sheet1!G976=0,Master!B435,Master!L435)</f>
        <v>180</v>
      </c>
      <c r="G435" s="18">
        <f>IF(Sheet1!I976=1,Master!A435,Master!K435)</f>
        <v>47.955494700000003</v>
      </c>
      <c r="H435" s="18">
        <f>IF(Sheet1!I976=1,Master!B435,Master!L435)</f>
        <v>-97.391270899999995</v>
      </c>
      <c r="I435" s="18">
        <f>IF(Sheet1!I976=0,Master!A435,Master!K435)</f>
        <v>100</v>
      </c>
      <c r="J435" s="18">
        <f>IF(Sheet1!I976=0,Master!B435,Master!L435)</f>
        <v>180</v>
      </c>
      <c r="K435" s="18">
        <v>100</v>
      </c>
      <c r="L435" s="18">
        <v>180</v>
      </c>
      <c r="M435">
        <v>294</v>
      </c>
      <c r="N435" t="s">
        <v>406</v>
      </c>
      <c r="O435">
        <v>0.27139897240999999</v>
      </c>
      <c r="P435" s="18" t="s">
        <v>107</v>
      </c>
      <c r="Q435" t="s">
        <v>108</v>
      </c>
      <c r="R435" t="s">
        <v>8</v>
      </c>
      <c r="S435">
        <v>0</v>
      </c>
      <c r="T435">
        <v>1</v>
      </c>
      <c r="U435">
        <v>-14.803149223327599</v>
      </c>
      <c r="V435">
        <v>-14.803149223327599</v>
      </c>
      <c r="W435">
        <v>-14.803149223327599</v>
      </c>
      <c r="X435" s="1">
        <v>-14.803149223327599</v>
      </c>
      <c r="Z435" s="1">
        <v>1</v>
      </c>
      <c r="AA435" s="1">
        <v>2.1392159761373999E-2</v>
      </c>
      <c r="AB435" s="1">
        <v>2.1392159761373999E-2</v>
      </c>
      <c r="AC435" s="1">
        <v>2.1392159761373999E-2</v>
      </c>
      <c r="AD435" s="1">
        <v>2.1392159761373999E-2</v>
      </c>
      <c r="AF435" s="1">
        <v>1</v>
      </c>
      <c r="AG435">
        <v>8.2483477481386E-2</v>
      </c>
      <c r="AH435">
        <v>8.2483477481386E-2</v>
      </c>
      <c r="AI435">
        <v>8.2483477481386E-2</v>
      </c>
      <c r="AJ435">
        <v>8.2483477481386E-2</v>
      </c>
      <c r="AL435" s="18">
        <f t="shared" si="38"/>
        <v>8.2483477481386E-2</v>
      </c>
      <c r="AM435">
        <v>8.2483477481386E-2</v>
      </c>
      <c r="AN435">
        <v>294</v>
      </c>
      <c r="AO435" t="s">
        <v>406</v>
      </c>
      <c r="AP435" t="s">
        <v>107</v>
      </c>
      <c r="AQ435" t="s">
        <v>108</v>
      </c>
      <c r="AR435" t="s">
        <v>8</v>
      </c>
      <c r="AS435">
        <v>47.955494700000003</v>
      </c>
      <c r="AT435">
        <v>-97.391270899999995</v>
      </c>
      <c r="AW435">
        <v>-11</v>
      </c>
      <c r="AX435">
        <v>-11</v>
      </c>
      <c r="BB435">
        <v>-7.1</v>
      </c>
      <c r="BC435">
        <v>-7.1</v>
      </c>
      <c r="BG435">
        <v>0.3</v>
      </c>
      <c r="BH435">
        <v>0.3</v>
      </c>
      <c r="BL435">
        <v>10.3</v>
      </c>
      <c r="BM435">
        <v>10.3</v>
      </c>
      <c r="BQ435">
        <v>19</v>
      </c>
      <c r="BR435">
        <v>19</v>
      </c>
      <c r="BW435">
        <v>24.2</v>
      </c>
      <c r="BX435">
        <v>24.2</v>
      </c>
      <c r="CB435">
        <v>27.3</v>
      </c>
      <c r="CC435">
        <v>27.3</v>
      </c>
      <c r="CG435">
        <v>26.8</v>
      </c>
      <c r="CH435">
        <v>26.8</v>
      </c>
      <c r="CL435">
        <v>20.6</v>
      </c>
      <c r="CM435">
        <v>20.6</v>
      </c>
      <c r="CQ435">
        <v>13.2</v>
      </c>
      <c r="CR435">
        <v>13.2</v>
      </c>
      <c r="CV435">
        <v>1.5</v>
      </c>
      <c r="CW435">
        <v>1.5</v>
      </c>
      <c r="DA435">
        <v>-7.3</v>
      </c>
      <c r="DB435">
        <v>-7.3</v>
      </c>
      <c r="DD435">
        <v>1</v>
      </c>
      <c r="DE435">
        <v>0</v>
      </c>
      <c r="DF435">
        <v>0</v>
      </c>
      <c r="DG435">
        <v>0</v>
      </c>
      <c r="DH435">
        <v>0</v>
      </c>
      <c r="DI435" t="str">
        <f t="shared" si="39"/>
        <v xml:space="preserve">Temp. suitable for vectors - surveillance may be needed. </v>
      </c>
      <c r="DJ435" t="str">
        <f t="shared" si="36"/>
        <v>When temp. suitable, model suggests vectors unlikely or low numbers.</v>
      </c>
      <c r="DK435" t="str">
        <f t="shared" si="40"/>
        <v xml:space="preserve">Temp. suitable for Zika - surveillance may be needed. </v>
      </c>
      <c r="DL435" t="str">
        <f t="shared" si="37"/>
        <v>When temp. suitable, model suggests Zika unlikely.</v>
      </c>
      <c r="DM435" t="str">
        <f t="shared" si="41"/>
        <v>Temp. suitable for vectors - surveillance may be needed. When temp. suitable, model suggests vectors unlikely or low numbers.</v>
      </c>
      <c r="DX435" s="59" t="s">
        <v>406</v>
      </c>
      <c r="DY435" s="59" t="s">
        <v>107</v>
      </c>
      <c r="DZ435" s="59" t="s">
        <v>108</v>
      </c>
      <c r="EA435" s="59" t="s">
        <v>8</v>
      </c>
      <c r="EB435" s="59">
        <v>25</v>
      </c>
      <c r="EC435" s="59">
        <v>357</v>
      </c>
      <c r="ED435" s="59">
        <v>0</v>
      </c>
      <c r="EE435" s="59">
        <v>493</v>
      </c>
      <c r="EF435" s="59">
        <v>493</v>
      </c>
      <c r="EG435" s="59">
        <v>7.2661064425770299</v>
      </c>
      <c r="EH435" s="59">
        <v>40.0296010880895</v>
      </c>
      <c r="EI435" s="59">
        <v>2594</v>
      </c>
      <c r="EJ435" s="59">
        <v>28</v>
      </c>
      <c r="EK435" s="59">
        <v>0</v>
      </c>
      <c r="EL435" s="59">
        <v>7</v>
      </c>
      <c r="EM435" s="59">
        <v>0</v>
      </c>
      <c r="EN435" s="59">
        <v>2594</v>
      </c>
    </row>
    <row r="436" spans="1:144" x14ac:dyDescent="0.25">
      <c r="A436" s="18">
        <v>48.420900400000001</v>
      </c>
      <c r="B436" s="18">
        <v>-101.3380074</v>
      </c>
      <c r="C436" s="18">
        <f>IF(Sheet1!G977=1,Master!A436,Master!K436)</f>
        <v>48.420900400000001</v>
      </c>
      <c r="D436" s="18">
        <f>IF(Sheet1!G977=1,Master!B436,Master!L436)</f>
        <v>-101.3380074</v>
      </c>
      <c r="E436" s="18">
        <f>IF(Sheet1!G977=0,Master!A436,Master!K436)</f>
        <v>100</v>
      </c>
      <c r="F436" s="18">
        <f>IF(Sheet1!G977=0,Master!B436,Master!L436)</f>
        <v>180</v>
      </c>
      <c r="G436" s="18">
        <f>IF(Sheet1!I977=1,Master!A436,Master!K436)</f>
        <v>48.420900400000001</v>
      </c>
      <c r="H436" s="18">
        <f>IF(Sheet1!I977=1,Master!B436,Master!L436)</f>
        <v>-101.3380074</v>
      </c>
      <c r="I436" s="18">
        <f>IF(Sheet1!I977=0,Master!A436,Master!K436)</f>
        <v>100</v>
      </c>
      <c r="J436" s="18">
        <f>IF(Sheet1!I977=0,Master!B436,Master!L436)</f>
        <v>180</v>
      </c>
      <c r="K436" s="18">
        <v>100</v>
      </c>
      <c r="L436" s="18">
        <v>180</v>
      </c>
      <c r="M436">
        <v>411</v>
      </c>
      <c r="N436" t="s">
        <v>523</v>
      </c>
      <c r="O436">
        <v>0.33268874043699997</v>
      </c>
      <c r="P436" s="18" t="s">
        <v>107</v>
      </c>
      <c r="Q436" t="s">
        <v>108</v>
      </c>
      <c r="R436" t="s">
        <v>8</v>
      </c>
      <c r="S436">
        <v>0</v>
      </c>
      <c r="T436">
        <v>1</v>
      </c>
      <c r="U436">
        <v>-15.629920959472599</v>
      </c>
      <c r="V436">
        <v>-15.629920959472599</v>
      </c>
      <c r="W436">
        <v>-15.629920959472599</v>
      </c>
      <c r="X436" s="1">
        <v>-15.629920959472599</v>
      </c>
      <c r="Z436" s="1">
        <v>2</v>
      </c>
      <c r="AA436" s="1">
        <v>8.6951725475440007E-3</v>
      </c>
      <c r="AB436" s="1">
        <v>1.2534474883013E-2</v>
      </c>
      <c r="AC436" s="1">
        <v>1.0614823715279E-2</v>
      </c>
      <c r="AD436" s="1">
        <v>2.1229647430557001E-2</v>
      </c>
      <c r="AF436" s="1">
        <v>2</v>
      </c>
      <c r="AG436">
        <v>4.2548026882552999E-2</v>
      </c>
      <c r="AH436">
        <v>9.3692489996447997E-2</v>
      </c>
      <c r="AI436">
        <v>6.8120258439500994E-2</v>
      </c>
      <c r="AJ436">
        <v>0.13624051687900099</v>
      </c>
      <c r="AL436" s="18">
        <f t="shared" si="38"/>
        <v>9.3692489996447997E-2</v>
      </c>
      <c r="AM436">
        <v>9.3692489996447997E-2</v>
      </c>
      <c r="AN436">
        <v>411</v>
      </c>
      <c r="AO436" t="s">
        <v>523</v>
      </c>
      <c r="AP436" t="s">
        <v>107</v>
      </c>
      <c r="AQ436" t="s">
        <v>108</v>
      </c>
      <c r="AR436" t="s">
        <v>8</v>
      </c>
      <c r="AS436">
        <v>48.420900400000001</v>
      </c>
      <c r="AT436">
        <v>-101.3380074</v>
      </c>
      <c r="AW436">
        <v>-8.8000000000000007</v>
      </c>
      <c r="AX436">
        <v>-8.8000000000000007</v>
      </c>
      <c r="BB436">
        <v>-5.0999999999999996</v>
      </c>
      <c r="BC436">
        <v>-5.0999999999999996</v>
      </c>
      <c r="BG436">
        <v>1.2</v>
      </c>
      <c r="BH436">
        <v>1.2</v>
      </c>
      <c r="BL436">
        <v>11.1</v>
      </c>
      <c r="BM436">
        <v>11.1</v>
      </c>
      <c r="BQ436">
        <v>18.600000000000001</v>
      </c>
      <c r="BR436">
        <v>18.600000000000001</v>
      </c>
      <c r="BW436">
        <v>24</v>
      </c>
      <c r="BX436">
        <v>24</v>
      </c>
      <c r="CB436">
        <v>27.7</v>
      </c>
      <c r="CC436">
        <v>27.7</v>
      </c>
      <c r="CG436">
        <v>27.2</v>
      </c>
      <c r="CH436">
        <v>27.2</v>
      </c>
      <c r="CL436">
        <v>20.3</v>
      </c>
      <c r="CM436">
        <v>20.3</v>
      </c>
      <c r="CQ436">
        <v>13.7</v>
      </c>
      <c r="CR436">
        <v>13.7</v>
      </c>
      <c r="CV436">
        <v>2.2000000000000002</v>
      </c>
      <c r="CW436">
        <v>2.2000000000000002</v>
      </c>
      <c r="DA436">
        <v>-5.4</v>
      </c>
      <c r="DB436">
        <v>-5.4</v>
      </c>
      <c r="DD436">
        <v>1</v>
      </c>
      <c r="DE436">
        <v>0</v>
      </c>
      <c r="DF436">
        <v>0</v>
      </c>
      <c r="DG436">
        <v>0</v>
      </c>
      <c r="DH436">
        <v>0</v>
      </c>
      <c r="DI436" t="str">
        <f t="shared" si="39"/>
        <v xml:space="preserve">Temp. suitable for vectors - surveillance may be needed. </v>
      </c>
      <c r="DJ436" t="str">
        <f t="shared" si="36"/>
        <v>When temp. suitable, model suggests vectors unlikely or low numbers.</v>
      </c>
      <c r="DK436" t="str">
        <f t="shared" si="40"/>
        <v xml:space="preserve">Temp. suitable for Zika - surveillance may be needed. </v>
      </c>
      <c r="DL436" t="str">
        <f t="shared" si="37"/>
        <v>When temp. suitable, model suggests Zika unlikely.</v>
      </c>
      <c r="DM436" t="str">
        <f t="shared" si="41"/>
        <v>Temp. suitable for vectors - surveillance may be needed. When temp. suitable, model suggests vectors unlikely or low numbers.</v>
      </c>
      <c r="DX436" s="59" t="s">
        <v>523</v>
      </c>
      <c r="DY436" s="59" t="s">
        <v>107</v>
      </c>
      <c r="DZ436" s="59" t="s">
        <v>108</v>
      </c>
      <c r="EA436" s="59" t="s">
        <v>8</v>
      </c>
      <c r="EB436" s="59">
        <v>10</v>
      </c>
      <c r="EC436" s="59">
        <v>353</v>
      </c>
      <c r="ED436" s="59">
        <v>0</v>
      </c>
      <c r="EE436" s="59">
        <v>1113</v>
      </c>
      <c r="EF436" s="59">
        <v>1113</v>
      </c>
      <c r="EG436" s="59">
        <v>14.1926345609065</v>
      </c>
      <c r="EH436" s="59">
        <v>88.955775701952803</v>
      </c>
      <c r="EI436" s="59">
        <v>5010</v>
      </c>
      <c r="EJ436" s="59">
        <v>24</v>
      </c>
      <c r="EK436" s="59">
        <v>0</v>
      </c>
      <c r="EL436" s="59">
        <v>5</v>
      </c>
      <c r="EM436" s="59">
        <v>0</v>
      </c>
      <c r="EN436" s="59">
        <v>5010</v>
      </c>
    </row>
    <row r="437" spans="1:144" x14ac:dyDescent="0.25">
      <c r="A437" s="18">
        <v>41.079190500000003</v>
      </c>
      <c r="B437" s="18">
        <v>-96.336174900000003</v>
      </c>
      <c r="C437" s="18">
        <f>IF(Sheet1!G1002=1,Master!A437,Master!K437)</f>
        <v>41.079190500000003</v>
      </c>
      <c r="D437" s="18">
        <f>IF(Sheet1!G1002=1,Master!B437,Master!L437)</f>
        <v>-96.336174900000003</v>
      </c>
      <c r="E437" s="18">
        <f>IF(Sheet1!G1002=0,Master!A437,Master!K437)</f>
        <v>100</v>
      </c>
      <c r="F437" s="18">
        <f>IF(Sheet1!G1002=0,Master!B437,Master!L437)</f>
        <v>180</v>
      </c>
      <c r="G437" s="18">
        <f>IF(Sheet1!I1002=1,Master!A437,Master!K437)</f>
        <v>41.079190500000003</v>
      </c>
      <c r="H437" s="18">
        <f>IF(Sheet1!I1002=1,Master!B437,Master!L437)</f>
        <v>-96.336174900000003</v>
      </c>
      <c r="I437" s="18">
        <f>IF(Sheet1!I1002=0,Master!A437,Master!K437)</f>
        <v>100</v>
      </c>
      <c r="J437" s="18">
        <f>IF(Sheet1!I1002=0,Master!B437,Master!L437)</f>
        <v>180</v>
      </c>
      <c r="K437" s="18">
        <v>100</v>
      </c>
      <c r="L437" s="18">
        <v>180</v>
      </c>
      <c r="M437">
        <v>146</v>
      </c>
      <c r="N437" t="s">
        <v>230</v>
      </c>
      <c r="O437">
        <v>0.12670571500899999</v>
      </c>
      <c r="P437" t="s">
        <v>231</v>
      </c>
      <c r="Q437" t="s">
        <v>232</v>
      </c>
      <c r="R437" t="s">
        <v>8</v>
      </c>
      <c r="S437">
        <v>1</v>
      </c>
      <c r="T437">
        <v>1</v>
      </c>
      <c r="U437">
        <v>4.4881887435912997</v>
      </c>
      <c r="V437">
        <v>4.4881887435912997</v>
      </c>
      <c r="W437">
        <v>4.4881887435912997</v>
      </c>
      <c r="X437" s="1">
        <v>4.4881887435912997</v>
      </c>
      <c r="Z437" s="1">
        <v>1</v>
      </c>
      <c r="AA437" s="1">
        <v>0.300671696662903</v>
      </c>
      <c r="AB437" s="1">
        <v>0.300671696662903</v>
      </c>
      <c r="AC437" s="1">
        <v>0.300671696662903</v>
      </c>
      <c r="AD437" s="1">
        <v>0.300671696662903</v>
      </c>
      <c r="AF437" s="1">
        <v>1</v>
      </c>
      <c r="AG437">
        <v>0.88330858945846602</v>
      </c>
      <c r="AH437">
        <v>0.88330858945846602</v>
      </c>
      <c r="AI437">
        <v>0.88330858945846602</v>
      </c>
      <c r="AJ437">
        <v>0.88330858945846602</v>
      </c>
      <c r="AL437" s="18">
        <f t="shared" si="38"/>
        <v>0.88330858945846602</v>
      </c>
      <c r="AM437">
        <v>0.88330858945846602</v>
      </c>
      <c r="AN437">
        <v>146</v>
      </c>
      <c r="AO437" t="s">
        <v>230</v>
      </c>
      <c r="AP437" t="s">
        <v>231</v>
      </c>
      <c r="AQ437" t="s">
        <v>232</v>
      </c>
      <c r="AR437" t="s">
        <v>8</v>
      </c>
      <c r="AS437">
        <v>41.079190500000003</v>
      </c>
      <c r="AT437">
        <v>-96.336174900000003</v>
      </c>
      <c r="AW437">
        <v>0.1</v>
      </c>
      <c r="AX437">
        <v>0.1</v>
      </c>
      <c r="BB437">
        <v>3.6</v>
      </c>
      <c r="BC437">
        <v>3.6</v>
      </c>
      <c r="BG437">
        <v>9.5</v>
      </c>
      <c r="BH437">
        <v>9.5</v>
      </c>
      <c r="BL437">
        <v>17.5</v>
      </c>
      <c r="BM437">
        <v>17.5</v>
      </c>
      <c r="BQ437">
        <v>23.4</v>
      </c>
      <c r="BR437">
        <v>23.4</v>
      </c>
      <c r="BW437">
        <v>28.8</v>
      </c>
      <c r="BX437">
        <v>28.8</v>
      </c>
      <c r="CB437">
        <v>31.3</v>
      </c>
      <c r="CC437">
        <v>31.3</v>
      </c>
      <c r="CG437">
        <v>29.9</v>
      </c>
      <c r="CH437">
        <v>29.9</v>
      </c>
      <c r="CL437">
        <v>25.3</v>
      </c>
      <c r="CM437">
        <v>25.3</v>
      </c>
      <c r="CQ437">
        <v>19.2</v>
      </c>
      <c r="CR437">
        <v>19.2</v>
      </c>
      <c r="CV437">
        <v>9.9</v>
      </c>
      <c r="CW437">
        <v>9.9</v>
      </c>
      <c r="DA437">
        <v>2.4</v>
      </c>
      <c r="DB437">
        <v>2.4</v>
      </c>
      <c r="DD437">
        <v>1</v>
      </c>
      <c r="DE437">
        <v>0</v>
      </c>
      <c r="DF437">
        <v>0</v>
      </c>
      <c r="DG437">
        <v>0</v>
      </c>
      <c r="DH437">
        <v>0</v>
      </c>
      <c r="DI437" t="str">
        <f t="shared" si="39"/>
        <v xml:space="preserve">Temp. suitable for vectors - surveillance may be needed. </v>
      </c>
      <c r="DJ437" t="str">
        <f t="shared" si="36"/>
        <v>When temp. suitable, model suggests vectors likely - may need control, education, and policies minimizing exposure.</v>
      </c>
      <c r="DK437" t="str">
        <f t="shared" si="40"/>
        <v xml:space="preserve">Temp. suitable for Zika - surveillance may be needed. </v>
      </c>
      <c r="DL437" t="str">
        <f t="shared" si="37"/>
        <v>When temp. suitable, model suggests Zika unlikely.</v>
      </c>
      <c r="DM437" t="str">
        <f t="shared" si="41"/>
        <v>Temp. suitable for vectors - surveillance may be needed. When temp. suitable, model suggests vectors likely - may need control, education, and policies minimizing exposure.</v>
      </c>
      <c r="DX437" s="59" t="s">
        <v>230</v>
      </c>
      <c r="DY437" s="59" t="s">
        <v>231</v>
      </c>
      <c r="DZ437" s="59" t="s">
        <v>232</v>
      </c>
      <c r="EA437" s="59" t="s">
        <v>8</v>
      </c>
      <c r="EB437" s="59">
        <v>0</v>
      </c>
      <c r="EC437" s="59">
        <v>211</v>
      </c>
      <c r="ED437" s="59">
        <v>0</v>
      </c>
      <c r="EE437" s="59">
        <v>731</v>
      </c>
      <c r="EF437" s="59">
        <v>731</v>
      </c>
      <c r="EG437" s="59">
        <v>17.445497630331701</v>
      </c>
      <c r="EH437" s="59">
        <v>72.141715562345894</v>
      </c>
      <c r="EI437" s="59">
        <v>3681</v>
      </c>
      <c r="EJ437" s="59">
        <v>35</v>
      </c>
      <c r="EK437" s="59">
        <v>0</v>
      </c>
      <c r="EL437" s="59">
        <v>11</v>
      </c>
      <c r="EM437" s="59">
        <v>1</v>
      </c>
      <c r="EN437" s="59">
        <v>3681</v>
      </c>
    </row>
    <row r="438" spans="1:144" x14ac:dyDescent="0.25">
      <c r="A438" s="18">
        <v>40.545814399999998</v>
      </c>
      <c r="B438" s="18">
        <v>-98.275566699999999</v>
      </c>
      <c r="C438" s="18">
        <f>IF(Sheet1!G1003=1,Master!A438,Master!K438)</f>
        <v>40.545814399999998</v>
      </c>
      <c r="D438" s="18">
        <f>IF(Sheet1!G1003=1,Master!B438,Master!L438)</f>
        <v>-98.275566699999999</v>
      </c>
      <c r="E438" s="18">
        <f>IF(Sheet1!G1003=0,Master!A438,Master!K438)</f>
        <v>100</v>
      </c>
      <c r="F438" s="18">
        <f>IF(Sheet1!G1003=0,Master!B438,Master!L438)</f>
        <v>180</v>
      </c>
      <c r="G438" s="18">
        <f>IF(Sheet1!I1003=1,Master!A438,Master!K438)</f>
        <v>40.545814399999998</v>
      </c>
      <c r="H438" s="18">
        <f>IF(Sheet1!I1003=1,Master!B438,Master!L438)</f>
        <v>-98.275566699999999</v>
      </c>
      <c r="I438" s="18">
        <f>IF(Sheet1!I1003=0,Master!A438,Master!K438)</f>
        <v>100</v>
      </c>
      <c r="J438" s="18">
        <f>IF(Sheet1!I1003=0,Master!B438,Master!L438)</f>
        <v>180</v>
      </c>
      <c r="K438" s="18">
        <v>100</v>
      </c>
      <c r="L438" s="18">
        <v>180</v>
      </c>
      <c r="M438">
        <v>298</v>
      </c>
      <c r="N438" t="s">
        <v>410</v>
      </c>
      <c r="O438">
        <v>0.16374222108200001</v>
      </c>
      <c r="P438" t="s">
        <v>231</v>
      </c>
      <c r="Q438" t="s">
        <v>232</v>
      </c>
      <c r="R438" t="s">
        <v>8</v>
      </c>
      <c r="S438">
        <v>1</v>
      </c>
      <c r="T438">
        <v>1</v>
      </c>
      <c r="U438">
        <v>3.11023616790771</v>
      </c>
      <c r="V438">
        <v>3.11023616790771</v>
      </c>
      <c r="W438">
        <v>3.11023616790771</v>
      </c>
      <c r="X438" s="1">
        <v>3.11023616790771</v>
      </c>
      <c r="Z438" s="1">
        <v>1</v>
      </c>
      <c r="AA438" s="1">
        <v>0.32497527280204402</v>
      </c>
      <c r="AB438" s="1">
        <v>0.32497527280204402</v>
      </c>
      <c r="AC438" s="1">
        <v>0.32497527280204402</v>
      </c>
      <c r="AD438" s="1">
        <v>0.32497527280204402</v>
      </c>
      <c r="AF438" s="1">
        <v>1</v>
      </c>
      <c r="AG438">
        <v>0.91739937803512706</v>
      </c>
      <c r="AH438">
        <v>0.91739937803512706</v>
      </c>
      <c r="AI438">
        <v>0.91739937803512706</v>
      </c>
      <c r="AJ438">
        <v>0.91739937803512706</v>
      </c>
      <c r="AL438" s="18">
        <f t="shared" si="38"/>
        <v>0.91739937803512706</v>
      </c>
      <c r="AM438">
        <v>0.91739937803512706</v>
      </c>
      <c r="AN438">
        <v>298</v>
      </c>
      <c r="AO438" t="s">
        <v>410</v>
      </c>
      <c r="AP438" t="s">
        <v>231</v>
      </c>
      <c r="AQ438" t="s">
        <v>232</v>
      </c>
      <c r="AR438" t="s">
        <v>8</v>
      </c>
      <c r="AS438">
        <v>40.545814399999998</v>
      </c>
      <c r="AT438">
        <v>-98.275566699999999</v>
      </c>
      <c r="AW438">
        <v>1.4</v>
      </c>
      <c r="AX438">
        <v>1.4</v>
      </c>
      <c r="BB438">
        <v>4.7</v>
      </c>
      <c r="BC438">
        <v>4.7</v>
      </c>
      <c r="BG438">
        <v>10.1</v>
      </c>
      <c r="BH438">
        <v>10.1</v>
      </c>
      <c r="BL438">
        <v>17.600000000000001</v>
      </c>
      <c r="BM438">
        <v>17.600000000000001</v>
      </c>
      <c r="BQ438">
        <v>23.3</v>
      </c>
      <c r="BR438">
        <v>23.3</v>
      </c>
      <c r="BW438">
        <v>29</v>
      </c>
      <c r="BX438">
        <v>29</v>
      </c>
      <c r="CB438">
        <v>31.8</v>
      </c>
      <c r="CC438">
        <v>31.8</v>
      </c>
      <c r="CG438">
        <v>30.4</v>
      </c>
      <c r="CH438">
        <v>30.4</v>
      </c>
      <c r="CL438">
        <v>25.5</v>
      </c>
      <c r="CM438">
        <v>25.5</v>
      </c>
      <c r="CQ438">
        <v>19.3</v>
      </c>
      <c r="CR438">
        <v>19.3</v>
      </c>
      <c r="CV438">
        <v>10.1</v>
      </c>
      <c r="CW438">
        <v>10.1</v>
      </c>
      <c r="DA438">
        <v>3</v>
      </c>
      <c r="DB438">
        <v>3</v>
      </c>
      <c r="DD438">
        <v>2</v>
      </c>
      <c r="DE438">
        <v>0</v>
      </c>
      <c r="DF438">
        <v>0</v>
      </c>
      <c r="DG438">
        <v>0</v>
      </c>
      <c r="DH438">
        <v>0</v>
      </c>
      <c r="DI438" t="str">
        <f t="shared" si="39"/>
        <v xml:space="preserve">Temp. suitable for vectors - surveillance may be needed. </v>
      </c>
      <c r="DJ438" t="str">
        <f t="shared" si="36"/>
        <v>When temp. suitable, model suggests vectors likely - may need control, education, and policies minimizing exposure.</v>
      </c>
      <c r="DK438" t="str">
        <f t="shared" si="40"/>
        <v xml:space="preserve">Temp. suitable for Zika - surveillance may be needed. </v>
      </c>
      <c r="DL438" t="str">
        <f t="shared" si="37"/>
        <v>When temp. suitable, model suggests Zika unlikely.</v>
      </c>
      <c r="DM438" t="str">
        <f t="shared" si="41"/>
        <v>Temp. suitable for vectors - surveillance may be needed. When temp. suitable, model suggests vectors likely - may need control, education, and policies minimizing exposure.</v>
      </c>
      <c r="DX438" s="59" t="s">
        <v>410</v>
      </c>
      <c r="DY438" s="59" t="s">
        <v>231</v>
      </c>
      <c r="DZ438" s="59" t="s">
        <v>232</v>
      </c>
      <c r="EA438" s="59" t="s">
        <v>8</v>
      </c>
      <c r="EB438" s="59">
        <v>0</v>
      </c>
      <c r="EC438" s="59">
        <v>264</v>
      </c>
      <c r="ED438" s="59">
        <v>0</v>
      </c>
      <c r="EE438" s="59">
        <v>971</v>
      </c>
      <c r="EF438" s="59">
        <v>971</v>
      </c>
      <c r="EG438" s="59">
        <v>7.5606060606060597</v>
      </c>
      <c r="EH438" s="59">
        <v>66.646370877549202</v>
      </c>
      <c r="EI438" s="59">
        <v>1996</v>
      </c>
      <c r="EJ438" s="59">
        <v>16</v>
      </c>
      <c r="EK438" s="59">
        <v>0</v>
      </c>
      <c r="EL438" s="59">
        <v>5</v>
      </c>
      <c r="EM438" s="59">
        <v>0</v>
      </c>
      <c r="EN438" s="59">
        <v>1996</v>
      </c>
    </row>
    <row r="439" spans="1:144" x14ac:dyDescent="0.25">
      <c r="A439" s="18">
        <v>41.118577199999997</v>
      </c>
      <c r="B439" s="18">
        <v>-95.908949300000003</v>
      </c>
      <c r="C439" s="18">
        <f>IF(Sheet1!G1004=1,Master!A439,Master!K439)</f>
        <v>41.118577199999997</v>
      </c>
      <c r="D439" s="18">
        <f>IF(Sheet1!G1004=1,Master!B439,Master!L439)</f>
        <v>-95.908949300000003</v>
      </c>
      <c r="E439" s="18">
        <f>IF(Sheet1!G1004=0,Master!A439,Master!K439)</f>
        <v>100</v>
      </c>
      <c r="F439" s="18">
        <f>IF(Sheet1!G1004=0,Master!B439,Master!L439)</f>
        <v>180</v>
      </c>
      <c r="G439" s="18">
        <f>IF(Sheet1!I1004=1,Master!A439,Master!K439)</f>
        <v>41.118577199999997</v>
      </c>
      <c r="H439" s="18">
        <f>IF(Sheet1!I1004=1,Master!B439,Master!L439)</f>
        <v>-95.908949300000003</v>
      </c>
      <c r="I439" s="18">
        <f>IF(Sheet1!I1004=0,Master!A439,Master!K439)</f>
        <v>100</v>
      </c>
      <c r="J439" s="18">
        <f>IF(Sheet1!I1004=0,Master!B439,Master!L439)</f>
        <v>180</v>
      </c>
      <c r="K439" s="18">
        <v>100</v>
      </c>
      <c r="L439" s="18">
        <v>180</v>
      </c>
      <c r="M439">
        <v>598</v>
      </c>
      <c r="N439" t="s">
        <v>712</v>
      </c>
      <c r="O439">
        <v>0.21300558819000001</v>
      </c>
      <c r="P439" t="s">
        <v>231</v>
      </c>
      <c r="Q439" t="s">
        <v>232</v>
      </c>
      <c r="R439" t="s">
        <v>8</v>
      </c>
      <c r="S439">
        <v>1</v>
      </c>
      <c r="T439">
        <v>1</v>
      </c>
      <c r="U439">
        <v>3.6614172458648602</v>
      </c>
      <c r="V439">
        <v>3.6614172458648602</v>
      </c>
      <c r="W439">
        <v>3.6614172458648602</v>
      </c>
      <c r="X439" s="1">
        <v>3.6614172458648602</v>
      </c>
      <c r="Z439" s="1">
        <v>1</v>
      </c>
      <c r="AA439" s="1">
        <v>0.25513979792594899</v>
      </c>
      <c r="AB439" s="1">
        <v>0.25513979792594899</v>
      </c>
      <c r="AC439" s="1">
        <v>0.25513979792594899</v>
      </c>
      <c r="AD439" s="1">
        <v>0.25513979792594899</v>
      </c>
      <c r="AF439" s="1">
        <v>1</v>
      </c>
      <c r="AG439">
        <v>0.85217422246932995</v>
      </c>
      <c r="AH439">
        <v>0.85217422246932995</v>
      </c>
      <c r="AI439">
        <v>0.85217422246932995</v>
      </c>
      <c r="AJ439">
        <v>0.85217422246932995</v>
      </c>
      <c r="AL439" s="18">
        <f t="shared" si="38"/>
        <v>0.85217422246932995</v>
      </c>
      <c r="AM439">
        <v>0.85217422246932995</v>
      </c>
      <c r="AN439">
        <v>598</v>
      </c>
      <c r="AO439" t="s">
        <v>712</v>
      </c>
      <c r="AP439" t="s">
        <v>231</v>
      </c>
      <c r="AQ439" t="s">
        <v>232</v>
      </c>
      <c r="AR439" t="s">
        <v>8</v>
      </c>
      <c r="AS439">
        <v>41.118577199999997</v>
      </c>
      <c r="AT439">
        <v>-95.908949300000003</v>
      </c>
      <c r="AW439">
        <v>-0.6</v>
      </c>
      <c r="AX439">
        <v>-0.6</v>
      </c>
      <c r="BB439">
        <v>2.9</v>
      </c>
      <c r="BC439">
        <v>2.9</v>
      </c>
      <c r="BG439">
        <v>9</v>
      </c>
      <c r="BH439">
        <v>9</v>
      </c>
      <c r="BL439">
        <v>17.100000000000001</v>
      </c>
      <c r="BM439">
        <v>17.100000000000001</v>
      </c>
      <c r="BQ439">
        <v>23.2</v>
      </c>
      <c r="BR439">
        <v>23.2</v>
      </c>
      <c r="BW439">
        <v>28.3</v>
      </c>
      <c r="BX439">
        <v>28.3</v>
      </c>
      <c r="CB439">
        <v>30.6</v>
      </c>
      <c r="CC439">
        <v>30.6</v>
      </c>
      <c r="CG439">
        <v>29.3</v>
      </c>
      <c r="CH439">
        <v>29.3</v>
      </c>
      <c r="CL439">
        <v>24.6</v>
      </c>
      <c r="CM439">
        <v>24.6</v>
      </c>
      <c r="CQ439">
        <v>18.899999999999999</v>
      </c>
      <c r="CR439">
        <v>18.899999999999999</v>
      </c>
      <c r="CV439">
        <v>9.4</v>
      </c>
      <c r="CW439">
        <v>9.4</v>
      </c>
      <c r="DA439">
        <v>2.1</v>
      </c>
      <c r="DB439">
        <v>2.1</v>
      </c>
      <c r="DD439">
        <v>1</v>
      </c>
      <c r="DE439">
        <v>0</v>
      </c>
      <c r="DF439">
        <v>0</v>
      </c>
      <c r="DG439">
        <v>0</v>
      </c>
      <c r="DH439">
        <v>0</v>
      </c>
      <c r="DI439" t="str">
        <f t="shared" si="39"/>
        <v xml:space="preserve">Temp. suitable for vectors - surveillance may be needed. </v>
      </c>
      <c r="DJ439" t="str">
        <f t="shared" si="36"/>
        <v>When temp. suitable, model suggests vectors likely - may need control, education, and policies minimizing exposure.</v>
      </c>
      <c r="DK439" t="str">
        <f t="shared" si="40"/>
        <v xml:space="preserve">Temp. suitable for Zika - surveillance may be needed. </v>
      </c>
      <c r="DL439" t="str">
        <f t="shared" si="37"/>
        <v>When temp. suitable, model suggests Zika unlikely.</v>
      </c>
      <c r="DM439" t="str">
        <f t="shared" si="41"/>
        <v>Temp. suitable for vectors - surveillance may be needed. When temp. suitable, model suggests vectors likely - may need control, education, and policies minimizing exposure.</v>
      </c>
      <c r="DX439" s="59" t="s">
        <v>712</v>
      </c>
      <c r="DY439" s="59" t="s">
        <v>231</v>
      </c>
      <c r="DZ439" s="59" t="s">
        <v>232</v>
      </c>
      <c r="EA439" s="59" t="s">
        <v>8</v>
      </c>
      <c r="EB439" s="59">
        <v>38</v>
      </c>
      <c r="EC439" s="59">
        <v>238</v>
      </c>
      <c r="ED439" s="59">
        <v>0</v>
      </c>
      <c r="EE439" s="59">
        <v>2681</v>
      </c>
      <c r="EF439" s="59">
        <v>2681</v>
      </c>
      <c r="EG439" s="59">
        <v>224.34873949579799</v>
      </c>
      <c r="EH439" s="59">
        <v>401.42542268446601</v>
      </c>
      <c r="EI439" s="59">
        <v>53395</v>
      </c>
      <c r="EJ439" s="59">
        <v>114</v>
      </c>
      <c r="EK439" s="59">
        <v>0</v>
      </c>
      <c r="EL439" s="59">
        <v>8</v>
      </c>
      <c r="EM439" s="59">
        <v>10</v>
      </c>
      <c r="EN439" s="59">
        <v>53395</v>
      </c>
    </row>
    <row r="440" spans="1:144" x14ac:dyDescent="0.25">
      <c r="A440" s="18">
        <v>41.124772999999998</v>
      </c>
      <c r="B440" s="18">
        <v>-95.956674000000007</v>
      </c>
      <c r="C440" s="18">
        <f>IF(Sheet1!G1005=1,Master!A440,Master!K440)</f>
        <v>41.124772999999998</v>
      </c>
      <c r="D440" s="18">
        <f>IF(Sheet1!G1005=1,Master!B440,Master!L440)</f>
        <v>-95.956674000000007</v>
      </c>
      <c r="E440" s="18">
        <f>IF(Sheet1!G1005=0,Master!A440,Master!K440)</f>
        <v>100</v>
      </c>
      <c r="F440" s="18">
        <f>IF(Sheet1!G1005=0,Master!B440,Master!L440)</f>
        <v>180</v>
      </c>
      <c r="G440" s="18">
        <f>IF(Sheet1!I1005=1,Master!A440,Master!K440)</f>
        <v>41.124772999999998</v>
      </c>
      <c r="H440" s="18">
        <f>IF(Sheet1!I1005=1,Master!B440,Master!L440)</f>
        <v>-95.956674000000007</v>
      </c>
      <c r="I440" s="18">
        <f>IF(Sheet1!I1005=0,Master!A440,Master!K440)</f>
        <v>100</v>
      </c>
      <c r="J440" s="18">
        <f>IF(Sheet1!I1005=0,Master!B440,Master!L440)</f>
        <v>180</v>
      </c>
      <c r="K440" s="18">
        <v>100</v>
      </c>
      <c r="L440" s="18">
        <v>180</v>
      </c>
      <c r="M440">
        <v>599</v>
      </c>
      <c r="N440" t="s">
        <v>713</v>
      </c>
      <c r="O440">
        <v>7.7386190930199994E-2</v>
      </c>
      <c r="P440" t="s">
        <v>231</v>
      </c>
      <c r="Q440" t="s">
        <v>232</v>
      </c>
      <c r="R440" t="s">
        <v>8</v>
      </c>
      <c r="S440">
        <v>1</v>
      </c>
      <c r="T440">
        <v>1</v>
      </c>
      <c r="U440">
        <v>3.6614172458648602</v>
      </c>
      <c r="V440">
        <v>3.6614172458648602</v>
      </c>
      <c r="W440">
        <v>3.6614172458648602</v>
      </c>
      <c r="X440" s="1">
        <v>3.6614172458648602</v>
      </c>
      <c r="Z440" s="1">
        <v>1</v>
      </c>
      <c r="AA440" s="1">
        <v>0.26434800028800998</v>
      </c>
      <c r="AB440" s="1">
        <v>0.26434800028800998</v>
      </c>
      <c r="AC440" s="1">
        <v>0.26434800028800998</v>
      </c>
      <c r="AD440" s="1">
        <v>0.26434800028800998</v>
      </c>
      <c r="AF440" s="1">
        <v>1</v>
      </c>
      <c r="AG440">
        <v>0.91551733016967796</v>
      </c>
      <c r="AH440">
        <v>0.91551733016967796</v>
      </c>
      <c r="AI440">
        <v>0.91551733016967796</v>
      </c>
      <c r="AJ440">
        <v>0.91551733016967796</v>
      </c>
      <c r="AL440" s="18">
        <f t="shared" si="38"/>
        <v>0.91551733016967796</v>
      </c>
      <c r="AM440">
        <v>0.91551733016967796</v>
      </c>
      <c r="AN440">
        <v>599</v>
      </c>
      <c r="AO440" t="s">
        <v>713</v>
      </c>
      <c r="AP440" t="s">
        <v>231</v>
      </c>
      <c r="AQ440" t="s">
        <v>232</v>
      </c>
      <c r="AR440" t="s">
        <v>8</v>
      </c>
      <c r="AS440">
        <v>41.124772999999998</v>
      </c>
      <c r="AT440">
        <v>-95.956674000000007</v>
      </c>
      <c r="AW440">
        <v>-0.5</v>
      </c>
      <c r="AX440">
        <v>-0.5</v>
      </c>
      <c r="BB440">
        <v>2.9</v>
      </c>
      <c r="BC440">
        <v>2.9</v>
      </c>
      <c r="BG440">
        <v>8.9</v>
      </c>
      <c r="BH440">
        <v>8.9</v>
      </c>
      <c r="BL440">
        <v>17</v>
      </c>
      <c r="BM440">
        <v>17</v>
      </c>
      <c r="BQ440">
        <v>23.1</v>
      </c>
      <c r="BR440">
        <v>23.1</v>
      </c>
      <c r="BW440">
        <v>28.2</v>
      </c>
      <c r="BX440">
        <v>28.2</v>
      </c>
      <c r="CB440">
        <v>30.5</v>
      </c>
      <c r="CC440">
        <v>30.5</v>
      </c>
      <c r="CG440">
        <v>29.3</v>
      </c>
      <c r="CH440">
        <v>29.3</v>
      </c>
      <c r="CL440">
        <v>24.6</v>
      </c>
      <c r="CM440">
        <v>24.6</v>
      </c>
      <c r="CQ440">
        <v>18.8</v>
      </c>
      <c r="CR440">
        <v>18.8</v>
      </c>
      <c r="CV440">
        <v>9.4</v>
      </c>
      <c r="CW440">
        <v>9.4</v>
      </c>
      <c r="DA440">
        <v>2.1</v>
      </c>
      <c r="DB440">
        <v>2.1</v>
      </c>
      <c r="DD440">
        <v>1</v>
      </c>
      <c r="DE440">
        <v>0</v>
      </c>
      <c r="DF440">
        <v>0</v>
      </c>
      <c r="DG440">
        <v>0</v>
      </c>
      <c r="DH440">
        <v>0</v>
      </c>
      <c r="DI440" t="str">
        <f t="shared" si="39"/>
        <v xml:space="preserve">Temp. suitable for vectors - surveillance may be needed. </v>
      </c>
      <c r="DJ440" t="str">
        <f t="shared" si="36"/>
        <v>When temp. suitable, model suggests vectors likely - may need control, education, and policies minimizing exposure.</v>
      </c>
      <c r="DK440" t="str">
        <f t="shared" si="40"/>
        <v xml:space="preserve">Temp. suitable for Zika - surveillance may be needed. </v>
      </c>
      <c r="DL440" t="str">
        <f t="shared" si="37"/>
        <v>When temp. suitable, model suggests Zika unlikely.</v>
      </c>
      <c r="DM440" t="str">
        <f t="shared" si="41"/>
        <v>Temp. suitable for vectors - surveillance may be needed. When temp. suitable, model suggests vectors likely - may need control, education, and policies minimizing exposure.</v>
      </c>
      <c r="DX440" s="59" t="s">
        <v>713</v>
      </c>
      <c r="DY440" s="59" t="s">
        <v>231</v>
      </c>
      <c r="DZ440" s="59" t="s">
        <v>232</v>
      </c>
      <c r="EA440" s="59" t="s">
        <v>8</v>
      </c>
      <c r="EB440" s="59">
        <v>910</v>
      </c>
      <c r="EC440" s="59">
        <v>55</v>
      </c>
      <c r="ED440" s="59">
        <v>0</v>
      </c>
      <c r="EE440" s="59">
        <v>893</v>
      </c>
      <c r="EF440" s="59">
        <v>893</v>
      </c>
      <c r="EG440" s="59">
        <v>86.981818181818099</v>
      </c>
      <c r="EH440" s="59">
        <v>174.13166292509101</v>
      </c>
      <c r="EI440" s="59">
        <v>4784</v>
      </c>
      <c r="EJ440" s="59">
        <v>32</v>
      </c>
      <c r="EK440" s="59">
        <v>0</v>
      </c>
      <c r="EL440" s="59">
        <v>2</v>
      </c>
      <c r="EM440" s="59">
        <v>7</v>
      </c>
      <c r="EN440" s="59">
        <v>4784</v>
      </c>
    </row>
    <row r="441" spans="1:144" x14ac:dyDescent="0.25">
      <c r="A441" s="18">
        <v>41.123768099999999</v>
      </c>
      <c r="B441" s="18">
        <v>-95.942424900000006</v>
      </c>
      <c r="C441" s="18">
        <f>IF(Sheet1!G1006=1,Master!A441,Master!K441)</f>
        <v>41.123768099999999</v>
      </c>
      <c r="D441" s="18">
        <f>IF(Sheet1!G1006=1,Master!B441,Master!L441)</f>
        <v>-95.942424900000006</v>
      </c>
      <c r="E441" s="18">
        <f>IF(Sheet1!G1006=0,Master!A441,Master!K441)</f>
        <v>100</v>
      </c>
      <c r="F441" s="18">
        <f>IF(Sheet1!G1006=0,Master!B441,Master!L441)</f>
        <v>180</v>
      </c>
      <c r="G441" s="18">
        <f>IF(Sheet1!I1006=1,Master!A441,Master!K441)</f>
        <v>41.123768099999999</v>
      </c>
      <c r="H441" s="18">
        <f>IF(Sheet1!I1006=1,Master!B441,Master!L441)</f>
        <v>-95.942424900000006</v>
      </c>
      <c r="I441" s="18">
        <f>IF(Sheet1!I1006=0,Master!A441,Master!K441)</f>
        <v>100</v>
      </c>
      <c r="J441" s="18">
        <f>IF(Sheet1!I1006=0,Master!B441,Master!L441)</f>
        <v>180</v>
      </c>
      <c r="K441" s="18">
        <v>100</v>
      </c>
      <c r="L441" s="18">
        <v>180</v>
      </c>
      <c r="M441">
        <v>600</v>
      </c>
      <c r="N441" t="s">
        <v>714</v>
      </c>
      <c r="O441">
        <v>4.1466434916600001E-2</v>
      </c>
      <c r="P441" t="s">
        <v>231</v>
      </c>
      <c r="Q441" t="s">
        <v>232</v>
      </c>
      <c r="R441" t="s">
        <v>8</v>
      </c>
      <c r="S441">
        <v>1</v>
      </c>
      <c r="T441">
        <v>1</v>
      </c>
      <c r="U441">
        <v>3.6614172458648602</v>
      </c>
      <c r="V441">
        <v>3.6614172458648602</v>
      </c>
      <c r="W441">
        <v>3.6614172458648602</v>
      </c>
      <c r="X441" s="1">
        <v>3.6614172458648602</v>
      </c>
      <c r="Z441" s="1">
        <v>1</v>
      </c>
      <c r="AA441" s="1">
        <v>0.26434800092316302</v>
      </c>
      <c r="AB441" s="1">
        <v>0.26434800092316302</v>
      </c>
      <c r="AC441" s="1">
        <v>0.26434800092316302</v>
      </c>
      <c r="AD441" s="1">
        <v>0.26434800092316302</v>
      </c>
      <c r="AF441" s="1">
        <v>1</v>
      </c>
      <c r="AG441">
        <v>0.91551730812544896</v>
      </c>
      <c r="AH441">
        <v>0.91551730812544896</v>
      </c>
      <c r="AI441">
        <v>0.91551730812544896</v>
      </c>
      <c r="AJ441">
        <v>0.91551730812544896</v>
      </c>
      <c r="AL441" s="18">
        <f t="shared" si="38"/>
        <v>0.91551730812544896</v>
      </c>
      <c r="AM441">
        <v>0.91551730812544896</v>
      </c>
      <c r="AN441">
        <v>600</v>
      </c>
      <c r="AO441" t="s">
        <v>714</v>
      </c>
      <c r="AP441" t="s">
        <v>231</v>
      </c>
      <c r="AQ441" t="s">
        <v>232</v>
      </c>
      <c r="AR441" t="s">
        <v>8</v>
      </c>
      <c r="AS441">
        <v>41.123768099999999</v>
      </c>
      <c r="AT441">
        <v>-95.942424900000006</v>
      </c>
      <c r="AW441">
        <v>-0.5</v>
      </c>
      <c r="AX441">
        <v>-0.5</v>
      </c>
      <c r="BB441">
        <v>2.9</v>
      </c>
      <c r="BC441">
        <v>2.9</v>
      </c>
      <c r="BG441">
        <v>8.9</v>
      </c>
      <c r="BH441">
        <v>8.9</v>
      </c>
      <c r="BL441">
        <v>17</v>
      </c>
      <c r="BM441">
        <v>17</v>
      </c>
      <c r="BQ441">
        <v>23.1</v>
      </c>
      <c r="BR441">
        <v>23.1</v>
      </c>
      <c r="BW441">
        <v>28.2</v>
      </c>
      <c r="BX441">
        <v>28.2</v>
      </c>
      <c r="CB441">
        <v>30.5</v>
      </c>
      <c r="CC441">
        <v>30.5</v>
      </c>
      <c r="CG441">
        <v>29.3</v>
      </c>
      <c r="CH441">
        <v>29.3</v>
      </c>
      <c r="CL441">
        <v>24.6</v>
      </c>
      <c r="CM441">
        <v>24.6</v>
      </c>
      <c r="CQ441">
        <v>18.8</v>
      </c>
      <c r="CR441">
        <v>18.8</v>
      </c>
      <c r="CV441">
        <v>9.4</v>
      </c>
      <c r="CW441">
        <v>9.4</v>
      </c>
      <c r="DA441">
        <v>2.1</v>
      </c>
      <c r="DB441">
        <v>2.1</v>
      </c>
      <c r="DD441">
        <v>1</v>
      </c>
      <c r="DE441">
        <v>0</v>
      </c>
      <c r="DF441">
        <v>0</v>
      </c>
      <c r="DG441">
        <v>0</v>
      </c>
      <c r="DH441">
        <v>0</v>
      </c>
      <c r="DI441" t="str">
        <f t="shared" si="39"/>
        <v xml:space="preserve">Temp. suitable for vectors - surveillance may be needed. </v>
      </c>
      <c r="DJ441" t="str">
        <f t="shared" si="36"/>
        <v>When temp. suitable, model suggests vectors likely - may need control, education, and policies minimizing exposure.</v>
      </c>
      <c r="DK441" t="str">
        <f t="shared" si="40"/>
        <v xml:space="preserve">Temp. suitable for Zika - surveillance may be needed. </v>
      </c>
      <c r="DL441" t="str">
        <f t="shared" si="37"/>
        <v>When temp. suitable, model suggests Zika unlikely.</v>
      </c>
      <c r="DM441" t="str">
        <f t="shared" si="41"/>
        <v>Temp. suitable for vectors - surveillance may be needed. When temp. suitable, model suggests vectors likely - may need control, education, and policies minimizing exposure.</v>
      </c>
      <c r="DX441" s="59" t="s">
        <v>714</v>
      </c>
      <c r="DY441" s="59" t="s">
        <v>231</v>
      </c>
      <c r="DZ441" s="59" t="s">
        <v>232</v>
      </c>
      <c r="EA441" s="59" t="s">
        <v>8</v>
      </c>
      <c r="EB441" s="59">
        <v>671</v>
      </c>
      <c r="EN441" s="59">
        <v>671</v>
      </c>
    </row>
    <row r="442" spans="1:144" x14ac:dyDescent="0.25">
      <c r="A442" s="18">
        <v>42.937111399999999</v>
      </c>
      <c r="B442" s="18">
        <v>-71.641257100000004</v>
      </c>
      <c r="C442" s="18">
        <f>IF(Sheet1!G1034=1,Master!A442,Master!K442)</f>
        <v>42.937111399999999</v>
      </c>
      <c r="D442" s="18">
        <f>IF(Sheet1!G1034=1,Master!B442,Master!L442)</f>
        <v>-71.641257100000004</v>
      </c>
      <c r="E442" s="18">
        <f>IF(Sheet1!G1034=0,Master!A442,Master!K442)</f>
        <v>100</v>
      </c>
      <c r="F442" s="18">
        <f>IF(Sheet1!G1034=0,Master!B442,Master!L442)</f>
        <v>180</v>
      </c>
      <c r="G442" s="18">
        <f>IF(Sheet1!I1034=1,Master!A442,Master!K442)</f>
        <v>42.937111399999999</v>
      </c>
      <c r="H442" s="18">
        <f>IF(Sheet1!I1034=1,Master!B442,Master!L442)</f>
        <v>-71.641257100000004</v>
      </c>
      <c r="I442" s="18">
        <f>IF(Sheet1!I1034=0,Master!A442,Master!K442)</f>
        <v>100</v>
      </c>
      <c r="J442" s="18">
        <f>IF(Sheet1!I1034=0,Master!B442,Master!L442)</f>
        <v>180</v>
      </c>
      <c r="K442" s="18">
        <v>100</v>
      </c>
      <c r="L442" s="18">
        <v>180</v>
      </c>
      <c r="M442">
        <v>590</v>
      </c>
      <c r="N442" t="s">
        <v>702</v>
      </c>
      <c r="O442">
        <v>0.16688566244399999</v>
      </c>
      <c r="P442" s="18" t="s">
        <v>703</v>
      </c>
      <c r="Q442" t="s">
        <v>704</v>
      </c>
      <c r="R442" t="s">
        <v>8</v>
      </c>
      <c r="S442">
        <v>0</v>
      </c>
      <c r="T442">
        <v>1</v>
      </c>
      <c r="U442">
        <v>-10.6692914962768</v>
      </c>
      <c r="V442">
        <v>-10.6692914962768</v>
      </c>
      <c r="W442">
        <v>-10.6692914962768</v>
      </c>
      <c r="X442" s="1">
        <v>-10.6692914962768</v>
      </c>
      <c r="Z442" s="1">
        <v>1</v>
      </c>
      <c r="AA442" s="1">
        <v>2.1384697407483999E-2</v>
      </c>
      <c r="AB442" s="1">
        <v>2.1384697407483999E-2</v>
      </c>
      <c r="AC442" s="1">
        <v>2.1384697407483999E-2</v>
      </c>
      <c r="AD442" s="1">
        <v>2.1384697407483999E-2</v>
      </c>
      <c r="AF442" s="1">
        <v>1</v>
      </c>
      <c r="AG442">
        <v>0.69498342275619496</v>
      </c>
      <c r="AH442">
        <v>0.69498342275619496</v>
      </c>
      <c r="AI442">
        <v>0.69498342275619496</v>
      </c>
      <c r="AJ442">
        <v>0.69498342275619496</v>
      </c>
      <c r="AL442" s="18">
        <f t="shared" si="38"/>
        <v>0.69498342275619496</v>
      </c>
      <c r="AM442">
        <v>0.69498342275619496</v>
      </c>
      <c r="AN442">
        <v>590</v>
      </c>
      <c r="AO442" t="s">
        <v>702</v>
      </c>
      <c r="AP442" t="s">
        <v>703</v>
      </c>
      <c r="AQ442" t="s">
        <v>704</v>
      </c>
      <c r="AR442" t="s">
        <v>8</v>
      </c>
      <c r="AS442">
        <v>42.937111399999999</v>
      </c>
      <c r="AT442">
        <v>-71.641257100000004</v>
      </c>
      <c r="AW442">
        <v>-0.6</v>
      </c>
      <c r="AX442">
        <v>-0.6</v>
      </c>
      <c r="BB442">
        <v>0.9</v>
      </c>
      <c r="BC442">
        <v>0.9</v>
      </c>
      <c r="BG442">
        <v>6</v>
      </c>
      <c r="BH442">
        <v>6</v>
      </c>
      <c r="BL442">
        <v>12.9</v>
      </c>
      <c r="BM442">
        <v>12.9</v>
      </c>
      <c r="BQ442">
        <v>19.899999999999999</v>
      </c>
      <c r="BR442">
        <v>19.899999999999999</v>
      </c>
      <c r="BW442">
        <v>24.4</v>
      </c>
      <c r="BX442">
        <v>24.4</v>
      </c>
      <c r="CB442">
        <v>27.1</v>
      </c>
      <c r="CC442">
        <v>27.1</v>
      </c>
      <c r="CG442">
        <v>25.9</v>
      </c>
      <c r="CH442">
        <v>25.9</v>
      </c>
      <c r="CL442">
        <v>21.5</v>
      </c>
      <c r="CM442">
        <v>21.5</v>
      </c>
      <c r="CQ442">
        <v>15.6</v>
      </c>
      <c r="CR442">
        <v>15.6</v>
      </c>
      <c r="CV442">
        <v>8.5</v>
      </c>
      <c r="CW442">
        <v>8.5</v>
      </c>
      <c r="DA442">
        <v>1.4</v>
      </c>
      <c r="DB442">
        <v>1.4</v>
      </c>
      <c r="DD442">
        <v>1</v>
      </c>
      <c r="DE442">
        <v>0</v>
      </c>
      <c r="DF442">
        <v>0</v>
      </c>
      <c r="DG442">
        <v>0</v>
      </c>
      <c r="DH442">
        <v>0</v>
      </c>
      <c r="DI442" t="str">
        <f t="shared" si="39"/>
        <v xml:space="preserve">Temp. suitable for vectors - surveillance may be needed. </v>
      </c>
      <c r="DJ442" t="str">
        <f t="shared" si="36"/>
        <v>When temp. suitable, model suggests vectors likely - may need control, education, and policies minimizing exposure.</v>
      </c>
      <c r="DK442" t="str">
        <f t="shared" si="40"/>
        <v xml:space="preserve">Temp. suitable for Zika - surveillance may be needed. </v>
      </c>
      <c r="DL442" t="str">
        <f t="shared" si="37"/>
        <v>When temp. suitable, model suggests Zika unlikely.</v>
      </c>
      <c r="DM442" t="str">
        <f t="shared" si="41"/>
        <v>Temp. suitable for vectors - surveillance may be needed. When temp. suitable, model suggests vectors likely - may need control, education, and policies minimizing exposure.</v>
      </c>
      <c r="DX442" s="59" t="s">
        <v>702</v>
      </c>
      <c r="DY442" s="59" t="s">
        <v>703</v>
      </c>
      <c r="DZ442" s="59" t="s">
        <v>704</v>
      </c>
      <c r="EA442" s="59" t="s">
        <v>8</v>
      </c>
      <c r="EB442" s="59">
        <v>0</v>
      </c>
      <c r="EC442" s="59">
        <v>253</v>
      </c>
      <c r="ED442" s="59">
        <v>0</v>
      </c>
      <c r="EE442" s="59">
        <v>592</v>
      </c>
      <c r="EF442" s="59">
        <v>592</v>
      </c>
      <c r="EG442" s="59">
        <v>34.426877470355699</v>
      </c>
      <c r="EH442" s="59">
        <v>60.348916217847503</v>
      </c>
      <c r="EI442" s="59">
        <v>8710</v>
      </c>
      <c r="EJ442" s="59">
        <v>87</v>
      </c>
      <c r="EK442" s="59">
        <v>0</v>
      </c>
      <c r="EL442" s="59">
        <v>25</v>
      </c>
      <c r="EM442" s="59">
        <v>18</v>
      </c>
      <c r="EN442" s="59">
        <v>8710</v>
      </c>
    </row>
    <row r="443" spans="1:144" x14ac:dyDescent="0.25">
      <c r="A443" s="18">
        <v>43.089019800000003</v>
      </c>
      <c r="B443" s="18">
        <v>-70.818642199999999</v>
      </c>
      <c r="C443" s="18">
        <f>IF(Sheet1!G1035=1,Master!A443,Master!K443)</f>
        <v>43.089019800000003</v>
      </c>
      <c r="D443" s="18">
        <f>IF(Sheet1!G1035=1,Master!B443,Master!L443)</f>
        <v>-70.818642199999999</v>
      </c>
      <c r="E443" s="18">
        <f>IF(Sheet1!G1035=0,Master!A443,Master!K443)</f>
        <v>100</v>
      </c>
      <c r="F443" s="18">
        <f>IF(Sheet1!G1035=0,Master!B443,Master!L443)</f>
        <v>180</v>
      </c>
      <c r="G443" s="18">
        <f>IF(Sheet1!I1035=1,Master!A443,Master!K443)</f>
        <v>43.089019800000003</v>
      </c>
      <c r="H443" s="18">
        <f>IF(Sheet1!I1035=1,Master!B443,Master!L443)</f>
        <v>-70.818642199999999</v>
      </c>
      <c r="I443" s="18">
        <f>IF(Sheet1!I1035=0,Master!A443,Master!K443)</f>
        <v>100</v>
      </c>
      <c r="J443" s="18">
        <f>IF(Sheet1!I1035=0,Master!B443,Master!L443)</f>
        <v>180</v>
      </c>
      <c r="K443" s="18">
        <v>100</v>
      </c>
      <c r="L443" s="18">
        <v>180</v>
      </c>
      <c r="M443">
        <v>608</v>
      </c>
      <c r="N443" t="s">
        <v>722</v>
      </c>
      <c r="O443">
        <v>5.4522678419700002E-2</v>
      </c>
      <c r="P443" s="18" t="s">
        <v>703</v>
      </c>
      <c r="Q443" t="s">
        <v>704</v>
      </c>
      <c r="R443" t="s">
        <v>8</v>
      </c>
      <c r="S443">
        <v>0</v>
      </c>
      <c r="T443">
        <v>1</v>
      </c>
      <c r="U443">
        <v>-5.4330706596374503</v>
      </c>
      <c r="V443">
        <v>-5.4330706596374503</v>
      </c>
      <c r="W443">
        <v>-5.4330706596374503</v>
      </c>
      <c r="X443" s="1">
        <v>-5.4330706596374503</v>
      </c>
      <c r="Z443" s="1">
        <v>1</v>
      </c>
      <c r="AA443" s="1">
        <v>2.1584506908418E-2</v>
      </c>
      <c r="AB443" s="1">
        <v>2.1584506908418E-2</v>
      </c>
      <c r="AC443" s="1">
        <v>2.1584506908418E-2</v>
      </c>
      <c r="AD443" s="1">
        <v>2.1584506908418E-2</v>
      </c>
      <c r="AF443" s="1">
        <v>1</v>
      </c>
      <c r="AG443">
        <v>0.37383888095101597</v>
      </c>
      <c r="AH443">
        <v>0.37383888095101597</v>
      </c>
      <c r="AI443">
        <v>0.37383888095101597</v>
      </c>
      <c r="AJ443">
        <v>0.37383888095101597</v>
      </c>
      <c r="AL443" s="18">
        <f t="shared" si="38"/>
        <v>0.37383888095101597</v>
      </c>
      <c r="AM443">
        <v>0.37383888095101597</v>
      </c>
      <c r="AN443">
        <v>608</v>
      </c>
      <c r="AO443" t="s">
        <v>722</v>
      </c>
      <c r="AP443" t="s">
        <v>703</v>
      </c>
      <c r="AQ443" t="s">
        <v>704</v>
      </c>
      <c r="AR443" t="s">
        <v>8</v>
      </c>
      <c r="AS443">
        <v>43.089019800000003</v>
      </c>
      <c r="AT443">
        <v>-70.818642199999999</v>
      </c>
      <c r="AW443">
        <v>0.4</v>
      </c>
      <c r="AX443">
        <v>0.4</v>
      </c>
      <c r="BB443">
        <v>1.8</v>
      </c>
      <c r="BC443">
        <v>1.8</v>
      </c>
      <c r="BG443">
        <v>6.6</v>
      </c>
      <c r="BH443">
        <v>6.6</v>
      </c>
      <c r="BL443">
        <v>13</v>
      </c>
      <c r="BM443">
        <v>13</v>
      </c>
      <c r="BQ443">
        <v>19.3</v>
      </c>
      <c r="BR443">
        <v>19.3</v>
      </c>
      <c r="BW443">
        <v>24.6</v>
      </c>
      <c r="BX443">
        <v>24.6</v>
      </c>
      <c r="CB443">
        <v>27.4</v>
      </c>
      <c r="CC443">
        <v>27.4</v>
      </c>
      <c r="CG443">
        <v>26.4</v>
      </c>
      <c r="CH443">
        <v>26.4</v>
      </c>
      <c r="CL443">
        <v>22</v>
      </c>
      <c r="CM443">
        <v>22</v>
      </c>
      <c r="CQ443">
        <v>16.399999999999999</v>
      </c>
      <c r="CR443">
        <v>16.399999999999999</v>
      </c>
      <c r="CV443">
        <v>9.5</v>
      </c>
      <c r="CW443">
        <v>9.5</v>
      </c>
      <c r="DA443">
        <v>2.5</v>
      </c>
      <c r="DB443">
        <v>2.5</v>
      </c>
      <c r="DD443">
        <v>1</v>
      </c>
      <c r="DE443">
        <v>0</v>
      </c>
      <c r="DF443">
        <v>0</v>
      </c>
      <c r="DG443">
        <v>0</v>
      </c>
      <c r="DH443">
        <v>0</v>
      </c>
      <c r="DI443" t="str">
        <f t="shared" si="39"/>
        <v xml:space="preserve">Temp. suitable for vectors - surveillance may be needed. </v>
      </c>
      <c r="DJ443" t="str">
        <f t="shared" si="36"/>
        <v>When temp. suitable, model suggests vectors unlikely or low numbers.</v>
      </c>
      <c r="DK443" t="str">
        <f t="shared" si="40"/>
        <v xml:space="preserve">Temp. suitable for Zika - surveillance may be needed. </v>
      </c>
      <c r="DL443" t="str">
        <f t="shared" si="37"/>
        <v>When temp. suitable, model suggests Zika unlikely.</v>
      </c>
      <c r="DM443" t="str">
        <f t="shared" si="41"/>
        <v>Temp. suitable for vectors - surveillance may be needed. When temp. suitable, model suggests vectors unlikely or low numbers.</v>
      </c>
      <c r="DX443" s="59" t="s">
        <v>722</v>
      </c>
      <c r="DY443" s="59" t="s">
        <v>703</v>
      </c>
      <c r="DZ443" s="59" t="s">
        <v>704</v>
      </c>
      <c r="EA443" s="59" t="s">
        <v>8</v>
      </c>
      <c r="EB443" s="59">
        <v>608</v>
      </c>
      <c r="EC443" s="59">
        <v>158</v>
      </c>
      <c r="ED443" s="59">
        <v>0</v>
      </c>
      <c r="EE443" s="59">
        <v>2523</v>
      </c>
      <c r="EF443" s="59">
        <v>2523</v>
      </c>
      <c r="EG443" s="59">
        <v>213.76582278481001</v>
      </c>
      <c r="EH443" s="59">
        <v>435.240369609997</v>
      </c>
      <c r="EI443" s="59">
        <v>33775</v>
      </c>
      <c r="EJ443" s="59">
        <v>104</v>
      </c>
      <c r="EK443" s="59">
        <v>0</v>
      </c>
      <c r="EL443" s="59">
        <v>10</v>
      </c>
      <c r="EM443" s="59">
        <v>44</v>
      </c>
      <c r="EN443" s="59">
        <v>33775</v>
      </c>
    </row>
    <row r="444" spans="1:144" x14ac:dyDescent="0.25">
      <c r="A444" s="18">
        <v>43.247633100000002</v>
      </c>
      <c r="B444" s="18">
        <v>-70.878365200000005</v>
      </c>
      <c r="C444" s="18">
        <f>IF(Sheet1!G1036=1,Master!A444,Master!K444)</f>
        <v>43.247633100000002</v>
      </c>
      <c r="D444" s="18">
        <f>IF(Sheet1!G1036=1,Master!B444,Master!L444)</f>
        <v>-70.878365200000005</v>
      </c>
      <c r="E444" s="18">
        <f>IF(Sheet1!G1036=0,Master!A444,Master!K444)</f>
        <v>100</v>
      </c>
      <c r="F444" s="18">
        <f>IF(Sheet1!G1036=0,Master!B444,Master!L444)</f>
        <v>180</v>
      </c>
      <c r="G444" s="18">
        <f>IF(Sheet1!I1036=1,Master!A444,Master!K444)</f>
        <v>43.247633100000002</v>
      </c>
      <c r="H444" s="18">
        <f>IF(Sheet1!I1036=1,Master!B444,Master!L444)</f>
        <v>-70.878365200000005</v>
      </c>
      <c r="I444" s="18">
        <f>IF(Sheet1!I1036=0,Master!A444,Master!K444)</f>
        <v>100</v>
      </c>
      <c r="J444" s="18">
        <f>IF(Sheet1!I1036=0,Master!B444,Master!L444)</f>
        <v>180</v>
      </c>
      <c r="K444" s="18">
        <v>100</v>
      </c>
      <c r="L444" s="18">
        <v>180</v>
      </c>
      <c r="M444">
        <v>668</v>
      </c>
      <c r="N444" t="s">
        <v>782</v>
      </c>
      <c r="O444">
        <v>9.3976973328499993E-3</v>
      </c>
      <c r="P444" s="18" t="s">
        <v>703</v>
      </c>
      <c r="Q444" t="s">
        <v>704</v>
      </c>
      <c r="R444" t="s">
        <v>8</v>
      </c>
      <c r="S444">
        <v>0</v>
      </c>
      <c r="T444">
        <v>1</v>
      </c>
      <c r="U444">
        <v>-7.0866141319274902</v>
      </c>
      <c r="V444">
        <v>-7.0866141319274902</v>
      </c>
      <c r="W444">
        <v>-7.0866141319274902</v>
      </c>
      <c r="X444" s="1">
        <v>-7.0866141319274902</v>
      </c>
      <c r="Z444" s="1">
        <v>1</v>
      </c>
      <c r="AA444" s="1">
        <v>2.3325894027948001E-2</v>
      </c>
      <c r="AB444" s="1">
        <v>2.3325894027948001E-2</v>
      </c>
      <c r="AC444" s="1">
        <v>2.3325894027948001E-2</v>
      </c>
      <c r="AD444" s="1">
        <v>2.3325894027948001E-2</v>
      </c>
      <c r="AF444" s="1">
        <v>1</v>
      </c>
      <c r="AG444">
        <v>0.60310542583465598</v>
      </c>
      <c r="AH444">
        <v>0.60310542583465598</v>
      </c>
      <c r="AI444">
        <v>0.60310542583465598</v>
      </c>
      <c r="AJ444">
        <v>0.60310542583465598</v>
      </c>
      <c r="AL444" s="18">
        <f t="shared" si="38"/>
        <v>0.60310542583465598</v>
      </c>
      <c r="AM444">
        <v>0.60310542583465598</v>
      </c>
      <c r="AN444">
        <v>668</v>
      </c>
      <c r="AO444" t="s">
        <v>782</v>
      </c>
      <c r="AP444" t="s">
        <v>703</v>
      </c>
      <c r="AQ444" t="s">
        <v>704</v>
      </c>
      <c r="AR444" t="s">
        <v>8</v>
      </c>
      <c r="AS444">
        <v>43.247633100000002</v>
      </c>
      <c r="AT444">
        <v>-70.878365200000005</v>
      </c>
      <c r="AW444">
        <v>0.2</v>
      </c>
      <c r="AX444">
        <v>0.2</v>
      </c>
      <c r="BB444">
        <v>1.7</v>
      </c>
      <c r="BC444">
        <v>1.7</v>
      </c>
      <c r="BG444">
        <v>6.6</v>
      </c>
      <c r="BH444">
        <v>6.6</v>
      </c>
      <c r="BL444">
        <v>13.2</v>
      </c>
      <c r="BM444">
        <v>13.2</v>
      </c>
      <c r="BQ444">
        <v>19.7</v>
      </c>
      <c r="BR444">
        <v>19.7</v>
      </c>
      <c r="BW444">
        <v>25</v>
      </c>
      <c r="BX444">
        <v>25</v>
      </c>
      <c r="CB444">
        <v>27.7</v>
      </c>
      <c r="CC444">
        <v>27.7</v>
      </c>
      <c r="CG444">
        <v>26.6</v>
      </c>
      <c r="CH444">
        <v>26.6</v>
      </c>
      <c r="CL444">
        <v>22.1</v>
      </c>
      <c r="CM444">
        <v>22.1</v>
      </c>
      <c r="CQ444">
        <v>16.3</v>
      </c>
      <c r="CR444">
        <v>16.3</v>
      </c>
      <c r="CV444">
        <v>9.1999999999999993</v>
      </c>
      <c r="CW444">
        <v>9.1999999999999993</v>
      </c>
      <c r="DA444">
        <v>2.2999999999999998</v>
      </c>
      <c r="DB444">
        <v>2.2999999999999998</v>
      </c>
      <c r="DD444">
        <v>1</v>
      </c>
      <c r="DE444">
        <v>0</v>
      </c>
      <c r="DF444">
        <v>0</v>
      </c>
      <c r="DG444">
        <v>0</v>
      </c>
      <c r="DH444">
        <v>0</v>
      </c>
      <c r="DI444" t="str">
        <f t="shared" si="39"/>
        <v xml:space="preserve">Temp. suitable for vectors - surveillance may be needed. </v>
      </c>
      <c r="DJ444" t="str">
        <f t="shared" si="36"/>
        <v>When temp. suitable, model suggests vectors likely - may need control, education, and policies minimizing exposure.</v>
      </c>
      <c r="DK444" t="str">
        <f t="shared" si="40"/>
        <v xml:space="preserve">Temp. suitable for Zika - surveillance may be needed. </v>
      </c>
      <c r="DL444" t="str">
        <f t="shared" si="37"/>
        <v>When temp. suitable, model suggests Zika unlikely.</v>
      </c>
      <c r="DM444" t="str">
        <f t="shared" si="41"/>
        <v>Temp. suitable for vectors - surveillance may be needed. When temp. suitable, model suggests vectors likely - may need control, education, and policies minimizing exposure.</v>
      </c>
      <c r="DX444" s="59" t="s">
        <v>782</v>
      </c>
      <c r="DY444" s="59" t="s">
        <v>703</v>
      </c>
      <c r="DZ444" s="59" t="s">
        <v>704</v>
      </c>
      <c r="EA444" s="59" t="s">
        <v>8</v>
      </c>
      <c r="EB444" s="59">
        <v>242</v>
      </c>
      <c r="EC444" s="59">
        <v>135</v>
      </c>
      <c r="ED444" s="59">
        <v>0</v>
      </c>
      <c r="EE444" s="59">
        <v>1468</v>
      </c>
      <c r="EF444" s="59">
        <v>1468</v>
      </c>
      <c r="EG444" s="59">
        <v>188.14074074074</v>
      </c>
      <c r="EH444" s="59">
        <v>271.907532293553</v>
      </c>
      <c r="EI444" s="59">
        <v>25399</v>
      </c>
      <c r="EJ444" s="59">
        <v>103</v>
      </c>
      <c r="EK444" s="59">
        <v>0</v>
      </c>
      <c r="EL444" s="59">
        <v>5</v>
      </c>
      <c r="EM444" s="59">
        <v>92</v>
      </c>
      <c r="EN444" s="59">
        <v>25399</v>
      </c>
    </row>
    <row r="445" spans="1:144" x14ac:dyDescent="0.25">
      <c r="A445" s="18">
        <v>39.379078499999999</v>
      </c>
      <c r="B445" s="18">
        <v>-74.423669000000004</v>
      </c>
      <c r="C445" s="18">
        <f>IF(Sheet1!G1071=1,Master!A445,Master!K445)</f>
        <v>39.379078499999999</v>
      </c>
      <c r="D445" s="18">
        <f>IF(Sheet1!G1071=1,Master!B445,Master!L445)</f>
        <v>-74.423669000000004</v>
      </c>
      <c r="E445" s="18">
        <f>IF(Sheet1!G1071=0,Master!A445,Master!K445)</f>
        <v>100</v>
      </c>
      <c r="F445" s="18">
        <f>IF(Sheet1!G1071=0,Master!B445,Master!L445)</f>
        <v>180</v>
      </c>
      <c r="G445" s="18">
        <f>IF(Sheet1!I1071=1,Master!A445,Master!K445)</f>
        <v>39.379078499999999</v>
      </c>
      <c r="H445" s="18">
        <f>IF(Sheet1!I1071=1,Master!B445,Master!L445)</f>
        <v>-74.423669000000004</v>
      </c>
      <c r="I445" s="18">
        <f>IF(Sheet1!I1071=0,Master!A445,Master!K445)</f>
        <v>100</v>
      </c>
      <c r="J445" s="18">
        <f>IF(Sheet1!I1071=0,Master!B445,Master!L445)</f>
        <v>180</v>
      </c>
      <c r="K445" s="18">
        <v>100</v>
      </c>
      <c r="L445" s="18">
        <v>180</v>
      </c>
      <c r="M445">
        <v>70</v>
      </c>
      <c r="N445" t="s">
        <v>136</v>
      </c>
      <c r="O445">
        <v>9.6250725380500005E-3</v>
      </c>
      <c r="P445" t="s">
        <v>137</v>
      </c>
      <c r="Q445" t="s">
        <v>138</v>
      </c>
      <c r="R445" t="s">
        <v>8</v>
      </c>
      <c r="S445">
        <v>1</v>
      </c>
      <c r="T445">
        <v>1</v>
      </c>
      <c r="U445">
        <v>-0.19685038924217199</v>
      </c>
      <c r="V445">
        <v>-0.19685038924217199</v>
      </c>
      <c r="W445">
        <v>-0.19685038924217199</v>
      </c>
      <c r="X445" s="1">
        <v>-0.19685038924217199</v>
      </c>
      <c r="Z445" s="1">
        <v>1</v>
      </c>
      <c r="AA445" s="1">
        <v>0.46157521009445202</v>
      </c>
      <c r="AB445" s="1">
        <v>0.46157521009445202</v>
      </c>
      <c r="AC445" s="1">
        <v>0.46157521009445202</v>
      </c>
      <c r="AD445" s="1">
        <v>0.46157521009445202</v>
      </c>
      <c r="AF445" s="1">
        <v>1</v>
      </c>
      <c r="AG445">
        <v>0.93781393766403198</v>
      </c>
      <c r="AH445">
        <v>0.93781393766403198</v>
      </c>
      <c r="AI445">
        <v>0.93781393766403198</v>
      </c>
      <c r="AJ445">
        <v>0.93781393766403198</v>
      </c>
      <c r="AL445" s="18">
        <f t="shared" si="38"/>
        <v>0.93781393766403198</v>
      </c>
      <c r="AM445">
        <v>0.93781393766403198</v>
      </c>
      <c r="AN445">
        <v>70</v>
      </c>
      <c r="AO445" t="s">
        <v>136</v>
      </c>
      <c r="AP445" t="s">
        <v>137</v>
      </c>
      <c r="AQ445" t="s">
        <v>138</v>
      </c>
      <c r="AR445" t="s">
        <v>8</v>
      </c>
      <c r="AS445">
        <v>39.379078499999999</v>
      </c>
      <c r="AT445">
        <v>-74.423669000000004</v>
      </c>
      <c r="AW445">
        <v>5.4</v>
      </c>
      <c r="AX445">
        <v>5.4</v>
      </c>
      <c r="BB445">
        <v>6.4</v>
      </c>
      <c r="BC445">
        <v>6.4</v>
      </c>
      <c r="BG445">
        <v>10.1</v>
      </c>
      <c r="BH445">
        <v>10.1</v>
      </c>
      <c r="BL445">
        <v>15.5</v>
      </c>
      <c r="BM445">
        <v>15.5</v>
      </c>
      <c r="BQ445">
        <v>20.399999999999999</v>
      </c>
      <c r="BR445">
        <v>20.399999999999999</v>
      </c>
      <c r="BW445">
        <v>25.3</v>
      </c>
      <c r="BX445">
        <v>25.3</v>
      </c>
      <c r="CB445">
        <v>28.2</v>
      </c>
      <c r="CC445">
        <v>28.2</v>
      </c>
      <c r="CG445">
        <v>27.6</v>
      </c>
      <c r="CH445">
        <v>27.6</v>
      </c>
      <c r="CL445">
        <v>24.3</v>
      </c>
      <c r="CM445">
        <v>24.3</v>
      </c>
      <c r="CQ445">
        <v>19.100000000000001</v>
      </c>
      <c r="CR445">
        <v>19.100000000000001</v>
      </c>
      <c r="CV445">
        <v>13.3</v>
      </c>
      <c r="CW445">
        <v>13.3</v>
      </c>
      <c r="DA445">
        <v>7.8</v>
      </c>
      <c r="DB445">
        <v>7.8</v>
      </c>
      <c r="DD445">
        <v>1</v>
      </c>
      <c r="DE445">
        <v>0</v>
      </c>
      <c r="DF445">
        <v>0</v>
      </c>
      <c r="DG445">
        <v>0</v>
      </c>
      <c r="DH445">
        <v>0</v>
      </c>
      <c r="DI445" t="str">
        <f t="shared" si="39"/>
        <v xml:space="preserve">Temp. suitable for vectors - surveillance may be needed. </v>
      </c>
      <c r="DJ445" t="str">
        <f t="shared" si="36"/>
        <v>When temp. suitable, model suggests vectors likely - may need control, education, and policies minimizing exposure.</v>
      </c>
      <c r="DK445" t="str">
        <f t="shared" si="40"/>
        <v xml:space="preserve">Temp. suitable for Zika - surveillance may be needed. </v>
      </c>
      <c r="DL445" t="str">
        <f t="shared" si="37"/>
        <v>When temp. suitable, model suggests Zika unlikely.</v>
      </c>
      <c r="DM445" t="str">
        <f t="shared" si="41"/>
        <v>Temp. suitable for vectors - surveillance may be needed. When temp. suitable, model suggests vectors likely - may need control, education, and policies minimizing exposure.</v>
      </c>
      <c r="DX445" s="59" t="s">
        <v>136</v>
      </c>
      <c r="DY445" s="59" t="s">
        <v>137</v>
      </c>
      <c r="DZ445" s="59" t="s">
        <v>138</v>
      </c>
      <c r="EA445" s="59" t="s">
        <v>8</v>
      </c>
      <c r="EB445" s="59">
        <v>182</v>
      </c>
      <c r="EC445" s="59">
        <v>61</v>
      </c>
      <c r="ED445" s="59">
        <v>0</v>
      </c>
      <c r="EE445" s="59">
        <v>7422</v>
      </c>
      <c r="EF445" s="59">
        <v>7422</v>
      </c>
      <c r="EG445" s="59">
        <v>1123.24590163934</v>
      </c>
      <c r="EH445" s="59">
        <v>1706.94547105984</v>
      </c>
      <c r="EI445" s="59">
        <v>68518</v>
      </c>
      <c r="EJ445" s="59">
        <v>48</v>
      </c>
      <c r="EK445" s="59">
        <v>0</v>
      </c>
      <c r="EL445" s="59">
        <v>3</v>
      </c>
      <c r="EM445" s="59">
        <v>198</v>
      </c>
      <c r="EN445" s="59">
        <v>68518</v>
      </c>
    </row>
    <row r="446" spans="1:144" x14ac:dyDescent="0.25">
      <c r="A446" s="18">
        <v>38.950737699999998</v>
      </c>
      <c r="B446" s="18">
        <v>-74.862189299999997</v>
      </c>
      <c r="C446" s="18">
        <f>IF(Sheet1!G1072=1,Master!A446,Master!K446)</f>
        <v>38.950737699999998</v>
      </c>
      <c r="D446" s="18">
        <f>IF(Sheet1!G1072=1,Master!B446,Master!L446)</f>
        <v>-74.862189299999997</v>
      </c>
      <c r="E446" s="18">
        <f>IF(Sheet1!G1072=0,Master!A446,Master!K446)</f>
        <v>100</v>
      </c>
      <c r="F446" s="18">
        <f>IF(Sheet1!G1072=0,Master!B446,Master!L446)</f>
        <v>180</v>
      </c>
      <c r="G446" s="18">
        <f>IF(Sheet1!I1072=1,Master!A446,Master!K446)</f>
        <v>38.950737699999998</v>
      </c>
      <c r="H446" s="18">
        <f>IF(Sheet1!I1072=1,Master!B446,Master!L446)</f>
        <v>-74.862189299999997</v>
      </c>
      <c r="I446" s="18">
        <f>IF(Sheet1!I1072=0,Master!A446,Master!K446)</f>
        <v>100</v>
      </c>
      <c r="J446" s="18">
        <f>IF(Sheet1!I1072=0,Master!B446,Master!L446)</f>
        <v>180</v>
      </c>
      <c r="K446" s="18">
        <v>100</v>
      </c>
      <c r="L446" s="18">
        <v>180</v>
      </c>
      <c r="M446">
        <v>76</v>
      </c>
      <c r="N446" t="s">
        <v>146</v>
      </c>
      <c r="O446">
        <v>5.9408052029999998E-2</v>
      </c>
      <c r="P446" t="s">
        <v>137</v>
      </c>
      <c r="Q446" t="s">
        <v>138</v>
      </c>
      <c r="R446" t="s">
        <v>8</v>
      </c>
      <c r="S446">
        <v>1</v>
      </c>
      <c r="T446">
        <v>1</v>
      </c>
      <c r="U446">
        <v>-0.19685038924217199</v>
      </c>
      <c r="V446">
        <v>-0.19685038924217199</v>
      </c>
      <c r="W446">
        <v>-0.19685038924217199</v>
      </c>
      <c r="X446" s="1">
        <v>-0.19685038924217199</v>
      </c>
      <c r="Z446" s="1">
        <v>1</v>
      </c>
      <c r="AA446" s="1">
        <v>0</v>
      </c>
      <c r="AB446" s="1">
        <v>0</v>
      </c>
      <c r="AC446" s="1">
        <v>0</v>
      </c>
      <c r="AD446" s="1">
        <v>0</v>
      </c>
      <c r="AF446" s="1">
        <v>1</v>
      </c>
      <c r="AG446">
        <v>0</v>
      </c>
      <c r="AH446">
        <v>0</v>
      </c>
      <c r="AI446">
        <v>0</v>
      </c>
      <c r="AJ446">
        <v>0</v>
      </c>
      <c r="AL446" s="18">
        <f t="shared" si="38"/>
        <v>0</v>
      </c>
      <c r="AM446">
        <v>9999</v>
      </c>
      <c r="AN446">
        <v>76</v>
      </c>
      <c r="AO446" t="s">
        <v>146</v>
      </c>
      <c r="AP446" t="s">
        <v>137</v>
      </c>
      <c r="AQ446" t="s">
        <v>138</v>
      </c>
      <c r="AR446" t="s">
        <v>8</v>
      </c>
      <c r="AS446">
        <v>38.950737699999998</v>
      </c>
      <c r="AT446">
        <v>-74.862189299999997</v>
      </c>
      <c r="AW446">
        <v>5.6</v>
      </c>
      <c r="AX446">
        <v>5.6</v>
      </c>
      <c r="BB446">
        <v>6.7</v>
      </c>
      <c r="BC446">
        <v>6.7</v>
      </c>
      <c r="BG446">
        <v>11</v>
      </c>
      <c r="BH446">
        <v>11</v>
      </c>
      <c r="BL446">
        <v>16.2</v>
      </c>
      <c r="BM446">
        <v>16.2</v>
      </c>
      <c r="BQ446">
        <v>21.3</v>
      </c>
      <c r="BR446">
        <v>21.3</v>
      </c>
      <c r="BW446">
        <v>26</v>
      </c>
      <c r="BX446">
        <v>26</v>
      </c>
      <c r="CB446">
        <v>28.7</v>
      </c>
      <c r="CC446">
        <v>28.7</v>
      </c>
      <c r="CG446">
        <v>28.3</v>
      </c>
      <c r="CH446">
        <v>28.3</v>
      </c>
      <c r="CL446">
        <v>25.1</v>
      </c>
      <c r="CM446">
        <v>25.1</v>
      </c>
      <c r="CQ446">
        <v>19.5</v>
      </c>
      <c r="CR446">
        <v>19.5</v>
      </c>
      <c r="CV446">
        <v>13.9</v>
      </c>
      <c r="CW446">
        <v>13.9</v>
      </c>
      <c r="DA446">
        <v>8.1999999999999993</v>
      </c>
      <c r="DB446">
        <v>8.1999999999999993</v>
      </c>
      <c r="DD446">
        <v>1</v>
      </c>
      <c r="DE446">
        <v>0</v>
      </c>
      <c r="DF446">
        <v>0</v>
      </c>
      <c r="DG446">
        <v>0</v>
      </c>
      <c r="DH446">
        <v>0</v>
      </c>
      <c r="DI446" t="str">
        <f t="shared" si="39"/>
        <v xml:space="preserve">Temp. suitable for vectors - surveillance may be needed. </v>
      </c>
      <c r="DJ446" t="str">
        <f t="shared" si="36"/>
        <v>When temp. suitable, model suggests vectors unlikely or low numbers.</v>
      </c>
      <c r="DK446" t="str">
        <f t="shared" si="40"/>
        <v xml:space="preserve">Temp. suitable for Zika - surveillance may be needed. </v>
      </c>
      <c r="DL446" t="str">
        <f t="shared" si="37"/>
        <v>When temp. suitable, model suggests Zika unlikely.</v>
      </c>
      <c r="DM446" t="str">
        <f t="shared" si="41"/>
        <v>Temp. suitable for vectors - surveillance may be needed. When temp. suitable, model suggests vectors unlikely or low numbers.</v>
      </c>
      <c r="DX446" s="59" t="s">
        <v>146</v>
      </c>
      <c r="DY446" s="59" t="s">
        <v>137</v>
      </c>
      <c r="DZ446" s="59" t="s">
        <v>138</v>
      </c>
      <c r="EA446" s="59" t="s">
        <v>8</v>
      </c>
      <c r="EB446" s="59">
        <v>0</v>
      </c>
      <c r="EC446" s="59">
        <v>73</v>
      </c>
      <c r="ED446" s="59">
        <v>0</v>
      </c>
      <c r="EE446" s="59">
        <v>2255</v>
      </c>
      <c r="EF446" s="59">
        <v>2255</v>
      </c>
      <c r="EG446" s="59">
        <v>204.32876712328701</v>
      </c>
      <c r="EH446" s="59">
        <v>363.36117564617803</v>
      </c>
      <c r="EI446" s="59">
        <v>14916</v>
      </c>
      <c r="EJ446" s="59">
        <v>50</v>
      </c>
      <c r="EK446" s="59">
        <v>0</v>
      </c>
      <c r="EL446" s="59">
        <v>3</v>
      </c>
      <c r="EM446" s="59">
        <v>43</v>
      </c>
      <c r="EN446" s="59">
        <v>14916</v>
      </c>
    </row>
    <row r="447" spans="1:144" x14ac:dyDescent="0.25">
      <c r="A447" s="18">
        <v>40.103045299999998</v>
      </c>
      <c r="B447" s="18">
        <v>-74.037773400000006</v>
      </c>
      <c r="C447" s="18">
        <f>IF(Sheet1!G1073=1,Master!A447,Master!K447)</f>
        <v>40.103045299999998</v>
      </c>
      <c r="D447" s="18">
        <f>IF(Sheet1!G1073=1,Master!B447,Master!L447)</f>
        <v>-74.037773400000006</v>
      </c>
      <c r="E447" s="18">
        <f>IF(Sheet1!G1073=0,Master!A447,Master!K447)</f>
        <v>100</v>
      </c>
      <c r="F447" s="18">
        <f>IF(Sheet1!G1073=0,Master!B447,Master!L447)</f>
        <v>180</v>
      </c>
      <c r="G447" s="18">
        <f>IF(Sheet1!I1073=1,Master!A447,Master!K447)</f>
        <v>40.103045299999998</v>
      </c>
      <c r="H447" s="18">
        <f>IF(Sheet1!I1073=1,Master!B447,Master!L447)</f>
        <v>-74.037773400000006</v>
      </c>
      <c r="I447" s="18">
        <f>IF(Sheet1!I1073=0,Master!A447,Master!K447)</f>
        <v>100</v>
      </c>
      <c r="J447" s="18">
        <f>IF(Sheet1!I1073=0,Master!B447,Master!L447)</f>
        <v>180</v>
      </c>
      <c r="K447" s="18">
        <v>100</v>
      </c>
      <c r="L447" s="18">
        <v>180</v>
      </c>
      <c r="M447">
        <v>108</v>
      </c>
      <c r="N447" t="s">
        <v>190</v>
      </c>
      <c r="O447">
        <v>4.31316021581E-3</v>
      </c>
      <c r="P447" t="s">
        <v>137</v>
      </c>
      <c r="Q447" t="s">
        <v>138</v>
      </c>
      <c r="R447" t="s">
        <v>8</v>
      </c>
      <c r="S447">
        <v>1</v>
      </c>
      <c r="T447">
        <v>1</v>
      </c>
      <c r="U447">
        <v>-2.1259841918945299</v>
      </c>
      <c r="V447">
        <v>-2.1259841918945299</v>
      </c>
      <c r="W447">
        <v>-2.1259841918945299</v>
      </c>
      <c r="X447" s="1">
        <v>-2.1259841918945299</v>
      </c>
      <c r="Z447" s="1">
        <v>1</v>
      </c>
      <c r="AA447" s="1">
        <v>0</v>
      </c>
      <c r="AB447" s="1">
        <v>0</v>
      </c>
      <c r="AC447" s="1">
        <v>0</v>
      </c>
      <c r="AD447" s="1">
        <v>0</v>
      </c>
      <c r="AF447" s="1">
        <v>1</v>
      </c>
      <c r="AG447">
        <v>0</v>
      </c>
      <c r="AH447">
        <v>0</v>
      </c>
      <c r="AI447">
        <v>0</v>
      </c>
      <c r="AJ447">
        <v>0</v>
      </c>
      <c r="AL447" s="18">
        <f t="shared" si="38"/>
        <v>0</v>
      </c>
      <c r="AM447">
        <v>9999</v>
      </c>
      <c r="AN447">
        <v>108</v>
      </c>
      <c r="AO447" t="s">
        <v>190</v>
      </c>
      <c r="AP447" t="s">
        <v>137</v>
      </c>
      <c r="AQ447" t="s">
        <v>138</v>
      </c>
      <c r="AR447" t="s">
        <v>8</v>
      </c>
      <c r="AS447">
        <v>40.103045299999998</v>
      </c>
      <c r="AT447">
        <v>-74.037773400000006</v>
      </c>
      <c r="AW447">
        <v>3.9</v>
      </c>
      <c r="AX447">
        <v>3.9</v>
      </c>
      <c r="BB447">
        <v>5.4</v>
      </c>
      <c r="BC447">
        <v>5.4</v>
      </c>
      <c r="BG447">
        <v>9.4</v>
      </c>
      <c r="BH447">
        <v>9.4</v>
      </c>
      <c r="BL447">
        <v>15.3</v>
      </c>
      <c r="BM447">
        <v>15.3</v>
      </c>
      <c r="BQ447">
        <v>20.5</v>
      </c>
      <c r="BR447">
        <v>20.5</v>
      </c>
      <c r="BW447">
        <v>25.5</v>
      </c>
      <c r="BX447">
        <v>25.5</v>
      </c>
      <c r="CB447">
        <v>28.3</v>
      </c>
      <c r="CC447">
        <v>28.3</v>
      </c>
      <c r="CG447">
        <v>27.7</v>
      </c>
      <c r="CH447">
        <v>27.7</v>
      </c>
      <c r="CL447">
        <v>24.4</v>
      </c>
      <c r="CM447">
        <v>24.4</v>
      </c>
      <c r="CQ447">
        <v>18.7</v>
      </c>
      <c r="CR447">
        <v>18.7</v>
      </c>
      <c r="CV447">
        <v>12.8</v>
      </c>
      <c r="CW447">
        <v>12.8</v>
      </c>
      <c r="DA447">
        <v>6.5</v>
      </c>
      <c r="DB447">
        <v>6.5</v>
      </c>
      <c r="DD447">
        <v>1</v>
      </c>
      <c r="DE447">
        <v>0</v>
      </c>
      <c r="DF447">
        <v>0</v>
      </c>
      <c r="DG447">
        <v>0</v>
      </c>
      <c r="DH447">
        <v>0</v>
      </c>
      <c r="DI447" t="str">
        <f t="shared" si="39"/>
        <v xml:space="preserve">Temp. suitable for vectors - surveillance may be needed. </v>
      </c>
      <c r="DJ447" t="str">
        <f t="shared" si="36"/>
        <v>When temp. suitable, model suggests vectors unlikely or low numbers.</v>
      </c>
      <c r="DK447" t="str">
        <f t="shared" si="40"/>
        <v xml:space="preserve">Temp. suitable for Zika - surveillance may be needed. </v>
      </c>
      <c r="DL447" t="str">
        <f t="shared" si="37"/>
        <v>When temp. suitable, model suggests Zika unlikely.</v>
      </c>
      <c r="DM447" t="str">
        <f t="shared" si="41"/>
        <v>Temp. suitable for vectors - surveillance may be needed. When temp. suitable, model suggests vectors unlikely or low numbers.</v>
      </c>
      <c r="DX447" s="59" t="s">
        <v>190</v>
      </c>
      <c r="DY447" s="59" t="s">
        <v>137</v>
      </c>
      <c r="DZ447" s="59" t="s">
        <v>138</v>
      </c>
      <c r="EA447" s="59" t="s">
        <v>8</v>
      </c>
      <c r="EB447" s="59">
        <v>365</v>
      </c>
      <c r="EC447" s="59">
        <v>67</v>
      </c>
      <c r="ED447" s="59">
        <v>0</v>
      </c>
      <c r="EE447" s="59">
        <v>1966</v>
      </c>
      <c r="EF447" s="59">
        <v>1966</v>
      </c>
      <c r="EG447" s="59">
        <v>666.16417910447694</v>
      </c>
      <c r="EH447" s="59">
        <v>512.17772093419001</v>
      </c>
      <c r="EI447" s="59">
        <v>44633</v>
      </c>
      <c r="EJ447" s="59">
        <v>66</v>
      </c>
      <c r="EK447" s="59">
        <v>1</v>
      </c>
      <c r="EL447" s="59">
        <v>0</v>
      </c>
      <c r="EM447" s="59">
        <v>535</v>
      </c>
      <c r="EN447" s="59">
        <v>44633</v>
      </c>
    </row>
    <row r="448" spans="1:144" x14ac:dyDescent="0.25">
      <c r="A448" s="18">
        <v>40.471128499999999</v>
      </c>
      <c r="B448" s="18">
        <v>-74.010297100000003</v>
      </c>
      <c r="C448" s="18">
        <f>IF(Sheet1!G1074=1,Master!A448,Master!K448)</f>
        <v>40.471128499999999</v>
      </c>
      <c r="D448" s="18">
        <f>IF(Sheet1!G1074=1,Master!B448,Master!L448)</f>
        <v>-74.010297100000003</v>
      </c>
      <c r="E448" s="18">
        <f>IF(Sheet1!G1074=0,Master!A448,Master!K448)</f>
        <v>100</v>
      </c>
      <c r="F448" s="18">
        <f>IF(Sheet1!G1074=0,Master!B448,Master!L448)</f>
        <v>180</v>
      </c>
      <c r="G448" s="18">
        <f>IF(Sheet1!I1074=1,Master!A448,Master!K448)</f>
        <v>40.471128499999999</v>
      </c>
      <c r="H448" s="18">
        <f>IF(Sheet1!I1074=1,Master!B448,Master!L448)</f>
        <v>-74.010297100000003</v>
      </c>
      <c r="I448" s="18">
        <f>IF(Sheet1!I1074=0,Master!A448,Master!K448)</f>
        <v>100</v>
      </c>
      <c r="J448" s="18">
        <f>IF(Sheet1!I1074=0,Master!B448,Master!L448)</f>
        <v>180</v>
      </c>
      <c r="K448" s="18">
        <v>100</v>
      </c>
      <c r="L448" s="18">
        <v>180</v>
      </c>
      <c r="M448">
        <v>130</v>
      </c>
      <c r="N448" t="s">
        <v>214</v>
      </c>
      <c r="O448">
        <v>4.8123557575400003E-2</v>
      </c>
      <c r="P448" t="s">
        <v>137</v>
      </c>
      <c r="Q448" t="s">
        <v>138</v>
      </c>
      <c r="R448" t="s">
        <v>8</v>
      </c>
      <c r="S448">
        <v>1</v>
      </c>
      <c r="T448">
        <v>1</v>
      </c>
      <c r="U448">
        <v>-5.7086615562438903</v>
      </c>
      <c r="V448">
        <v>-5.7086615562438903</v>
      </c>
      <c r="W448">
        <v>-5.7086615562438903</v>
      </c>
      <c r="X448" s="1">
        <v>-5.7086615562438903</v>
      </c>
      <c r="Z448" s="1">
        <v>1</v>
      </c>
      <c r="AA448" s="1">
        <v>0.216481253504753</v>
      </c>
      <c r="AB448" s="1">
        <v>0.216481253504753</v>
      </c>
      <c r="AC448" s="1">
        <v>0.216481253504753</v>
      </c>
      <c r="AD448" s="1">
        <v>0.216481253504753</v>
      </c>
      <c r="AF448" s="1">
        <v>1</v>
      </c>
      <c r="AG448">
        <v>0.77327764034271196</v>
      </c>
      <c r="AH448">
        <v>0.77327764034271196</v>
      </c>
      <c r="AI448">
        <v>0.77327764034271196</v>
      </c>
      <c r="AJ448">
        <v>0.77327764034271196</v>
      </c>
      <c r="AL448" s="18">
        <f t="shared" si="38"/>
        <v>0.77327764034271196</v>
      </c>
      <c r="AM448">
        <v>0.77327764034271196</v>
      </c>
      <c r="AN448">
        <v>130</v>
      </c>
      <c r="AO448" t="s">
        <v>214</v>
      </c>
      <c r="AP448" t="s">
        <v>137</v>
      </c>
      <c r="AQ448" t="s">
        <v>138</v>
      </c>
      <c r="AR448" t="s">
        <v>8</v>
      </c>
      <c r="AS448">
        <v>40.471128499999999</v>
      </c>
      <c r="AT448">
        <v>-74.010297100000003</v>
      </c>
      <c r="AW448">
        <v>3.6</v>
      </c>
      <c r="AX448">
        <v>3.6</v>
      </c>
      <c r="BB448">
        <v>5.0999999999999996</v>
      </c>
      <c r="BC448">
        <v>5.0999999999999996</v>
      </c>
      <c r="BG448">
        <v>9.4</v>
      </c>
      <c r="BH448">
        <v>9.4</v>
      </c>
      <c r="BL448">
        <v>15.5</v>
      </c>
      <c r="BM448">
        <v>15.5</v>
      </c>
      <c r="BQ448">
        <v>20.9</v>
      </c>
      <c r="BR448">
        <v>20.9</v>
      </c>
      <c r="BW448">
        <v>25.9</v>
      </c>
      <c r="BX448">
        <v>25.9</v>
      </c>
      <c r="CB448">
        <v>28.8</v>
      </c>
      <c r="CC448">
        <v>28.8</v>
      </c>
      <c r="CG448">
        <v>28.1</v>
      </c>
      <c r="CH448">
        <v>28.1</v>
      </c>
      <c r="CL448">
        <v>24.4</v>
      </c>
      <c r="CM448">
        <v>24.4</v>
      </c>
      <c r="CQ448">
        <v>18.600000000000001</v>
      </c>
      <c r="CR448">
        <v>18.600000000000001</v>
      </c>
      <c r="CV448">
        <v>12.5</v>
      </c>
      <c r="CW448">
        <v>12.5</v>
      </c>
      <c r="DA448">
        <v>6.2</v>
      </c>
      <c r="DB448">
        <v>6.2</v>
      </c>
      <c r="DD448">
        <v>1</v>
      </c>
      <c r="DE448">
        <v>0</v>
      </c>
      <c r="DF448">
        <v>0</v>
      </c>
      <c r="DG448">
        <v>0</v>
      </c>
      <c r="DH448">
        <v>0</v>
      </c>
      <c r="DI448" t="str">
        <f t="shared" si="39"/>
        <v xml:space="preserve">Temp. suitable for vectors - surveillance may be needed. </v>
      </c>
      <c r="DJ448" t="str">
        <f t="shared" si="36"/>
        <v>When temp. suitable, model suggests vectors likely - may need control, education, and policies minimizing exposure.</v>
      </c>
      <c r="DK448" t="str">
        <f t="shared" si="40"/>
        <v xml:space="preserve">Temp. suitable for Zika - surveillance may be needed. </v>
      </c>
      <c r="DL448" t="str">
        <f t="shared" si="37"/>
        <v>When temp. suitable, model suggests Zika unlikely.</v>
      </c>
      <c r="DM448" t="str">
        <f t="shared" si="41"/>
        <v>Temp. suitable for vectors - surveillance may be needed. When temp. suitable, model suggests vectors likely - may need control, education, and policies minimizing exposure.</v>
      </c>
      <c r="DX448" s="59" t="s">
        <v>214</v>
      </c>
      <c r="DY448" s="59" t="s">
        <v>137</v>
      </c>
      <c r="DZ448" s="59" t="s">
        <v>138</v>
      </c>
      <c r="EA448" s="59" t="s">
        <v>8</v>
      </c>
      <c r="EB448" s="59">
        <v>11</v>
      </c>
      <c r="EC448" s="59">
        <v>15</v>
      </c>
      <c r="ED448" s="59">
        <v>0</v>
      </c>
      <c r="EE448" s="59">
        <v>151</v>
      </c>
      <c r="EF448" s="59">
        <v>151</v>
      </c>
      <c r="EG448" s="59">
        <v>11.466666666666599</v>
      </c>
      <c r="EH448" s="59">
        <v>37.398514527837698</v>
      </c>
      <c r="EI448" s="59">
        <v>172</v>
      </c>
      <c r="EJ448" s="59">
        <v>5</v>
      </c>
      <c r="EK448" s="59">
        <v>0</v>
      </c>
      <c r="EL448" s="59">
        <v>5</v>
      </c>
      <c r="EM448" s="59">
        <v>1</v>
      </c>
      <c r="EN448" s="59">
        <v>172</v>
      </c>
    </row>
    <row r="449" spans="1:144" x14ac:dyDescent="0.25">
      <c r="A449" s="18">
        <v>38.9455843</v>
      </c>
      <c r="B449" s="18">
        <v>-74.883241499999997</v>
      </c>
      <c r="C449" s="18">
        <f>IF(Sheet1!G1075=1,Master!A449,Master!K449)</f>
        <v>38.9455843</v>
      </c>
      <c r="D449" s="18">
        <f>IF(Sheet1!G1075=1,Master!B449,Master!L449)</f>
        <v>-74.883241499999997</v>
      </c>
      <c r="E449" s="18">
        <f>IF(Sheet1!G1075=0,Master!A449,Master!K449)</f>
        <v>100</v>
      </c>
      <c r="F449" s="18">
        <f>IF(Sheet1!G1075=0,Master!B449,Master!L449)</f>
        <v>180</v>
      </c>
      <c r="G449" s="18">
        <f>IF(Sheet1!I1075=1,Master!A449,Master!K449)</f>
        <v>38.9455843</v>
      </c>
      <c r="H449" s="18">
        <f>IF(Sheet1!I1075=1,Master!B449,Master!L449)</f>
        <v>-74.883241499999997</v>
      </c>
      <c r="I449" s="18">
        <f>IF(Sheet1!I1075=0,Master!A449,Master!K449)</f>
        <v>100</v>
      </c>
      <c r="J449" s="18">
        <f>IF(Sheet1!I1075=0,Master!B449,Master!L449)</f>
        <v>180</v>
      </c>
      <c r="K449" s="18">
        <v>100</v>
      </c>
      <c r="L449" s="18">
        <v>180</v>
      </c>
      <c r="M449">
        <v>141</v>
      </c>
      <c r="N449" t="s">
        <v>225</v>
      </c>
      <c r="O449">
        <v>7.2223445023400001E-2</v>
      </c>
      <c r="P449" t="s">
        <v>137</v>
      </c>
      <c r="Q449" t="s">
        <v>138</v>
      </c>
      <c r="R449" t="s">
        <v>8</v>
      </c>
      <c r="S449">
        <v>1</v>
      </c>
      <c r="T449">
        <v>1</v>
      </c>
      <c r="U449">
        <v>-0.19685038924217199</v>
      </c>
      <c r="V449">
        <v>-0.19685038924217199</v>
      </c>
      <c r="W449">
        <v>-0.19685038924217199</v>
      </c>
      <c r="X449" s="1">
        <v>-0.19685038924217199</v>
      </c>
      <c r="Z449" s="1">
        <v>1</v>
      </c>
      <c r="AA449" s="1">
        <v>0</v>
      </c>
      <c r="AB449" s="1">
        <v>0</v>
      </c>
      <c r="AC449" s="1">
        <v>0</v>
      </c>
      <c r="AD449" s="1">
        <v>0</v>
      </c>
      <c r="AF449" s="1">
        <v>1</v>
      </c>
      <c r="AG449">
        <v>0</v>
      </c>
      <c r="AH449">
        <v>0</v>
      </c>
      <c r="AI449">
        <v>0</v>
      </c>
      <c r="AJ449">
        <v>0</v>
      </c>
      <c r="AL449" s="18">
        <f t="shared" si="38"/>
        <v>0</v>
      </c>
      <c r="AM449">
        <v>9999</v>
      </c>
      <c r="AN449">
        <v>141</v>
      </c>
      <c r="AO449" t="s">
        <v>225</v>
      </c>
      <c r="AP449" t="s">
        <v>137</v>
      </c>
      <c r="AQ449" t="s">
        <v>138</v>
      </c>
      <c r="AR449" t="s">
        <v>8</v>
      </c>
      <c r="AS449">
        <v>38.9455843</v>
      </c>
      <c r="AT449">
        <v>-74.883241499999997</v>
      </c>
      <c r="AW449">
        <v>5.6</v>
      </c>
      <c r="AX449">
        <v>5.6</v>
      </c>
      <c r="BB449">
        <v>6.7</v>
      </c>
      <c r="BC449">
        <v>6.7</v>
      </c>
      <c r="BG449">
        <v>11</v>
      </c>
      <c r="BH449">
        <v>11</v>
      </c>
      <c r="BL449">
        <v>16.2</v>
      </c>
      <c r="BM449">
        <v>16.2</v>
      </c>
      <c r="BQ449">
        <v>21.3</v>
      </c>
      <c r="BR449">
        <v>21.3</v>
      </c>
      <c r="BW449">
        <v>26</v>
      </c>
      <c r="BX449">
        <v>26</v>
      </c>
      <c r="CB449">
        <v>28.7</v>
      </c>
      <c r="CC449">
        <v>28.7</v>
      </c>
      <c r="CG449">
        <v>28.3</v>
      </c>
      <c r="CH449">
        <v>28.3</v>
      </c>
      <c r="CL449">
        <v>25.1</v>
      </c>
      <c r="CM449">
        <v>25.1</v>
      </c>
      <c r="CQ449">
        <v>19.5</v>
      </c>
      <c r="CR449">
        <v>19.5</v>
      </c>
      <c r="CV449">
        <v>13.9</v>
      </c>
      <c r="CW449">
        <v>13.9</v>
      </c>
      <c r="DA449">
        <v>8.1999999999999993</v>
      </c>
      <c r="DB449">
        <v>8.1999999999999993</v>
      </c>
      <c r="DD449">
        <v>1</v>
      </c>
      <c r="DE449">
        <v>0</v>
      </c>
      <c r="DF449">
        <v>0</v>
      </c>
      <c r="DG449">
        <v>0</v>
      </c>
      <c r="DH449">
        <v>0</v>
      </c>
      <c r="DI449" t="str">
        <f t="shared" si="39"/>
        <v xml:space="preserve">Temp. suitable for vectors - surveillance may be needed. </v>
      </c>
      <c r="DJ449" t="str">
        <f t="shared" si="36"/>
        <v>When temp. suitable, model suggests vectors unlikely or low numbers.</v>
      </c>
      <c r="DK449" t="str">
        <f t="shared" si="40"/>
        <v xml:space="preserve">Temp. suitable for Zika - surveillance may be needed. </v>
      </c>
      <c r="DL449" t="str">
        <f t="shared" si="37"/>
        <v>When temp. suitable, model suggests Zika unlikely.</v>
      </c>
      <c r="DM449" t="str">
        <f t="shared" si="41"/>
        <v>Temp. suitable for vectors - surveillance may be needed. When temp. suitable, model suggests vectors unlikely or low numbers.</v>
      </c>
      <c r="DX449" s="59" t="s">
        <v>225</v>
      </c>
      <c r="DY449" s="59" t="s">
        <v>137</v>
      </c>
      <c r="DZ449" s="59" t="s">
        <v>138</v>
      </c>
      <c r="EA449" s="59" t="s">
        <v>8</v>
      </c>
      <c r="EB449" s="59">
        <v>166</v>
      </c>
      <c r="EC449" s="59">
        <v>18</v>
      </c>
      <c r="ED449" s="59">
        <v>1</v>
      </c>
      <c r="EE449" s="59">
        <v>706</v>
      </c>
      <c r="EF449" s="59">
        <v>705</v>
      </c>
      <c r="EG449" s="59">
        <v>159.277777777777</v>
      </c>
      <c r="EH449" s="59">
        <v>172.08809293032101</v>
      </c>
      <c r="EI449" s="59">
        <v>2867</v>
      </c>
      <c r="EJ449" s="59">
        <v>17</v>
      </c>
      <c r="EK449" s="59">
        <v>148</v>
      </c>
      <c r="EL449" s="59">
        <v>1</v>
      </c>
      <c r="EM449" s="59">
        <v>91</v>
      </c>
      <c r="EN449" s="59">
        <v>2867</v>
      </c>
    </row>
    <row r="450" spans="1:144" x14ac:dyDescent="0.25">
      <c r="A450" s="18">
        <v>40.004429000000002</v>
      </c>
      <c r="B450" s="18">
        <v>-74.524610100000004</v>
      </c>
      <c r="C450" s="18">
        <f>IF(Sheet1!G1076=1,Master!A450,Master!K450)</f>
        <v>40.004429000000002</v>
      </c>
      <c r="D450" s="18">
        <f>IF(Sheet1!G1076=1,Master!B450,Master!L450)</f>
        <v>-74.524610100000004</v>
      </c>
      <c r="E450" s="18">
        <f>IF(Sheet1!G1076=0,Master!A450,Master!K450)</f>
        <v>100</v>
      </c>
      <c r="F450" s="18">
        <f>IF(Sheet1!G1076=0,Master!B450,Master!L450)</f>
        <v>180</v>
      </c>
      <c r="G450" s="18">
        <f>IF(Sheet1!I1076=1,Master!A450,Master!K450)</f>
        <v>40.004429000000002</v>
      </c>
      <c r="H450" s="18">
        <f>IF(Sheet1!I1076=1,Master!B450,Master!L450)</f>
        <v>-74.524610100000004</v>
      </c>
      <c r="I450" s="18">
        <f>IF(Sheet1!I1076=0,Master!A450,Master!K450)</f>
        <v>100</v>
      </c>
      <c r="J450" s="18">
        <f>IF(Sheet1!I1076=0,Master!B450,Master!L450)</f>
        <v>180</v>
      </c>
      <c r="K450" s="18">
        <v>100</v>
      </c>
      <c r="L450" s="18">
        <v>180</v>
      </c>
      <c r="M450">
        <v>246</v>
      </c>
      <c r="N450" t="s">
        <v>356</v>
      </c>
      <c r="O450">
        <v>0.76781918641000002</v>
      </c>
      <c r="P450" t="s">
        <v>137</v>
      </c>
      <c r="Q450" t="s">
        <v>138</v>
      </c>
      <c r="R450" t="s">
        <v>8</v>
      </c>
      <c r="S450">
        <v>1</v>
      </c>
      <c r="T450">
        <v>1</v>
      </c>
      <c r="U450">
        <v>-5.1574802398681596</v>
      </c>
      <c r="V450">
        <v>-5.1574802398681596</v>
      </c>
      <c r="W450">
        <v>-5.1574802398681596</v>
      </c>
      <c r="X450" s="1">
        <v>-5.1574802398681596</v>
      </c>
      <c r="Z450" s="1">
        <v>8</v>
      </c>
      <c r="AA450" s="1">
        <v>0.277185520032046</v>
      </c>
      <c r="AB450" s="1">
        <v>0.482074364588715</v>
      </c>
      <c r="AC450" s="1">
        <v>0.37643390389471698</v>
      </c>
      <c r="AD450" s="1">
        <v>3.0114712311577301</v>
      </c>
      <c r="AF450" s="1">
        <v>8</v>
      </c>
      <c r="AG450">
        <v>0.96643790133185903</v>
      </c>
      <c r="AH450">
        <v>0.97901203218900301</v>
      </c>
      <c r="AI450">
        <v>0.97221802940431601</v>
      </c>
      <c r="AJ450">
        <v>7.7777442352345298</v>
      </c>
      <c r="AL450" s="18">
        <f t="shared" si="38"/>
        <v>0.97901203218900301</v>
      </c>
      <c r="AM450">
        <v>0.97901203218900301</v>
      </c>
      <c r="AN450">
        <v>246</v>
      </c>
      <c r="AO450" t="s">
        <v>356</v>
      </c>
      <c r="AP450" t="s">
        <v>137</v>
      </c>
      <c r="AQ450" t="s">
        <v>138</v>
      </c>
      <c r="AR450" t="s">
        <v>8</v>
      </c>
      <c r="AS450">
        <v>40.004429000000002</v>
      </c>
      <c r="AT450">
        <v>-74.524610100000004</v>
      </c>
      <c r="AW450">
        <v>4</v>
      </c>
      <c r="AX450">
        <v>4</v>
      </c>
      <c r="BB450">
        <v>5.5</v>
      </c>
      <c r="BC450">
        <v>5.5</v>
      </c>
      <c r="BG450">
        <v>10.199999999999999</v>
      </c>
      <c r="BH450">
        <v>10.1</v>
      </c>
      <c r="BL450">
        <v>16.600000000000001</v>
      </c>
      <c r="BM450">
        <v>16.5</v>
      </c>
      <c r="BQ450">
        <v>22.2</v>
      </c>
      <c r="BR450">
        <v>22.1</v>
      </c>
      <c r="BW450">
        <v>27.2</v>
      </c>
      <c r="BX450">
        <v>27.200000000000003</v>
      </c>
      <c r="CB450">
        <v>29.5</v>
      </c>
      <c r="CC450">
        <v>29.5</v>
      </c>
      <c r="CG450">
        <v>28.4</v>
      </c>
      <c r="CH450">
        <v>28.400000000000002</v>
      </c>
      <c r="CL450">
        <v>24.8</v>
      </c>
      <c r="CM450">
        <v>24.8</v>
      </c>
      <c r="CQ450">
        <v>19</v>
      </c>
      <c r="CR450">
        <v>19</v>
      </c>
      <c r="CV450">
        <v>12.8</v>
      </c>
      <c r="CW450">
        <v>12.799999999999999</v>
      </c>
      <c r="DA450">
        <v>6.3</v>
      </c>
      <c r="DB450">
        <v>6.3</v>
      </c>
      <c r="DD450">
        <v>7</v>
      </c>
      <c r="DE450">
        <v>0</v>
      </c>
      <c r="DF450">
        <v>0</v>
      </c>
      <c r="DG450">
        <v>0</v>
      </c>
      <c r="DH450">
        <v>0</v>
      </c>
      <c r="DI450" t="str">
        <f t="shared" si="39"/>
        <v xml:space="preserve">Temp. suitable for vectors - surveillance may be needed. </v>
      </c>
      <c r="DJ450" t="str">
        <f t="shared" ref="DJ450:DJ513" si="42">IF(AL450="NoData",$DQ$5,IF(AL450&lt;0.5,$DQ$3,IF(AL450&gt;=0.5,$DQ$4,"")))</f>
        <v>When temp. suitable, model suggests vectors likely - may need control, education, and policies minimizing exposure.</v>
      </c>
      <c r="DK450" t="str">
        <f t="shared" si="40"/>
        <v xml:space="preserve">Temp. suitable for Zika - surveillance may be needed. </v>
      </c>
      <c r="DL450" t="str">
        <f t="shared" ref="DL450:DL513" si="43">IF(DF450="NoData",$DU$5,IF(DF450&lt;0.5,$DU$3,IF(DF450&gt;=0.5,$DU$4,"")))</f>
        <v>When temp. suitable, model suggests Zika unlikely.</v>
      </c>
      <c r="DM450" t="str">
        <f t="shared" si="41"/>
        <v>Temp. suitable for vectors - surveillance may be needed. When temp. suitable, model suggests vectors likely - may need control, education, and policies minimizing exposure.</v>
      </c>
      <c r="DX450" s="59" t="s">
        <v>356</v>
      </c>
      <c r="DY450" s="59" t="s">
        <v>137</v>
      </c>
      <c r="DZ450" s="59" t="s">
        <v>138</v>
      </c>
      <c r="EA450" s="59" t="s">
        <v>8</v>
      </c>
      <c r="EB450" s="59">
        <v>0</v>
      </c>
      <c r="EC450" s="59">
        <v>788</v>
      </c>
      <c r="ED450" s="59">
        <v>0</v>
      </c>
      <c r="EE450" s="59">
        <v>2107</v>
      </c>
      <c r="EF450" s="59">
        <v>2107</v>
      </c>
      <c r="EG450" s="59">
        <v>70.015228426395893</v>
      </c>
      <c r="EH450" s="59">
        <v>180.881168809868</v>
      </c>
      <c r="EI450" s="59">
        <v>55172</v>
      </c>
      <c r="EJ450" s="59">
        <v>196</v>
      </c>
      <c r="EK450" s="59">
        <v>0</v>
      </c>
      <c r="EL450" s="59">
        <v>18</v>
      </c>
      <c r="EM450" s="59">
        <v>1</v>
      </c>
      <c r="EN450" s="59">
        <v>55172</v>
      </c>
    </row>
    <row r="451" spans="1:144" x14ac:dyDescent="0.25">
      <c r="A451" s="18">
        <v>40.2949834</v>
      </c>
      <c r="B451" s="18">
        <v>-74.078201500000006</v>
      </c>
      <c r="C451" s="18">
        <f>IF(Sheet1!G1077=1,Master!A451,Master!K451)</f>
        <v>40.2949834</v>
      </c>
      <c r="D451" s="18">
        <f>IF(Sheet1!G1077=1,Master!B451,Master!L451)</f>
        <v>-74.078201500000006</v>
      </c>
      <c r="E451" s="18">
        <f>IF(Sheet1!G1077=0,Master!A451,Master!K451)</f>
        <v>100</v>
      </c>
      <c r="F451" s="18">
        <f>IF(Sheet1!G1077=0,Master!B451,Master!L451)</f>
        <v>180</v>
      </c>
      <c r="G451" s="18">
        <f>IF(Sheet1!I1077=1,Master!A451,Master!K451)</f>
        <v>40.2949834</v>
      </c>
      <c r="H451" s="18">
        <f>IF(Sheet1!I1077=1,Master!B451,Master!L451)</f>
        <v>-74.078201500000006</v>
      </c>
      <c r="I451" s="18">
        <f>IF(Sheet1!I1077=0,Master!A451,Master!K451)</f>
        <v>100</v>
      </c>
      <c r="J451" s="18">
        <f>IF(Sheet1!I1077=0,Master!B451,Master!L451)</f>
        <v>180</v>
      </c>
      <c r="K451" s="18">
        <v>100</v>
      </c>
      <c r="L451" s="18">
        <v>180</v>
      </c>
      <c r="M451">
        <v>271</v>
      </c>
      <c r="N451" t="s">
        <v>383</v>
      </c>
      <c r="O451">
        <v>0.25765499615800003</v>
      </c>
      <c r="P451" t="s">
        <v>137</v>
      </c>
      <c r="Q451" t="s">
        <v>138</v>
      </c>
      <c r="R451" t="s">
        <v>8</v>
      </c>
      <c r="S451">
        <v>1</v>
      </c>
      <c r="T451">
        <v>1</v>
      </c>
      <c r="U451">
        <v>-2.9527559280395499</v>
      </c>
      <c r="V451">
        <v>-2.9527559280395499</v>
      </c>
      <c r="W451">
        <v>-2.9527559280395499</v>
      </c>
      <c r="X451" s="1">
        <v>-2.9527559280395499</v>
      </c>
      <c r="Z451" s="1">
        <v>1</v>
      </c>
      <c r="AA451" s="1">
        <v>0.62375873327255205</v>
      </c>
      <c r="AB451" s="1">
        <v>0.62375873327255205</v>
      </c>
      <c r="AC451" s="1">
        <v>0.62375873327255205</v>
      </c>
      <c r="AD451" s="1">
        <v>0.62375873327255205</v>
      </c>
      <c r="AF451" s="1">
        <v>1</v>
      </c>
      <c r="AG451">
        <v>0.97582924365997303</v>
      </c>
      <c r="AH451">
        <v>0.97582924365997303</v>
      </c>
      <c r="AI451">
        <v>0.97582924365997303</v>
      </c>
      <c r="AJ451">
        <v>0.97582924365997303</v>
      </c>
      <c r="AL451" s="18">
        <f t="shared" ref="AL451:AL514" si="44">IF(AB451&gt;AH451,AB451,AH451)</f>
        <v>0.97582924365997303</v>
      </c>
      <c r="AM451">
        <v>0.97582924365997303</v>
      </c>
      <c r="AN451">
        <v>271</v>
      </c>
      <c r="AO451" t="s">
        <v>383</v>
      </c>
      <c r="AP451" t="s">
        <v>137</v>
      </c>
      <c r="AQ451" t="s">
        <v>138</v>
      </c>
      <c r="AR451" t="s">
        <v>8</v>
      </c>
      <c r="AS451">
        <v>40.2949834</v>
      </c>
      <c r="AT451">
        <v>-74.078201500000006</v>
      </c>
      <c r="AW451">
        <v>3.8</v>
      </c>
      <c r="AX451">
        <v>3.8</v>
      </c>
      <c r="BB451">
        <v>5.2</v>
      </c>
      <c r="BC451">
        <v>5.2</v>
      </c>
      <c r="BG451">
        <v>9.3000000000000007</v>
      </c>
      <c r="BH451">
        <v>9.3000000000000007</v>
      </c>
      <c r="BL451">
        <v>15.2</v>
      </c>
      <c r="BM451">
        <v>15.2</v>
      </c>
      <c r="BQ451">
        <v>20.5</v>
      </c>
      <c r="BR451">
        <v>20.5</v>
      </c>
      <c r="BW451">
        <v>25.5</v>
      </c>
      <c r="BX451">
        <v>25.5</v>
      </c>
      <c r="CB451">
        <v>28.3</v>
      </c>
      <c r="CC451">
        <v>28.3</v>
      </c>
      <c r="CG451">
        <v>27.6</v>
      </c>
      <c r="CH451">
        <v>27.6</v>
      </c>
      <c r="CL451">
        <v>24.3</v>
      </c>
      <c r="CM451">
        <v>24.3</v>
      </c>
      <c r="CQ451">
        <v>18.600000000000001</v>
      </c>
      <c r="CR451">
        <v>18.600000000000001</v>
      </c>
      <c r="CV451">
        <v>12.6</v>
      </c>
      <c r="CW451">
        <v>12.6</v>
      </c>
      <c r="DA451">
        <v>6.4</v>
      </c>
      <c r="DB451">
        <v>6.4</v>
      </c>
      <c r="DD451">
        <v>1</v>
      </c>
      <c r="DE451">
        <v>0</v>
      </c>
      <c r="DF451">
        <v>0</v>
      </c>
      <c r="DG451">
        <v>0</v>
      </c>
      <c r="DH451">
        <v>0</v>
      </c>
      <c r="DI451" t="str">
        <f t="shared" ref="DI451:DI514" si="45">IF((CL451&gt;=13)-(CL451&gt;38),$DO$4,$DO$3)</f>
        <v xml:space="preserve">Temp. suitable for vectors - surveillance may be needed. </v>
      </c>
      <c r="DJ451" t="str">
        <f t="shared" si="42"/>
        <v>When temp. suitable, model suggests vectors likely - may need control, education, and policies minimizing exposure.</v>
      </c>
      <c r="DK451" t="str">
        <f t="shared" ref="DK451:DK514" si="46">IF((CL451&gt;=18)-(CL451&gt;42),$DS$4,$DS$3)</f>
        <v xml:space="preserve">Temp. suitable for Zika - surveillance may be needed. </v>
      </c>
      <c r="DL451" t="str">
        <f t="shared" si="43"/>
        <v>When temp. suitable, model suggests Zika unlikely.</v>
      </c>
      <c r="DM451" t="str">
        <f t="shared" ref="DM451:DM514" si="47">CONCATENATE(DI451,DJ451)</f>
        <v>Temp. suitable for vectors - surveillance may be needed. When temp. suitable, model suggests vectors likely - may need control, education, and policies minimizing exposure.</v>
      </c>
      <c r="DX451" s="59" t="s">
        <v>383</v>
      </c>
      <c r="DY451" s="59" t="s">
        <v>137</v>
      </c>
      <c r="DZ451" s="59" t="s">
        <v>138</v>
      </c>
      <c r="EA451" s="59" t="s">
        <v>8</v>
      </c>
      <c r="EB451" s="59">
        <v>297</v>
      </c>
      <c r="EC451" s="59">
        <v>372</v>
      </c>
      <c r="ED451" s="59">
        <v>0</v>
      </c>
      <c r="EE451" s="59">
        <v>3688</v>
      </c>
      <c r="EF451" s="59">
        <v>3688</v>
      </c>
      <c r="EG451" s="59">
        <v>569.72580645161202</v>
      </c>
      <c r="EH451" s="59">
        <v>587.26194910015101</v>
      </c>
      <c r="EI451" s="59">
        <v>211938</v>
      </c>
      <c r="EJ451" s="59">
        <v>313</v>
      </c>
      <c r="EK451" s="59">
        <v>0</v>
      </c>
      <c r="EL451" s="59">
        <v>3</v>
      </c>
      <c r="EM451" s="59">
        <v>418</v>
      </c>
      <c r="EN451" s="59">
        <v>211938</v>
      </c>
    </row>
    <row r="452" spans="1:144" x14ac:dyDescent="0.25">
      <c r="A452" s="18">
        <v>40.028664499999998</v>
      </c>
      <c r="B452" s="18">
        <v>-74.5890007</v>
      </c>
      <c r="C452" s="18">
        <f>IF(Sheet1!G1078=1,Master!A452,Master!K452)</f>
        <v>40.028664499999998</v>
      </c>
      <c r="D452" s="18">
        <f>IF(Sheet1!G1078=1,Master!B452,Master!L452)</f>
        <v>-74.5890007</v>
      </c>
      <c r="E452" s="18">
        <f>IF(Sheet1!G1078=0,Master!A452,Master!K452)</f>
        <v>100</v>
      </c>
      <c r="F452" s="18">
        <f>IF(Sheet1!G1078=0,Master!B452,Master!L452)</f>
        <v>180</v>
      </c>
      <c r="G452" s="18">
        <f>IF(Sheet1!I1078=1,Master!A452,Master!K452)</f>
        <v>40.028664499999998</v>
      </c>
      <c r="H452" s="18">
        <f>IF(Sheet1!I1078=1,Master!B452,Master!L452)</f>
        <v>-74.5890007</v>
      </c>
      <c r="I452" s="18">
        <f>IF(Sheet1!I1078=0,Master!A452,Master!K452)</f>
        <v>100</v>
      </c>
      <c r="J452" s="18">
        <f>IF(Sheet1!I1078=0,Master!B452,Master!L452)</f>
        <v>180</v>
      </c>
      <c r="K452" s="18">
        <v>100</v>
      </c>
      <c r="L452" s="18">
        <v>180</v>
      </c>
      <c r="M452">
        <v>405</v>
      </c>
      <c r="N452" t="s">
        <v>517</v>
      </c>
      <c r="O452">
        <v>0.23894071530800001</v>
      </c>
      <c r="P452" t="s">
        <v>137</v>
      </c>
      <c r="Q452" t="s">
        <v>138</v>
      </c>
      <c r="R452" t="s">
        <v>8</v>
      </c>
      <c r="S452">
        <v>1</v>
      </c>
      <c r="T452">
        <v>1</v>
      </c>
      <c r="U452">
        <v>-5.4330706596374503</v>
      </c>
      <c r="V452">
        <v>-5.4330706596374503</v>
      </c>
      <c r="W452">
        <v>-5.4330706596374503</v>
      </c>
      <c r="X452" s="1">
        <v>-5.4330706596374503</v>
      </c>
      <c r="Z452" s="1">
        <v>1</v>
      </c>
      <c r="AA452" s="1">
        <v>0.47905561327934298</v>
      </c>
      <c r="AB452" s="1">
        <v>0.47905561327934298</v>
      </c>
      <c r="AC452" s="1">
        <v>0.47905561327934298</v>
      </c>
      <c r="AD452" s="1">
        <v>0.47905561327934298</v>
      </c>
      <c r="AF452" s="1">
        <v>1</v>
      </c>
      <c r="AG452">
        <v>0.97408878803253196</v>
      </c>
      <c r="AH452">
        <v>0.97408878803253196</v>
      </c>
      <c r="AI452">
        <v>0.97408878803253196</v>
      </c>
      <c r="AJ452">
        <v>0.97408878803253196</v>
      </c>
      <c r="AL452" s="18">
        <f t="shared" si="44"/>
        <v>0.97408878803253196</v>
      </c>
      <c r="AM452">
        <v>0.97408878803253196</v>
      </c>
      <c r="AN452">
        <v>405</v>
      </c>
      <c r="AO452" t="s">
        <v>517</v>
      </c>
      <c r="AP452" t="s">
        <v>137</v>
      </c>
      <c r="AQ452" t="s">
        <v>138</v>
      </c>
      <c r="AR452" t="s">
        <v>8</v>
      </c>
      <c r="AS452">
        <v>40.028664499999998</v>
      </c>
      <c r="AT452">
        <v>-74.5890007</v>
      </c>
      <c r="AW452">
        <v>4</v>
      </c>
      <c r="AX452">
        <v>4</v>
      </c>
      <c r="BB452">
        <v>5.4</v>
      </c>
      <c r="BC452">
        <v>5.4</v>
      </c>
      <c r="BG452">
        <v>10.199999999999999</v>
      </c>
      <c r="BH452">
        <v>10.199999999999999</v>
      </c>
      <c r="BL452">
        <v>16.600000000000001</v>
      </c>
      <c r="BM452">
        <v>16.600000000000001</v>
      </c>
      <c r="BQ452">
        <v>22.2</v>
      </c>
      <c r="BR452">
        <v>22.2</v>
      </c>
      <c r="BW452">
        <v>27.2</v>
      </c>
      <c r="BX452">
        <v>27.2</v>
      </c>
      <c r="CB452">
        <v>29.5</v>
      </c>
      <c r="CC452">
        <v>29.5</v>
      </c>
      <c r="CG452">
        <v>28.4</v>
      </c>
      <c r="CH452">
        <v>28.4</v>
      </c>
      <c r="CL452">
        <v>24.8</v>
      </c>
      <c r="CM452">
        <v>24.8</v>
      </c>
      <c r="CQ452">
        <v>19</v>
      </c>
      <c r="CR452">
        <v>19</v>
      </c>
      <c r="CV452">
        <v>12.7</v>
      </c>
      <c r="CW452">
        <v>12.7</v>
      </c>
      <c r="DA452">
        <v>6.2</v>
      </c>
      <c r="DB452">
        <v>6.2</v>
      </c>
      <c r="DD452">
        <v>1</v>
      </c>
      <c r="DE452">
        <v>0</v>
      </c>
      <c r="DF452">
        <v>0</v>
      </c>
      <c r="DG452">
        <v>0</v>
      </c>
      <c r="DH452">
        <v>0</v>
      </c>
      <c r="DI452" t="str">
        <f t="shared" si="45"/>
        <v xml:space="preserve">Temp. suitable for vectors - surveillance may be needed. </v>
      </c>
      <c r="DJ452" t="str">
        <f t="shared" si="42"/>
        <v>When temp. suitable, model suggests vectors likely - may need control, education, and policies minimizing exposure.</v>
      </c>
      <c r="DK452" t="str">
        <f t="shared" si="46"/>
        <v xml:space="preserve">Temp. suitable for Zika - surveillance may be needed. </v>
      </c>
      <c r="DL452" t="str">
        <f t="shared" si="43"/>
        <v>When temp. suitable, model suggests Zika unlikely.</v>
      </c>
      <c r="DM452" t="str">
        <f t="shared" si="47"/>
        <v>Temp. suitable for vectors - surveillance may be needed. When temp. suitable, model suggests vectors likely - may need control, education, and policies minimizing exposure.</v>
      </c>
      <c r="DX452" s="59" t="s">
        <v>517</v>
      </c>
      <c r="DY452" s="59" t="s">
        <v>137</v>
      </c>
      <c r="DZ452" s="59" t="s">
        <v>138</v>
      </c>
      <c r="EA452" s="59" t="s">
        <v>8</v>
      </c>
      <c r="EB452" s="59">
        <v>594</v>
      </c>
      <c r="EC452" s="59">
        <v>25</v>
      </c>
      <c r="ED452" s="59">
        <v>0</v>
      </c>
      <c r="EE452" s="59">
        <v>123</v>
      </c>
      <c r="EF452" s="59">
        <v>123</v>
      </c>
      <c r="EG452" s="59">
        <v>29.16</v>
      </c>
      <c r="EH452" s="59">
        <v>38.245187932601397</v>
      </c>
      <c r="EI452" s="59">
        <v>729</v>
      </c>
      <c r="EJ452" s="59">
        <v>19</v>
      </c>
      <c r="EK452" s="59">
        <v>0</v>
      </c>
      <c r="EL452" s="59">
        <v>2</v>
      </c>
      <c r="EM452" s="59">
        <v>6</v>
      </c>
      <c r="EN452" s="59">
        <v>729</v>
      </c>
    </row>
    <row r="453" spans="1:144" x14ac:dyDescent="0.25">
      <c r="A453" s="18">
        <v>40.0273106</v>
      </c>
      <c r="B453" s="18">
        <v>-74.375251199999994</v>
      </c>
      <c r="C453" s="18">
        <f>IF(Sheet1!G1079=1,Master!A453,Master!K453)</f>
        <v>40.0273106</v>
      </c>
      <c r="D453" s="18">
        <f>IF(Sheet1!G1079=1,Master!B453,Master!L453)</f>
        <v>-74.375251199999994</v>
      </c>
      <c r="E453" s="18">
        <f>IF(Sheet1!G1079=0,Master!A453,Master!K453)</f>
        <v>100</v>
      </c>
      <c r="F453" s="18">
        <f>IF(Sheet1!G1079=0,Master!B453,Master!L453)</f>
        <v>180</v>
      </c>
      <c r="G453" s="18">
        <f>IF(Sheet1!I1079=1,Master!A453,Master!K453)</f>
        <v>40.0273106</v>
      </c>
      <c r="H453" s="18">
        <f>IF(Sheet1!I1079=1,Master!B453,Master!L453)</f>
        <v>-74.375251199999994</v>
      </c>
      <c r="I453" s="18">
        <f>IF(Sheet1!I1079=0,Master!A453,Master!K453)</f>
        <v>100</v>
      </c>
      <c r="J453" s="18">
        <f>IF(Sheet1!I1079=0,Master!B453,Master!L453)</f>
        <v>180</v>
      </c>
      <c r="K453" s="18">
        <v>100</v>
      </c>
      <c r="L453" s="18">
        <v>180</v>
      </c>
      <c r="M453">
        <v>420</v>
      </c>
      <c r="N453" t="s">
        <v>532</v>
      </c>
      <c r="O453">
        <v>0.324905549337</v>
      </c>
      <c r="P453" t="s">
        <v>137</v>
      </c>
      <c r="Q453" t="s">
        <v>138</v>
      </c>
      <c r="R453" t="s">
        <v>8</v>
      </c>
      <c r="S453">
        <v>1</v>
      </c>
      <c r="T453">
        <v>1</v>
      </c>
      <c r="U453">
        <v>-7.63779544830322</v>
      </c>
      <c r="V453">
        <v>-7.63779544830322</v>
      </c>
      <c r="W453">
        <v>-7.63779544830322</v>
      </c>
      <c r="X453" s="1">
        <v>-7.63779544830322</v>
      </c>
      <c r="Z453" s="1">
        <v>1</v>
      </c>
      <c r="AA453" s="1">
        <v>0.37475533530546001</v>
      </c>
      <c r="AB453" s="1">
        <v>0.37475533530546001</v>
      </c>
      <c r="AC453" s="1">
        <v>0.37475533530546001</v>
      </c>
      <c r="AD453" s="1">
        <v>0.37475533530546001</v>
      </c>
      <c r="AF453" s="1">
        <v>1</v>
      </c>
      <c r="AG453">
        <v>0.95693458265412201</v>
      </c>
      <c r="AH453">
        <v>0.95693458265412201</v>
      </c>
      <c r="AI453">
        <v>0.95693458265412201</v>
      </c>
      <c r="AJ453">
        <v>0.95693458265412201</v>
      </c>
      <c r="AL453" s="18">
        <f t="shared" si="44"/>
        <v>0.95693458265412201</v>
      </c>
      <c r="AM453">
        <v>0.95693458265412201</v>
      </c>
      <c r="AN453">
        <v>420</v>
      </c>
      <c r="AO453" t="s">
        <v>532</v>
      </c>
      <c r="AP453" t="s">
        <v>137</v>
      </c>
      <c r="AQ453" t="s">
        <v>138</v>
      </c>
      <c r="AR453" t="s">
        <v>8</v>
      </c>
      <c r="AS453">
        <v>40.0273106</v>
      </c>
      <c r="AT453">
        <v>-74.375251199999994</v>
      </c>
      <c r="AW453">
        <v>4.0999999999999996</v>
      </c>
      <c r="AX453">
        <v>4.0999999999999996</v>
      </c>
      <c r="BB453">
        <v>5.5</v>
      </c>
      <c r="BC453">
        <v>5.5</v>
      </c>
      <c r="BG453">
        <v>10</v>
      </c>
      <c r="BH453">
        <v>10</v>
      </c>
      <c r="BL453">
        <v>16.2</v>
      </c>
      <c r="BM453">
        <v>16.2</v>
      </c>
      <c r="BQ453">
        <v>21.8</v>
      </c>
      <c r="BR453">
        <v>21.8</v>
      </c>
      <c r="BW453">
        <v>27</v>
      </c>
      <c r="BX453">
        <v>27</v>
      </c>
      <c r="CB453">
        <v>29.4</v>
      </c>
      <c r="CC453">
        <v>29.4</v>
      </c>
      <c r="CG453">
        <v>28.3</v>
      </c>
      <c r="CH453">
        <v>28.3</v>
      </c>
      <c r="CL453">
        <v>24.6</v>
      </c>
      <c r="CM453">
        <v>24.6</v>
      </c>
      <c r="CQ453">
        <v>19</v>
      </c>
      <c r="CR453">
        <v>19</v>
      </c>
      <c r="CV453">
        <v>12.8</v>
      </c>
      <c r="CW453">
        <v>12.8</v>
      </c>
      <c r="DA453">
        <v>6.5</v>
      </c>
      <c r="DB453">
        <v>6.5</v>
      </c>
      <c r="DD453">
        <v>3</v>
      </c>
      <c r="DE453">
        <v>0</v>
      </c>
      <c r="DF453">
        <v>0</v>
      </c>
      <c r="DG453">
        <v>0</v>
      </c>
      <c r="DH453">
        <v>0</v>
      </c>
      <c r="DI453" t="str">
        <f t="shared" si="45"/>
        <v xml:space="preserve">Temp. suitable for vectors - surveillance may be needed. </v>
      </c>
      <c r="DJ453" t="str">
        <f t="shared" si="42"/>
        <v>When temp. suitable, model suggests vectors likely - may need control, education, and policies minimizing exposure.</v>
      </c>
      <c r="DK453" t="str">
        <f t="shared" si="46"/>
        <v xml:space="preserve">Temp. suitable for Zika - surveillance may be needed. </v>
      </c>
      <c r="DL453" t="str">
        <f t="shared" si="43"/>
        <v>When temp. suitable, model suggests Zika unlikely.</v>
      </c>
      <c r="DM453" t="str">
        <f t="shared" si="47"/>
        <v>Temp. suitable for vectors - surveillance may be needed. When temp. suitable, model suggests vectors likely - may need control, education, and policies minimizing exposure.</v>
      </c>
      <c r="DX453" s="59" t="s">
        <v>532</v>
      </c>
      <c r="DY453" s="59" t="s">
        <v>137</v>
      </c>
      <c r="DZ453" s="59" t="s">
        <v>138</v>
      </c>
      <c r="EA453" s="59" t="s">
        <v>8</v>
      </c>
      <c r="EB453" s="59">
        <v>0</v>
      </c>
      <c r="EC453" s="59">
        <v>194</v>
      </c>
      <c r="ED453" s="59">
        <v>0</v>
      </c>
      <c r="EE453" s="59">
        <v>1067</v>
      </c>
      <c r="EF453" s="59">
        <v>1067</v>
      </c>
      <c r="EG453" s="59">
        <v>137.59793814432899</v>
      </c>
      <c r="EH453" s="59">
        <v>236.07069794605599</v>
      </c>
      <c r="EI453" s="59">
        <v>26694</v>
      </c>
      <c r="EJ453" s="59">
        <v>96</v>
      </c>
      <c r="EK453" s="59">
        <v>0</v>
      </c>
      <c r="EL453" s="59">
        <v>3</v>
      </c>
      <c r="EM453" s="59">
        <v>9</v>
      </c>
      <c r="EN453" s="59">
        <v>26694</v>
      </c>
    </row>
    <row r="454" spans="1:144" x14ac:dyDescent="0.25">
      <c r="A454" s="18">
        <v>40.255516900000003</v>
      </c>
      <c r="B454" s="18">
        <v>-74.151431599999995</v>
      </c>
      <c r="C454" s="18">
        <f>IF(Sheet1!G1080=1,Master!A454,Master!K454)</f>
        <v>40.255516900000003</v>
      </c>
      <c r="D454" s="18">
        <f>IF(Sheet1!G1080=1,Master!B454,Master!L454)</f>
        <v>-74.151431599999995</v>
      </c>
      <c r="E454" s="18">
        <f>IF(Sheet1!G1080=0,Master!A454,Master!K454)</f>
        <v>100</v>
      </c>
      <c r="F454" s="18">
        <f>IF(Sheet1!G1080=0,Master!B454,Master!L454)</f>
        <v>180</v>
      </c>
      <c r="G454" s="18">
        <f>IF(Sheet1!I1080=1,Master!A454,Master!K454)</f>
        <v>40.255516900000003</v>
      </c>
      <c r="H454" s="18">
        <f>IF(Sheet1!I1080=1,Master!B454,Master!L454)</f>
        <v>-74.151431599999995</v>
      </c>
      <c r="I454" s="18">
        <f>IF(Sheet1!I1080=0,Master!A454,Master!K454)</f>
        <v>100</v>
      </c>
      <c r="J454" s="18">
        <f>IF(Sheet1!I1080=0,Master!B454,Master!L454)</f>
        <v>180</v>
      </c>
      <c r="K454" s="18">
        <v>100</v>
      </c>
      <c r="L454" s="18">
        <v>180</v>
      </c>
      <c r="M454">
        <v>576</v>
      </c>
      <c r="N454" t="s">
        <v>688</v>
      </c>
      <c r="O454">
        <v>0.36477674817599998</v>
      </c>
      <c r="P454" t="s">
        <v>137</v>
      </c>
      <c r="Q454" t="s">
        <v>138</v>
      </c>
      <c r="R454" t="s">
        <v>8</v>
      </c>
      <c r="S454">
        <v>1</v>
      </c>
      <c r="T454">
        <v>1</v>
      </c>
      <c r="U454">
        <v>-7.3622045516967702</v>
      </c>
      <c r="V454">
        <v>-7.3622045516967702</v>
      </c>
      <c r="W454">
        <v>-7.3622045516967702</v>
      </c>
      <c r="X454" s="1">
        <v>-7.3622045516967702</v>
      </c>
      <c r="Z454" s="1">
        <v>3</v>
      </c>
      <c r="AA454" s="1">
        <v>0.301463676557778</v>
      </c>
      <c r="AB454" s="1">
        <v>0.43362554754733901</v>
      </c>
      <c r="AC454" s="1">
        <v>0.379447410407866</v>
      </c>
      <c r="AD454" s="1">
        <v>1.13834223122359</v>
      </c>
      <c r="AF454" s="1">
        <v>3</v>
      </c>
      <c r="AG454">
        <v>0.97733553686675301</v>
      </c>
      <c r="AH454">
        <v>0.98220342118335902</v>
      </c>
      <c r="AI454">
        <v>0.97945726828977697</v>
      </c>
      <c r="AJ454">
        <v>2.9383718048693299</v>
      </c>
      <c r="AL454" s="18">
        <f t="shared" si="44"/>
        <v>0.98220342118335902</v>
      </c>
      <c r="AM454">
        <v>0.98220342118335902</v>
      </c>
      <c r="AN454">
        <v>576</v>
      </c>
      <c r="AO454" t="s">
        <v>688</v>
      </c>
      <c r="AP454" t="s">
        <v>137</v>
      </c>
      <c r="AQ454" t="s">
        <v>138</v>
      </c>
      <c r="AR454" t="s">
        <v>8</v>
      </c>
      <c r="AS454">
        <v>40.255516900000003</v>
      </c>
      <c r="AT454">
        <v>-74.151431599999995</v>
      </c>
      <c r="AW454">
        <v>3.6</v>
      </c>
      <c r="AX454">
        <v>3.6</v>
      </c>
      <c r="BB454">
        <v>5.0999999999999996</v>
      </c>
      <c r="BC454">
        <v>5.0999999999999996</v>
      </c>
      <c r="BG454">
        <v>9.4</v>
      </c>
      <c r="BH454">
        <v>9.4</v>
      </c>
      <c r="BL454">
        <v>15.4</v>
      </c>
      <c r="BM454">
        <v>15.4</v>
      </c>
      <c r="BQ454">
        <v>20.9</v>
      </c>
      <c r="BR454">
        <v>20.9</v>
      </c>
      <c r="BW454">
        <v>25.9</v>
      </c>
      <c r="BX454">
        <v>25.9</v>
      </c>
      <c r="CB454">
        <v>28.6</v>
      </c>
      <c r="CC454">
        <v>28.6</v>
      </c>
      <c r="CG454">
        <v>27.9</v>
      </c>
      <c r="CH454">
        <v>27.9</v>
      </c>
      <c r="CL454">
        <v>24.4</v>
      </c>
      <c r="CM454">
        <v>24.4</v>
      </c>
      <c r="CQ454">
        <v>18.600000000000001</v>
      </c>
      <c r="CR454">
        <v>18.600000000000001</v>
      </c>
      <c r="CV454">
        <v>12.6</v>
      </c>
      <c r="CW454">
        <v>12.6</v>
      </c>
      <c r="DA454">
        <v>6.2</v>
      </c>
      <c r="DB454">
        <v>6.2</v>
      </c>
      <c r="DD454">
        <v>3</v>
      </c>
      <c r="DE454">
        <v>0</v>
      </c>
      <c r="DF454">
        <v>0</v>
      </c>
      <c r="DG454">
        <v>0</v>
      </c>
      <c r="DH454">
        <v>0</v>
      </c>
      <c r="DI454" t="str">
        <f t="shared" si="45"/>
        <v xml:space="preserve">Temp. suitable for vectors - surveillance may be needed. </v>
      </c>
      <c r="DJ454" t="str">
        <f t="shared" si="42"/>
        <v>When temp. suitable, model suggests vectors likely - may need control, education, and policies minimizing exposure.</v>
      </c>
      <c r="DK454" t="str">
        <f t="shared" si="46"/>
        <v xml:space="preserve">Temp. suitable for Zika - surveillance may be needed. </v>
      </c>
      <c r="DL454" t="str">
        <f t="shared" si="43"/>
        <v>When temp. suitable, model suggests Zika unlikely.</v>
      </c>
      <c r="DM454" t="str">
        <f t="shared" si="47"/>
        <v>Temp. suitable for vectors - surveillance may be needed. When temp. suitable, model suggests vectors likely - may need control, education, and policies minimizing exposure.</v>
      </c>
      <c r="DX454" s="59" t="s">
        <v>688</v>
      </c>
      <c r="DY454" s="59" t="s">
        <v>137</v>
      </c>
      <c r="DZ454" s="59" t="s">
        <v>138</v>
      </c>
      <c r="EA454" s="59" t="s">
        <v>8</v>
      </c>
      <c r="EB454" s="59">
        <v>25</v>
      </c>
      <c r="EC454" s="59">
        <v>257</v>
      </c>
      <c r="ED454" s="59">
        <v>0</v>
      </c>
      <c r="EE454" s="59">
        <v>1797</v>
      </c>
      <c r="EF454" s="59">
        <v>1797</v>
      </c>
      <c r="EG454" s="59">
        <v>157.98443579766499</v>
      </c>
      <c r="EH454" s="59">
        <v>262.730439432602</v>
      </c>
      <c r="EI454" s="59">
        <v>40602</v>
      </c>
      <c r="EJ454" s="59">
        <v>148</v>
      </c>
      <c r="EK454" s="59">
        <v>0</v>
      </c>
      <c r="EL454" s="59">
        <v>4</v>
      </c>
      <c r="EM454" s="59">
        <v>62</v>
      </c>
      <c r="EN454" s="59">
        <v>40602</v>
      </c>
    </row>
    <row r="455" spans="1:144" x14ac:dyDescent="0.25">
      <c r="A455" s="18">
        <v>40.408430899999999</v>
      </c>
      <c r="B455" s="18">
        <v>-74.072558799999996</v>
      </c>
      <c r="C455" s="18">
        <f>IF(Sheet1!G1081=1,Master!A455,Master!K455)</f>
        <v>40.408430899999999</v>
      </c>
      <c r="D455" s="18">
        <f>IF(Sheet1!G1081=1,Master!B455,Master!L455)</f>
        <v>-74.072558799999996</v>
      </c>
      <c r="E455" s="18">
        <f>IF(Sheet1!G1081=0,Master!A455,Master!K455)</f>
        <v>100</v>
      </c>
      <c r="F455" s="18">
        <f>IF(Sheet1!G1081=0,Master!B455,Master!L455)</f>
        <v>180</v>
      </c>
      <c r="G455" s="18">
        <f>IF(Sheet1!I1081=1,Master!A455,Master!K455)</f>
        <v>40.408430899999999</v>
      </c>
      <c r="H455" s="18">
        <f>IF(Sheet1!I1081=1,Master!B455,Master!L455)</f>
        <v>-74.072558799999996</v>
      </c>
      <c r="I455" s="18">
        <f>IF(Sheet1!I1081=0,Master!A455,Master!K455)</f>
        <v>100</v>
      </c>
      <c r="J455" s="18">
        <f>IF(Sheet1!I1081=0,Master!B455,Master!L455)</f>
        <v>180</v>
      </c>
      <c r="K455" s="18">
        <v>100</v>
      </c>
      <c r="L455" s="18">
        <v>180</v>
      </c>
      <c r="M455">
        <v>577</v>
      </c>
      <c r="N455" t="s">
        <v>689</v>
      </c>
      <c r="O455">
        <v>0.108241445315</v>
      </c>
      <c r="P455" t="s">
        <v>137</v>
      </c>
      <c r="Q455" t="s">
        <v>138</v>
      </c>
      <c r="R455" t="s">
        <v>8</v>
      </c>
      <c r="S455">
        <v>1</v>
      </c>
      <c r="T455">
        <v>1</v>
      </c>
      <c r="U455">
        <v>-5.7086615562438903</v>
      </c>
      <c r="V455">
        <v>-5.7086615562438903</v>
      </c>
      <c r="W455">
        <v>-5.7086615562438903</v>
      </c>
      <c r="X455" s="1">
        <v>-5.7086615562438903</v>
      </c>
      <c r="Z455" s="1">
        <v>1</v>
      </c>
      <c r="AA455" s="1">
        <v>0.4829421043396</v>
      </c>
      <c r="AB455" s="1">
        <v>0.4829421043396</v>
      </c>
      <c r="AC455" s="1">
        <v>0.4829421043396</v>
      </c>
      <c r="AD455" s="1">
        <v>0.4829421043396</v>
      </c>
      <c r="AF455" s="1">
        <v>1</v>
      </c>
      <c r="AG455">
        <v>0.977869272232056</v>
      </c>
      <c r="AH455">
        <v>0.977869272232056</v>
      </c>
      <c r="AI455">
        <v>0.977869272232056</v>
      </c>
      <c r="AJ455">
        <v>0.977869272232056</v>
      </c>
      <c r="AL455" s="18">
        <f t="shared" si="44"/>
        <v>0.977869272232056</v>
      </c>
      <c r="AM455">
        <v>0.977869272232056</v>
      </c>
      <c r="AN455">
        <v>577</v>
      </c>
      <c r="AO455" t="s">
        <v>689</v>
      </c>
      <c r="AP455" t="s">
        <v>137</v>
      </c>
      <c r="AQ455" t="s">
        <v>138</v>
      </c>
      <c r="AR455" t="s">
        <v>8</v>
      </c>
      <c r="AS455">
        <v>40.408430899999999</v>
      </c>
      <c r="AT455">
        <v>-74.072558799999996</v>
      </c>
      <c r="AW455">
        <v>3.6</v>
      </c>
      <c r="AX455">
        <v>3.6</v>
      </c>
      <c r="BB455">
        <v>5.0999999999999996</v>
      </c>
      <c r="BC455">
        <v>5.0999999999999996</v>
      </c>
      <c r="BG455">
        <v>9.3000000000000007</v>
      </c>
      <c r="BH455">
        <v>9.3000000000000007</v>
      </c>
      <c r="BL455">
        <v>15.3</v>
      </c>
      <c r="BM455">
        <v>15.3</v>
      </c>
      <c r="BQ455">
        <v>20.6</v>
      </c>
      <c r="BR455">
        <v>20.6</v>
      </c>
      <c r="BW455">
        <v>25.6</v>
      </c>
      <c r="BX455">
        <v>25.6</v>
      </c>
      <c r="CB455">
        <v>28.4</v>
      </c>
      <c r="CC455">
        <v>28.4</v>
      </c>
      <c r="CG455">
        <v>27.8</v>
      </c>
      <c r="CH455">
        <v>27.8</v>
      </c>
      <c r="CL455">
        <v>24.3</v>
      </c>
      <c r="CM455">
        <v>24.3</v>
      </c>
      <c r="CQ455">
        <v>18.5</v>
      </c>
      <c r="CR455">
        <v>18.5</v>
      </c>
      <c r="CV455">
        <v>12.5</v>
      </c>
      <c r="CW455">
        <v>12.5</v>
      </c>
      <c r="DA455">
        <v>6.2</v>
      </c>
      <c r="DB455">
        <v>6.2</v>
      </c>
      <c r="DD455">
        <v>1</v>
      </c>
      <c r="DE455">
        <v>0</v>
      </c>
      <c r="DF455">
        <v>0</v>
      </c>
      <c r="DG455">
        <v>0</v>
      </c>
      <c r="DH455">
        <v>0</v>
      </c>
      <c r="DI455" t="str">
        <f t="shared" si="45"/>
        <v xml:space="preserve">Temp. suitable for vectors - surveillance may be needed. </v>
      </c>
      <c r="DJ455" t="str">
        <f t="shared" si="42"/>
        <v>When temp. suitable, model suggests vectors likely - may need control, education, and policies minimizing exposure.</v>
      </c>
      <c r="DK455" t="str">
        <f t="shared" si="46"/>
        <v xml:space="preserve">Temp. suitable for Zika - surveillance may be needed. </v>
      </c>
      <c r="DL455" t="str">
        <f t="shared" si="43"/>
        <v>When temp. suitable, model suggests Zika unlikely.</v>
      </c>
      <c r="DM455" t="str">
        <f t="shared" si="47"/>
        <v>Temp. suitable for vectors - surveillance may be needed. When temp. suitable, model suggests vectors likely - may need control, education, and policies minimizing exposure.</v>
      </c>
      <c r="DX455" s="59" t="s">
        <v>689</v>
      </c>
      <c r="DY455" s="59" t="s">
        <v>137</v>
      </c>
      <c r="DZ455" s="59" t="s">
        <v>138</v>
      </c>
      <c r="EA455" s="59" t="s">
        <v>8</v>
      </c>
      <c r="EB455" s="59">
        <v>155</v>
      </c>
      <c r="EC455" s="59">
        <v>136</v>
      </c>
      <c r="ED455" s="59">
        <v>0</v>
      </c>
      <c r="EE455" s="59">
        <v>1700</v>
      </c>
      <c r="EF455" s="59">
        <v>1700</v>
      </c>
      <c r="EG455" s="59">
        <v>414.35294117646998</v>
      </c>
      <c r="EH455" s="59">
        <v>379.139011628199</v>
      </c>
      <c r="EI455" s="59">
        <v>56352</v>
      </c>
      <c r="EJ455" s="59">
        <v>125</v>
      </c>
      <c r="EK455" s="59">
        <v>0</v>
      </c>
      <c r="EL455" s="59">
        <v>4</v>
      </c>
      <c r="EM455" s="59">
        <v>306</v>
      </c>
      <c r="EN455" s="59">
        <v>56352</v>
      </c>
    </row>
    <row r="456" spans="1:144" x14ac:dyDescent="0.25">
      <c r="A456" s="18">
        <v>40.123858300000002</v>
      </c>
      <c r="B456" s="18">
        <v>-74.037317299999998</v>
      </c>
      <c r="C456" s="18">
        <f>IF(Sheet1!G1082=1,Master!A456,Master!K456)</f>
        <v>40.123858300000002</v>
      </c>
      <c r="D456" s="18">
        <f>IF(Sheet1!G1082=1,Master!B456,Master!L456)</f>
        <v>-74.037317299999998</v>
      </c>
      <c r="E456" s="18">
        <f>IF(Sheet1!G1082=0,Master!A456,Master!K456)</f>
        <v>100</v>
      </c>
      <c r="F456" s="18">
        <f>IF(Sheet1!G1082=0,Master!B456,Master!L456)</f>
        <v>180</v>
      </c>
      <c r="G456" s="18">
        <f>IF(Sheet1!I1082=1,Master!A456,Master!K456)</f>
        <v>40.123858300000002</v>
      </c>
      <c r="H456" s="18">
        <f>IF(Sheet1!I1082=1,Master!B456,Master!L456)</f>
        <v>-74.037317299999998</v>
      </c>
      <c r="I456" s="18">
        <f>IF(Sheet1!I1082=0,Master!A456,Master!K456)</f>
        <v>100</v>
      </c>
      <c r="J456" s="18">
        <f>IF(Sheet1!I1082=0,Master!B456,Master!L456)</f>
        <v>180</v>
      </c>
      <c r="K456" s="18">
        <v>100</v>
      </c>
      <c r="L456" s="18">
        <v>180</v>
      </c>
      <c r="M456">
        <v>591</v>
      </c>
      <c r="N456" t="s">
        <v>705</v>
      </c>
      <c r="O456">
        <v>4.1438502564699997E-2</v>
      </c>
      <c r="P456" t="s">
        <v>137</v>
      </c>
      <c r="Q456" t="s">
        <v>138</v>
      </c>
      <c r="R456" t="s">
        <v>8</v>
      </c>
      <c r="S456">
        <v>1</v>
      </c>
      <c r="T456">
        <v>1</v>
      </c>
      <c r="U456">
        <v>-2.1259841918945299</v>
      </c>
      <c r="V456">
        <v>-2.1259841918945299</v>
      </c>
      <c r="W456">
        <v>-2.1259841918945299</v>
      </c>
      <c r="X456" s="1">
        <v>-2.1259841918945299</v>
      </c>
      <c r="Z456" s="1">
        <v>1</v>
      </c>
      <c r="AA456" s="1">
        <v>0</v>
      </c>
      <c r="AB456" s="1">
        <v>0</v>
      </c>
      <c r="AC456" s="1">
        <v>0</v>
      </c>
      <c r="AD456" s="1">
        <v>0</v>
      </c>
      <c r="AF456" s="1">
        <v>1</v>
      </c>
      <c r="AG456">
        <v>0</v>
      </c>
      <c r="AH456">
        <v>0</v>
      </c>
      <c r="AI456">
        <v>0</v>
      </c>
      <c r="AJ456">
        <v>0</v>
      </c>
      <c r="AL456" s="18">
        <f t="shared" si="44"/>
        <v>0</v>
      </c>
      <c r="AM456">
        <v>9999</v>
      </c>
      <c r="AN456">
        <v>591</v>
      </c>
      <c r="AO456" t="s">
        <v>705</v>
      </c>
      <c r="AP456" t="s">
        <v>137</v>
      </c>
      <c r="AQ456" t="s">
        <v>138</v>
      </c>
      <c r="AR456" t="s">
        <v>8</v>
      </c>
      <c r="AS456">
        <v>40.123858300000002</v>
      </c>
      <c r="AT456">
        <v>-74.037317299999998</v>
      </c>
      <c r="AW456">
        <v>3.9</v>
      </c>
      <c r="AX456">
        <v>3.9</v>
      </c>
      <c r="BB456">
        <v>5.4</v>
      </c>
      <c r="BC456">
        <v>5.4</v>
      </c>
      <c r="BG456">
        <v>9.4</v>
      </c>
      <c r="BH456">
        <v>9.4</v>
      </c>
      <c r="BL456">
        <v>15.3</v>
      </c>
      <c r="BM456">
        <v>15.3</v>
      </c>
      <c r="BQ456">
        <v>20.5</v>
      </c>
      <c r="BR456">
        <v>20.5</v>
      </c>
      <c r="BW456">
        <v>25.5</v>
      </c>
      <c r="BX456">
        <v>25.5</v>
      </c>
      <c r="CB456">
        <v>28.3</v>
      </c>
      <c r="CC456">
        <v>28.3</v>
      </c>
      <c r="CG456">
        <v>27.7</v>
      </c>
      <c r="CH456">
        <v>27.7</v>
      </c>
      <c r="CL456">
        <v>24.4</v>
      </c>
      <c r="CM456">
        <v>24.4</v>
      </c>
      <c r="CQ456">
        <v>18.7</v>
      </c>
      <c r="CR456">
        <v>18.7</v>
      </c>
      <c r="CV456">
        <v>12.8</v>
      </c>
      <c r="CW456">
        <v>12.8</v>
      </c>
      <c r="DA456">
        <v>6.5</v>
      </c>
      <c r="DB456">
        <v>6.5</v>
      </c>
      <c r="DD456">
        <v>1</v>
      </c>
      <c r="DE456">
        <v>0</v>
      </c>
      <c r="DF456">
        <v>0</v>
      </c>
      <c r="DG456">
        <v>0</v>
      </c>
      <c r="DH456">
        <v>0</v>
      </c>
      <c r="DI456" t="str">
        <f t="shared" si="45"/>
        <v xml:space="preserve">Temp. suitable for vectors - surveillance may be needed. </v>
      </c>
      <c r="DJ456" t="str">
        <f t="shared" si="42"/>
        <v>When temp. suitable, model suggests vectors unlikely or low numbers.</v>
      </c>
      <c r="DK456" t="str">
        <f t="shared" si="46"/>
        <v xml:space="preserve">Temp. suitable for Zika - surveillance may be needed. </v>
      </c>
      <c r="DL456" t="str">
        <f t="shared" si="43"/>
        <v>When temp. suitable, model suggests Zika unlikely.</v>
      </c>
      <c r="DM456" t="str">
        <f t="shared" si="47"/>
        <v>Temp. suitable for vectors - surveillance may be needed. When temp. suitable, model suggests vectors unlikely or low numbers.</v>
      </c>
      <c r="DX456" s="59" t="s">
        <v>705</v>
      </c>
      <c r="DY456" s="59" t="s">
        <v>137</v>
      </c>
      <c r="DZ456" s="59" t="s">
        <v>138</v>
      </c>
      <c r="EA456" s="59" t="s">
        <v>8</v>
      </c>
      <c r="EB456" s="59">
        <v>289</v>
      </c>
      <c r="EC456" s="59">
        <v>5</v>
      </c>
      <c r="ED456" s="59">
        <v>10</v>
      </c>
      <c r="EE456" s="59">
        <v>352</v>
      </c>
      <c r="EF456" s="59">
        <v>342</v>
      </c>
      <c r="EG456" s="59">
        <v>179</v>
      </c>
      <c r="EH456" s="59">
        <v>138.96330450878</v>
      </c>
      <c r="EI456" s="59">
        <v>895</v>
      </c>
      <c r="EJ456" s="59">
        <v>5</v>
      </c>
      <c r="EK456" s="59">
        <v>10</v>
      </c>
      <c r="EL456" s="59">
        <v>10</v>
      </c>
      <c r="EM456" s="59">
        <v>151</v>
      </c>
      <c r="EN456" s="59">
        <v>895</v>
      </c>
    </row>
    <row r="457" spans="1:144" x14ac:dyDescent="0.25">
      <c r="A457" s="18">
        <v>40.953473199999998</v>
      </c>
      <c r="B457" s="18">
        <v>-74.544453899999993</v>
      </c>
      <c r="C457" s="18">
        <f>IF(Sheet1!G1083=1,Master!A457,Master!K457)</f>
        <v>40.953473199999998</v>
      </c>
      <c r="D457" s="18">
        <f>IF(Sheet1!G1083=1,Master!B457,Master!L457)</f>
        <v>-74.544453899999993</v>
      </c>
      <c r="E457" s="18">
        <f>IF(Sheet1!G1083=0,Master!A457,Master!K457)</f>
        <v>100</v>
      </c>
      <c r="F457" s="18">
        <f>IF(Sheet1!G1083=0,Master!B457,Master!L457)</f>
        <v>180</v>
      </c>
      <c r="G457" s="18">
        <f>IF(Sheet1!I1083=1,Master!A457,Master!K457)</f>
        <v>40.953473199999998</v>
      </c>
      <c r="H457" s="18">
        <f>IF(Sheet1!I1083=1,Master!B457,Master!L457)</f>
        <v>-74.544453899999993</v>
      </c>
      <c r="I457" s="18">
        <f>IF(Sheet1!I1083=0,Master!A457,Master!K457)</f>
        <v>100</v>
      </c>
      <c r="J457" s="18">
        <f>IF(Sheet1!I1083=0,Master!B457,Master!L457)</f>
        <v>180</v>
      </c>
      <c r="K457" s="18">
        <v>100</v>
      </c>
      <c r="L457" s="18">
        <v>180</v>
      </c>
      <c r="M457">
        <v>611</v>
      </c>
      <c r="N457" t="s">
        <v>725</v>
      </c>
      <c r="O457">
        <v>0.288542376027</v>
      </c>
      <c r="P457" t="s">
        <v>137</v>
      </c>
      <c r="Q457" t="s">
        <v>138</v>
      </c>
      <c r="R457" t="s">
        <v>8</v>
      </c>
      <c r="S457">
        <v>1</v>
      </c>
      <c r="T457">
        <v>1</v>
      </c>
      <c r="U457">
        <v>-5.7086615562438903</v>
      </c>
      <c r="V457">
        <v>-5.7086615562438903</v>
      </c>
      <c r="W457">
        <v>-5.7086615562438903</v>
      </c>
      <c r="X457" s="1">
        <v>-5.7086615562438903</v>
      </c>
      <c r="Z457" s="1">
        <v>1</v>
      </c>
      <c r="AA457" s="1">
        <v>5.8625973049945997E-2</v>
      </c>
      <c r="AB457" s="1">
        <v>5.8625973049945997E-2</v>
      </c>
      <c r="AC457" s="1">
        <v>5.8625973049945997E-2</v>
      </c>
      <c r="AD457" s="1">
        <v>5.8625973049945997E-2</v>
      </c>
      <c r="AF457" s="1">
        <v>1</v>
      </c>
      <c r="AG457">
        <v>0.84061692106146302</v>
      </c>
      <c r="AH457">
        <v>0.84061692106146302</v>
      </c>
      <c r="AI457">
        <v>0.84061692106146302</v>
      </c>
      <c r="AJ457">
        <v>0.84061692106146302</v>
      </c>
      <c r="AL457" s="18">
        <f t="shared" si="44"/>
        <v>0.84061692106146302</v>
      </c>
      <c r="AM457">
        <v>0.84061692106146302</v>
      </c>
      <c r="AN457">
        <v>611</v>
      </c>
      <c r="AO457" t="s">
        <v>725</v>
      </c>
      <c r="AP457" t="s">
        <v>137</v>
      </c>
      <c r="AQ457" t="s">
        <v>138</v>
      </c>
      <c r="AR457" t="s">
        <v>8</v>
      </c>
      <c r="AS457">
        <v>40.953473199999998</v>
      </c>
      <c r="AT457">
        <v>-74.544453899999993</v>
      </c>
      <c r="AW457">
        <v>1.1000000000000001</v>
      </c>
      <c r="AX457">
        <v>1.1000000000000001</v>
      </c>
      <c r="BB457">
        <v>2.6</v>
      </c>
      <c r="BC457">
        <v>2.6</v>
      </c>
      <c r="BG457">
        <v>7.9</v>
      </c>
      <c r="BH457">
        <v>7.9</v>
      </c>
      <c r="BL457">
        <v>14.4</v>
      </c>
      <c r="BM457">
        <v>14.4</v>
      </c>
      <c r="BQ457">
        <v>20.399999999999999</v>
      </c>
      <c r="BR457">
        <v>20.399999999999999</v>
      </c>
      <c r="BW457">
        <v>24.8</v>
      </c>
      <c r="BX457">
        <v>24.8</v>
      </c>
      <c r="CB457">
        <v>27.5</v>
      </c>
      <c r="CC457">
        <v>27.5</v>
      </c>
      <c r="CG457">
        <v>26.4</v>
      </c>
      <c r="CH457">
        <v>26.4</v>
      </c>
      <c r="CL457">
        <v>22.6</v>
      </c>
      <c r="CM457">
        <v>22.6</v>
      </c>
      <c r="CQ457">
        <v>16.899999999999999</v>
      </c>
      <c r="CR457">
        <v>16.899999999999999</v>
      </c>
      <c r="CV457">
        <v>10.3</v>
      </c>
      <c r="CW457">
        <v>10.3</v>
      </c>
      <c r="DA457">
        <v>3.5</v>
      </c>
      <c r="DB457">
        <v>3.5</v>
      </c>
      <c r="DD457">
        <v>1</v>
      </c>
      <c r="DE457">
        <v>0</v>
      </c>
      <c r="DF457">
        <v>0</v>
      </c>
      <c r="DG457">
        <v>0</v>
      </c>
      <c r="DH457">
        <v>0</v>
      </c>
      <c r="DI457" t="str">
        <f t="shared" si="45"/>
        <v xml:space="preserve">Temp. suitable for vectors - surveillance may be needed. </v>
      </c>
      <c r="DJ457" t="str">
        <f t="shared" si="42"/>
        <v>When temp. suitable, model suggests vectors likely - may need control, education, and policies minimizing exposure.</v>
      </c>
      <c r="DK457" t="str">
        <f t="shared" si="46"/>
        <v xml:space="preserve">Temp. suitable for Zika - surveillance may be needed. </v>
      </c>
      <c r="DL457" t="str">
        <f t="shared" si="43"/>
        <v>When temp. suitable, model suggests Zika unlikely.</v>
      </c>
      <c r="DM457" t="str">
        <f t="shared" si="47"/>
        <v>Temp. suitable for vectors - surveillance may be needed. When temp. suitable, model suggests vectors likely - may need control, education, and policies minimizing exposure.</v>
      </c>
      <c r="DX457" s="59" t="s">
        <v>725</v>
      </c>
      <c r="DY457" s="59" t="s">
        <v>137</v>
      </c>
      <c r="DZ457" s="59" t="s">
        <v>138</v>
      </c>
      <c r="EA457" s="59" t="s">
        <v>8</v>
      </c>
      <c r="EB457" s="59">
        <v>3</v>
      </c>
      <c r="EC457" s="59">
        <v>355</v>
      </c>
      <c r="ED457" s="59">
        <v>0</v>
      </c>
      <c r="EE457" s="59">
        <v>3157</v>
      </c>
      <c r="EF457" s="59">
        <v>3157</v>
      </c>
      <c r="EG457" s="59">
        <v>216.630985915492</v>
      </c>
      <c r="EH457" s="59">
        <v>399.25163324087498</v>
      </c>
      <c r="EI457" s="59">
        <v>76904</v>
      </c>
      <c r="EJ457" s="59">
        <v>178</v>
      </c>
      <c r="EK457" s="59">
        <v>0</v>
      </c>
      <c r="EL457" s="59">
        <v>19</v>
      </c>
      <c r="EM457" s="59">
        <v>41</v>
      </c>
      <c r="EN457" s="59">
        <v>76904</v>
      </c>
    </row>
    <row r="458" spans="1:144" x14ac:dyDescent="0.25">
      <c r="A458" s="18">
        <v>40.016131899999998</v>
      </c>
      <c r="B458" s="18">
        <v>-74.328828099999996</v>
      </c>
      <c r="C458" s="18">
        <f>IF(Sheet1!G1084=1,Master!A458,Master!K458)</f>
        <v>40.016131899999998</v>
      </c>
      <c r="D458" s="18">
        <f>IF(Sheet1!G1084=1,Master!B458,Master!L458)</f>
        <v>-74.328828099999996</v>
      </c>
      <c r="E458" s="18">
        <f>IF(Sheet1!G1084=0,Master!A458,Master!K458)</f>
        <v>100</v>
      </c>
      <c r="F458" s="18">
        <f>IF(Sheet1!G1084=0,Master!B458,Master!L458)</f>
        <v>180</v>
      </c>
      <c r="G458" s="18">
        <f>IF(Sheet1!I1084=1,Master!A458,Master!K458)</f>
        <v>40.016131899999998</v>
      </c>
      <c r="H458" s="18">
        <f>IF(Sheet1!I1084=1,Master!B458,Master!L458)</f>
        <v>-74.328828099999996</v>
      </c>
      <c r="I458" s="18">
        <f>IF(Sheet1!I1084=0,Master!A458,Master!K458)</f>
        <v>100</v>
      </c>
      <c r="J458" s="18">
        <f>IF(Sheet1!I1084=0,Master!B458,Master!L458)</f>
        <v>180</v>
      </c>
      <c r="K458" s="18">
        <v>100</v>
      </c>
      <c r="L458" s="18">
        <v>180</v>
      </c>
      <c r="M458">
        <v>615</v>
      </c>
      <c r="N458" t="s">
        <v>729</v>
      </c>
      <c r="O458">
        <v>1.4187517225299999E-2</v>
      </c>
      <c r="P458" t="s">
        <v>137</v>
      </c>
      <c r="Q458" t="s">
        <v>138</v>
      </c>
      <c r="R458" t="s">
        <v>8</v>
      </c>
      <c r="S458">
        <v>1</v>
      </c>
      <c r="T458">
        <v>1</v>
      </c>
      <c r="U458">
        <v>-7.63779544830322</v>
      </c>
      <c r="V458">
        <v>-7.63779544830322</v>
      </c>
      <c r="W458">
        <v>-7.63779544830322</v>
      </c>
      <c r="X458" s="1">
        <v>-7.63779544830322</v>
      </c>
      <c r="Z458" s="1">
        <v>1</v>
      </c>
      <c r="AA458" s="1">
        <v>0.44620746374130199</v>
      </c>
      <c r="AB458" s="1">
        <v>0.44620746374130199</v>
      </c>
      <c r="AC458" s="1">
        <v>0.44620746374130199</v>
      </c>
      <c r="AD458" s="1">
        <v>0.44620746374130199</v>
      </c>
      <c r="AF458" s="1">
        <v>1</v>
      </c>
      <c r="AG458">
        <v>0.97732502222061202</v>
      </c>
      <c r="AH458">
        <v>0.97732502222061202</v>
      </c>
      <c r="AI458">
        <v>0.97732502222061202</v>
      </c>
      <c r="AJ458">
        <v>0.97732502222061202</v>
      </c>
      <c r="AL458" s="18">
        <f t="shared" si="44"/>
        <v>0.97732502222061202</v>
      </c>
      <c r="AM458">
        <v>0.97732502222061202</v>
      </c>
      <c r="AN458">
        <v>615</v>
      </c>
      <c r="AO458" t="s">
        <v>729</v>
      </c>
      <c r="AP458" t="s">
        <v>137</v>
      </c>
      <c r="AQ458" t="s">
        <v>138</v>
      </c>
      <c r="AR458" t="s">
        <v>8</v>
      </c>
      <c r="AS458">
        <v>40.016131899999998</v>
      </c>
      <c r="AT458">
        <v>-74.328828099999996</v>
      </c>
      <c r="AW458">
        <v>4.0999999999999996</v>
      </c>
      <c r="AX458">
        <v>4.0999999999999996</v>
      </c>
      <c r="BB458">
        <v>5.6</v>
      </c>
      <c r="BC458">
        <v>5.6</v>
      </c>
      <c r="BG458">
        <v>9.9</v>
      </c>
      <c r="BH458">
        <v>9.9</v>
      </c>
      <c r="BL458">
        <v>16.100000000000001</v>
      </c>
      <c r="BM458">
        <v>16.100000000000001</v>
      </c>
      <c r="BQ458">
        <v>21.6</v>
      </c>
      <c r="BR458">
        <v>21.6</v>
      </c>
      <c r="BW458">
        <v>26.8</v>
      </c>
      <c r="BX458">
        <v>26.8</v>
      </c>
      <c r="CB458">
        <v>29.3</v>
      </c>
      <c r="CC458">
        <v>29.3</v>
      </c>
      <c r="CG458">
        <v>28.3</v>
      </c>
      <c r="CH458">
        <v>28.3</v>
      </c>
      <c r="CL458">
        <v>24.6</v>
      </c>
      <c r="CM458">
        <v>24.6</v>
      </c>
      <c r="CQ458">
        <v>19</v>
      </c>
      <c r="CR458">
        <v>19</v>
      </c>
      <c r="CV458">
        <v>12.9</v>
      </c>
      <c r="CW458">
        <v>12.9</v>
      </c>
      <c r="DA458">
        <v>6.6</v>
      </c>
      <c r="DB458">
        <v>6.6</v>
      </c>
      <c r="DD458">
        <v>1</v>
      </c>
      <c r="DE458">
        <v>0</v>
      </c>
      <c r="DF458">
        <v>0</v>
      </c>
      <c r="DG458">
        <v>0</v>
      </c>
      <c r="DH458">
        <v>0</v>
      </c>
      <c r="DI458" t="str">
        <f t="shared" si="45"/>
        <v xml:space="preserve">Temp. suitable for vectors - surveillance may be needed. </v>
      </c>
      <c r="DJ458" t="str">
        <f t="shared" si="42"/>
        <v>When temp. suitable, model suggests vectors likely - may need control, education, and policies minimizing exposure.</v>
      </c>
      <c r="DK458" t="str">
        <f t="shared" si="46"/>
        <v xml:space="preserve">Temp. suitable for Zika - surveillance may be needed. </v>
      </c>
      <c r="DL458" t="str">
        <f t="shared" si="43"/>
        <v>When temp. suitable, model suggests Zika unlikely.</v>
      </c>
      <c r="DM458" t="str">
        <f t="shared" si="47"/>
        <v>Temp. suitable for vectors - surveillance may be needed. When temp. suitable, model suggests vectors likely - may need control, education, and policies minimizing exposure.</v>
      </c>
      <c r="DX458" s="59" t="s">
        <v>729</v>
      </c>
      <c r="DY458" s="59" t="s">
        <v>137</v>
      </c>
      <c r="DZ458" s="59" t="s">
        <v>138</v>
      </c>
      <c r="EA458" s="59" t="s">
        <v>8</v>
      </c>
      <c r="EB458" s="59">
        <v>661</v>
      </c>
      <c r="EC458" s="59">
        <v>2</v>
      </c>
      <c r="ED458" s="59">
        <v>1</v>
      </c>
      <c r="EE458" s="59">
        <v>1</v>
      </c>
      <c r="EF458" s="59">
        <v>0</v>
      </c>
      <c r="EG458" s="59">
        <v>1</v>
      </c>
      <c r="EH458" s="59">
        <v>0</v>
      </c>
      <c r="EI458" s="59">
        <v>2</v>
      </c>
      <c r="EJ458" s="59">
        <v>1</v>
      </c>
      <c r="EK458" s="59">
        <v>1</v>
      </c>
      <c r="EL458" s="59">
        <v>1</v>
      </c>
      <c r="EM458" s="59">
        <v>1</v>
      </c>
      <c r="EN458" s="59">
        <v>2</v>
      </c>
    </row>
    <row r="459" spans="1:144" x14ac:dyDescent="0.25">
      <c r="A459" s="18">
        <v>39.704182000000003</v>
      </c>
      <c r="B459" s="18">
        <v>-74.432690899999997</v>
      </c>
      <c r="C459" s="18">
        <f>IF(Sheet1!G1085=1,Master!A459,Master!K459)</f>
        <v>39.704182000000003</v>
      </c>
      <c r="D459" s="18">
        <f>IF(Sheet1!G1085=1,Master!B459,Master!L459)</f>
        <v>-74.432690899999997</v>
      </c>
      <c r="E459" s="18">
        <f>IF(Sheet1!G1085=0,Master!A459,Master!K459)</f>
        <v>100</v>
      </c>
      <c r="F459" s="18">
        <f>IF(Sheet1!G1085=0,Master!B459,Master!L459)</f>
        <v>180</v>
      </c>
      <c r="G459" s="18">
        <f>IF(Sheet1!I1085=1,Master!A459,Master!K459)</f>
        <v>39.704182000000003</v>
      </c>
      <c r="H459" s="18">
        <f>IF(Sheet1!I1085=1,Master!B459,Master!L459)</f>
        <v>-74.432690899999997</v>
      </c>
      <c r="I459" s="18">
        <f>IF(Sheet1!I1085=0,Master!A459,Master!K459)</f>
        <v>100</v>
      </c>
      <c r="J459" s="18">
        <f>IF(Sheet1!I1085=0,Master!B459,Master!L459)</f>
        <v>180</v>
      </c>
      <c r="K459" s="18">
        <v>100</v>
      </c>
      <c r="L459" s="18">
        <v>180</v>
      </c>
      <c r="M459">
        <v>717</v>
      </c>
      <c r="N459" t="s">
        <v>831</v>
      </c>
      <c r="O459">
        <v>0.33634549781799999</v>
      </c>
      <c r="P459" t="s">
        <v>137</v>
      </c>
      <c r="Q459" t="s">
        <v>138</v>
      </c>
      <c r="R459" t="s">
        <v>8</v>
      </c>
      <c r="S459">
        <v>1</v>
      </c>
      <c r="T459">
        <v>1</v>
      </c>
      <c r="U459">
        <v>-3.7795276641845699</v>
      </c>
      <c r="V459">
        <v>-3.7795276641845699</v>
      </c>
      <c r="W459">
        <v>-3.7795276641845699</v>
      </c>
      <c r="X459" s="1">
        <v>-3.7795276641845699</v>
      </c>
      <c r="Z459" s="1">
        <v>3</v>
      </c>
      <c r="AA459" s="1">
        <v>0.28508868117348102</v>
      </c>
      <c r="AB459" s="1">
        <v>0.31661409267523</v>
      </c>
      <c r="AC459" s="1">
        <v>0.29818680768374001</v>
      </c>
      <c r="AD459" s="1">
        <v>0.89456042305121997</v>
      </c>
      <c r="AF459" s="1">
        <v>3</v>
      </c>
      <c r="AG459">
        <v>0.96760466833516201</v>
      </c>
      <c r="AH459">
        <v>0.974085838389248</v>
      </c>
      <c r="AI459">
        <v>0.97038246980686904</v>
      </c>
      <c r="AJ459">
        <v>2.9111474094205998</v>
      </c>
      <c r="AL459" s="18">
        <f t="shared" si="44"/>
        <v>0.974085838389248</v>
      </c>
      <c r="AM459">
        <v>0.974085838389248</v>
      </c>
      <c r="AN459">
        <v>717</v>
      </c>
      <c r="AO459" t="s">
        <v>831</v>
      </c>
      <c r="AP459" t="s">
        <v>137</v>
      </c>
      <c r="AQ459" t="s">
        <v>138</v>
      </c>
      <c r="AR459" t="s">
        <v>8</v>
      </c>
      <c r="AS459">
        <v>39.704182000000003</v>
      </c>
      <c r="AT459">
        <v>-74.432690899999997</v>
      </c>
      <c r="AW459">
        <v>4.8</v>
      </c>
      <c r="AX459">
        <v>4.8</v>
      </c>
      <c r="BB459">
        <v>6</v>
      </c>
      <c r="BC459">
        <v>6</v>
      </c>
      <c r="BG459">
        <v>10.3</v>
      </c>
      <c r="BH459">
        <v>10.3</v>
      </c>
      <c r="BL459">
        <v>16.2</v>
      </c>
      <c r="BM459">
        <v>16.2</v>
      </c>
      <c r="BQ459">
        <v>21.6</v>
      </c>
      <c r="BR459">
        <v>21.6</v>
      </c>
      <c r="BW459">
        <v>26.7</v>
      </c>
      <c r="BX459">
        <v>26.7</v>
      </c>
      <c r="CB459">
        <v>29.2</v>
      </c>
      <c r="CC459">
        <v>29.2</v>
      </c>
      <c r="CG459">
        <v>28.3</v>
      </c>
      <c r="CH459">
        <v>28.3</v>
      </c>
      <c r="CL459">
        <v>24.7</v>
      </c>
      <c r="CM459">
        <v>24.7</v>
      </c>
      <c r="CQ459">
        <v>19.2</v>
      </c>
      <c r="CR459">
        <v>19.2</v>
      </c>
      <c r="CV459">
        <v>13.1</v>
      </c>
      <c r="CW459">
        <v>13.1</v>
      </c>
      <c r="DA459">
        <v>7.2</v>
      </c>
      <c r="DB459">
        <v>7.2</v>
      </c>
      <c r="DD459">
        <v>3</v>
      </c>
      <c r="DE459">
        <v>0</v>
      </c>
      <c r="DF459">
        <v>0</v>
      </c>
      <c r="DG459">
        <v>0</v>
      </c>
      <c r="DH459">
        <v>0</v>
      </c>
      <c r="DI459" t="str">
        <f t="shared" si="45"/>
        <v xml:space="preserve">Temp. suitable for vectors - surveillance may be needed. </v>
      </c>
      <c r="DJ459" t="str">
        <f t="shared" si="42"/>
        <v>When temp. suitable, model suggests vectors likely - may need control, education, and policies minimizing exposure.</v>
      </c>
      <c r="DK459" t="str">
        <f t="shared" si="46"/>
        <v xml:space="preserve">Temp. suitable for Zika - surveillance may be needed. </v>
      </c>
      <c r="DL459" t="str">
        <f t="shared" si="43"/>
        <v>When temp. suitable, model suggests Zika unlikely.</v>
      </c>
      <c r="DM459" t="str">
        <f t="shared" si="47"/>
        <v>Temp. suitable for vectors - surveillance may be needed. When temp. suitable, model suggests vectors likely - may need control, education, and policies minimizing exposure.</v>
      </c>
      <c r="DX459" s="59" t="s">
        <v>831</v>
      </c>
      <c r="DY459" s="59" t="s">
        <v>137</v>
      </c>
      <c r="DZ459" s="59" t="s">
        <v>138</v>
      </c>
      <c r="EA459" s="59" t="s">
        <v>8</v>
      </c>
      <c r="EB459" s="59">
        <v>0</v>
      </c>
      <c r="EC459" s="59">
        <v>384</v>
      </c>
      <c r="ED459" s="59">
        <v>0</v>
      </c>
      <c r="EE459" s="59">
        <v>416</v>
      </c>
      <c r="EF459" s="59">
        <v>416</v>
      </c>
      <c r="EG459" s="59">
        <v>2.7005208333333299</v>
      </c>
      <c r="EH459" s="59">
        <v>23.1768877274049</v>
      </c>
      <c r="EI459" s="59">
        <v>1037</v>
      </c>
      <c r="EJ459" s="59">
        <v>21</v>
      </c>
      <c r="EK459" s="59">
        <v>0</v>
      </c>
      <c r="EL459" s="59">
        <v>5</v>
      </c>
      <c r="EM459" s="59">
        <v>0</v>
      </c>
      <c r="EN459" s="59">
        <v>1037</v>
      </c>
    </row>
    <row r="460" spans="1:144" x14ac:dyDescent="0.25">
      <c r="A460" s="18">
        <v>32.713512799999997</v>
      </c>
      <c r="B460" s="18">
        <v>-105.9036421</v>
      </c>
      <c r="C460" s="18">
        <f>IF(Sheet1!G1104=1,Master!A460,Master!K460)</f>
        <v>32.713512799999997</v>
      </c>
      <c r="D460" s="18">
        <f>IF(Sheet1!G1104=1,Master!B460,Master!L460)</f>
        <v>-105.9036421</v>
      </c>
      <c r="E460" s="18">
        <f>IF(Sheet1!G1104=0,Master!A460,Master!K460)</f>
        <v>100</v>
      </c>
      <c r="F460" s="18">
        <f>IF(Sheet1!G1104=0,Master!B460,Master!L460)</f>
        <v>180</v>
      </c>
      <c r="G460" s="18">
        <f>IF(Sheet1!I1104=1,Master!A460,Master!K460)</f>
        <v>32.713512799999997</v>
      </c>
      <c r="H460" s="18">
        <f>IF(Sheet1!I1104=1,Master!B460,Master!L460)</f>
        <v>-105.9036421</v>
      </c>
      <c r="I460" s="18">
        <f>IF(Sheet1!I1104=0,Master!A460,Master!K460)</f>
        <v>100</v>
      </c>
      <c r="J460" s="18">
        <f>IF(Sheet1!I1104=0,Master!B460,Master!L460)</f>
        <v>180</v>
      </c>
      <c r="K460" s="18">
        <v>100</v>
      </c>
      <c r="L460" s="18">
        <v>180</v>
      </c>
      <c r="M460">
        <v>36</v>
      </c>
      <c r="N460" t="s">
        <v>83</v>
      </c>
      <c r="O460">
        <v>0.70035735506700003</v>
      </c>
      <c r="P460" s="18" t="s">
        <v>84</v>
      </c>
      <c r="Q460" t="s">
        <v>85</v>
      </c>
      <c r="R460" t="s">
        <v>8</v>
      </c>
      <c r="S460">
        <v>0</v>
      </c>
      <c r="T460">
        <v>1</v>
      </c>
      <c r="U460">
        <v>25.9842510223388</v>
      </c>
      <c r="V460">
        <v>25.9842510223388</v>
      </c>
      <c r="W460">
        <v>25.9842510223388</v>
      </c>
      <c r="X460" s="1">
        <v>25.9842510223388</v>
      </c>
      <c r="Z460" s="1">
        <v>2</v>
      </c>
      <c r="AA460" s="1">
        <v>0.114806196543856</v>
      </c>
      <c r="AB460" s="1">
        <v>0.14067599922615101</v>
      </c>
      <c r="AC460" s="1">
        <v>0.12774109788500401</v>
      </c>
      <c r="AD460" s="1">
        <v>0.25548219577000703</v>
      </c>
      <c r="AF460" s="1">
        <v>2</v>
      </c>
      <c r="AG460">
        <v>3.8585171827932002E-2</v>
      </c>
      <c r="AH460">
        <v>9.6240249047528995E-2</v>
      </c>
      <c r="AI460">
        <v>6.7412710437730006E-2</v>
      </c>
      <c r="AJ460">
        <v>0.13482542087546001</v>
      </c>
      <c r="AL460" s="18">
        <f t="shared" si="44"/>
        <v>0.14067599922615101</v>
      </c>
      <c r="AM460">
        <v>0.14067599922615101</v>
      </c>
      <c r="AN460">
        <v>36</v>
      </c>
      <c r="AO460" t="s">
        <v>83</v>
      </c>
      <c r="AP460" t="s">
        <v>84</v>
      </c>
      <c r="AQ460" t="s">
        <v>85</v>
      </c>
      <c r="AR460" t="s">
        <v>8</v>
      </c>
      <c r="AS460">
        <v>32.713512799999997</v>
      </c>
      <c r="AT460">
        <v>-105.9036421</v>
      </c>
      <c r="AW460">
        <v>11.5</v>
      </c>
      <c r="AX460">
        <v>11.5</v>
      </c>
      <c r="BB460">
        <v>13.6</v>
      </c>
      <c r="BC460">
        <v>13.6</v>
      </c>
      <c r="BG460">
        <v>16.899999999999999</v>
      </c>
      <c r="BH460">
        <v>16.899999999999999</v>
      </c>
      <c r="BL460">
        <v>21.6</v>
      </c>
      <c r="BM460">
        <v>21.6</v>
      </c>
      <c r="BQ460">
        <v>26.2</v>
      </c>
      <c r="BR460">
        <v>26.2</v>
      </c>
      <c r="BW460">
        <v>31</v>
      </c>
      <c r="BX460">
        <v>31</v>
      </c>
      <c r="CB460">
        <v>30.8</v>
      </c>
      <c r="CC460">
        <v>30.8</v>
      </c>
      <c r="CG460">
        <v>29.4</v>
      </c>
      <c r="CH460">
        <v>29.4</v>
      </c>
      <c r="CL460">
        <v>26.7</v>
      </c>
      <c r="CM460">
        <v>26.7</v>
      </c>
      <c r="CQ460">
        <v>22.3</v>
      </c>
      <c r="CR460">
        <v>22.3</v>
      </c>
      <c r="CV460">
        <v>16</v>
      </c>
      <c r="CW460">
        <v>16</v>
      </c>
      <c r="DA460">
        <v>11.9</v>
      </c>
      <c r="DB460">
        <v>11.9</v>
      </c>
      <c r="DD460">
        <v>2</v>
      </c>
      <c r="DE460">
        <v>0</v>
      </c>
      <c r="DF460">
        <v>0</v>
      </c>
      <c r="DG460">
        <v>0</v>
      </c>
      <c r="DH460">
        <v>0</v>
      </c>
      <c r="DI460" t="str">
        <f t="shared" si="45"/>
        <v xml:space="preserve">Temp. suitable for vectors - surveillance may be needed. </v>
      </c>
      <c r="DJ460" t="str">
        <f t="shared" si="42"/>
        <v>When temp. suitable, model suggests vectors unlikely or low numbers.</v>
      </c>
      <c r="DK460" t="str">
        <f t="shared" si="46"/>
        <v xml:space="preserve">Temp. suitable for Zika - surveillance may be needed. </v>
      </c>
      <c r="DL460" t="str">
        <f t="shared" si="43"/>
        <v>When temp. suitable, model suggests Zika unlikely.</v>
      </c>
      <c r="DM460" t="str">
        <f t="shared" si="47"/>
        <v>Temp. suitable for vectors - surveillance may be needed. When temp. suitable, model suggests vectors unlikely or low numbers.</v>
      </c>
      <c r="DX460" s="59" t="s">
        <v>83</v>
      </c>
      <c r="DY460" s="59" t="s">
        <v>84</v>
      </c>
      <c r="DZ460" s="59" t="s">
        <v>85</v>
      </c>
      <c r="EA460" s="59" t="s">
        <v>8</v>
      </c>
      <c r="EB460" s="59">
        <v>0</v>
      </c>
      <c r="EC460" s="59">
        <v>469</v>
      </c>
      <c r="ED460" s="59">
        <v>0</v>
      </c>
      <c r="EE460" s="59">
        <v>463</v>
      </c>
      <c r="EF460" s="59">
        <v>463</v>
      </c>
      <c r="EG460" s="59">
        <v>14.004264392324</v>
      </c>
      <c r="EH460" s="59">
        <v>56.488351752674902</v>
      </c>
      <c r="EI460" s="59">
        <v>6568</v>
      </c>
      <c r="EJ460" s="59">
        <v>58</v>
      </c>
      <c r="EK460" s="59">
        <v>0</v>
      </c>
      <c r="EL460" s="59">
        <v>14</v>
      </c>
      <c r="EM460" s="59">
        <v>0</v>
      </c>
      <c r="EN460" s="59">
        <v>6568</v>
      </c>
    </row>
    <row r="461" spans="1:144" x14ac:dyDescent="0.25">
      <c r="A461" s="18">
        <v>34.388226000000003</v>
      </c>
      <c r="B461" s="18">
        <v>-103.3184301</v>
      </c>
      <c r="C461" s="18">
        <f>IF(Sheet1!G1105=1,Master!A461,Master!K461)</f>
        <v>34.388226000000003</v>
      </c>
      <c r="D461" s="18">
        <f>IF(Sheet1!G1105=1,Master!B461,Master!L461)</f>
        <v>-103.3184301</v>
      </c>
      <c r="E461" s="18">
        <f>IF(Sheet1!G1105=0,Master!A461,Master!K461)</f>
        <v>100</v>
      </c>
      <c r="F461" s="18">
        <f>IF(Sheet1!G1105=0,Master!B461,Master!L461)</f>
        <v>180</v>
      </c>
      <c r="G461" s="18">
        <f>IF(Sheet1!I1105=1,Master!A461,Master!K461)</f>
        <v>34.388226000000003</v>
      </c>
      <c r="H461" s="18">
        <f>IF(Sheet1!I1105=1,Master!B461,Master!L461)</f>
        <v>-103.3184301</v>
      </c>
      <c r="I461" s="18">
        <f>IF(Sheet1!I1105=0,Master!A461,Master!K461)</f>
        <v>100</v>
      </c>
      <c r="J461" s="18">
        <f>IF(Sheet1!I1105=0,Master!B461,Master!L461)</f>
        <v>180</v>
      </c>
      <c r="K461" s="18">
        <v>100</v>
      </c>
      <c r="L461" s="18">
        <v>180</v>
      </c>
      <c r="M461">
        <v>42</v>
      </c>
      <c r="N461" t="s">
        <v>98</v>
      </c>
      <c r="O461">
        <v>0.21146705994000001</v>
      </c>
      <c r="P461" s="18" t="s">
        <v>84</v>
      </c>
      <c r="Q461" t="s">
        <v>85</v>
      </c>
      <c r="R461" t="s">
        <v>8</v>
      </c>
      <c r="S461">
        <v>0</v>
      </c>
      <c r="T461">
        <v>1</v>
      </c>
      <c r="U461">
        <v>23.228345870971602</v>
      </c>
      <c r="V461">
        <v>23.228345870971602</v>
      </c>
      <c r="W461">
        <v>23.228345870971602</v>
      </c>
      <c r="X461" s="1">
        <v>23.228345870971602</v>
      </c>
      <c r="Z461" s="1">
        <v>1</v>
      </c>
      <c r="AA461" s="1">
        <v>0.42004950157442</v>
      </c>
      <c r="AB461" s="1">
        <v>0.42004950157442</v>
      </c>
      <c r="AC461" s="1">
        <v>0.42004950157442</v>
      </c>
      <c r="AD461" s="1">
        <v>0.42004950157442</v>
      </c>
      <c r="AF461" s="1">
        <v>1</v>
      </c>
      <c r="AG461">
        <v>0.14494544655948299</v>
      </c>
      <c r="AH461">
        <v>0.14494544655948299</v>
      </c>
      <c r="AI461">
        <v>0.14494544655948299</v>
      </c>
      <c r="AJ461">
        <v>0.14494544655948299</v>
      </c>
      <c r="AL461" s="18">
        <f t="shared" si="44"/>
        <v>0.42004950157442</v>
      </c>
      <c r="AM461">
        <v>0.42004950157442</v>
      </c>
      <c r="AN461">
        <v>42</v>
      </c>
      <c r="AO461" t="s">
        <v>98</v>
      </c>
      <c r="AP461" t="s">
        <v>84</v>
      </c>
      <c r="AQ461" t="s">
        <v>85</v>
      </c>
      <c r="AR461" t="s">
        <v>8</v>
      </c>
      <c r="AS461">
        <v>34.388226000000003</v>
      </c>
      <c r="AT461">
        <v>-103.3184301</v>
      </c>
      <c r="AW461">
        <v>10.9</v>
      </c>
      <c r="AX461">
        <v>10.9</v>
      </c>
      <c r="BB461">
        <v>13</v>
      </c>
      <c r="BC461">
        <v>13</v>
      </c>
      <c r="BG461">
        <v>17.3</v>
      </c>
      <c r="BH461">
        <v>17.3</v>
      </c>
      <c r="BL461">
        <v>22.5</v>
      </c>
      <c r="BM461">
        <v>22.5</v>
      </c>
      <c r="BQ461">
        <v>26.9</v>
      </c>
      <c r="BR461">
        <v>26.9</v>
      </c>
      <c r="BW461">
        <v>31.3</v>
      </c>
      <c r="BX461">
        <v>31.3</v>
      </c>
      <c r="CB461">
        <v>32.4</v>
      </c>
      <c r="CC461">
        <v>32.4</v>
      </c>
      <c r="CG461">
        <v>31.2</v>
      </c>
      <c r="CH461">
        <v>31.2</v>
      </c>
      <c r="CL461">
        <v>27.7</v>
      </c>
      <c r="CM461">
        <v>27.7</v>
      </c>
      <c r="CQ461">
        <v>22.7</v>
      </c>
      <c r="CR461">
        <v>22.7</v>
      </c>
      <c r="CV461">
        <v>16</v>
      </c>
      <c r="CW461">
        <v>16</v>
      </c>
      <c r="DA461">
        <v>11.4</v>
      </c>
      <c r="DB461">
        <v>11.4</v>
      </c>
      <c r="DD461">
        <v>1</v>
      </c>
      <c r="DE461">
        <v>0</v>
      </c>
      <c r="DF461">
        <v>0</v>
      </c>
      <c r="DG461">
        <v>0</v>
      </c>
      <c r="DH461">
        <v>0</v>
      </c>
      <c r="DI461" t="str">
        <f t="shared" si="45"/>
        <v xml:space="preserve">Temp. suitable for vectors - surveillance may be needed. </v>
      </c>
      <c r="DJ461" t="str">
        <f t="shared" si="42"/>
        <v>When temp. suitable, model suggests vectors unlikely or low numbers.</v>
      </c>
      <c r="DK461" t="str">
        <f t="shared" si="46"/>
        <v xml:space="preserve">Temp. suitable for Zika - surveillance may be needed. </v>
      </c>
      <c r="DL461" t="str">
        <f t="shared" si="43"/>
        <v>When temp. suitable, model suggests Zika unlikely.</v>
      </c>
      <c r="DM461" t="str">
        <f t="shared" si="47"/>
        <v>Temp. suitable for vectors - surveillance may be needed. When temp. suitable, model suggests vectors unlikely or low numbers.</v>
      </c>
      <c r="DX461" s="59" t="s">
        <v>98</v>
      </c>
      <c r="DY461" s="59" t="s">
        <v>84</v>
      </c>
      <c r="DZ461" s="59" t="s">
        <v>85</v>
      </c>
      <c r="EA461" s="59" t="s">
        <v>8</v>
      </c>
      <c r="EB461" s="59">
        <v>14</v>
      </c>
      <c r="EC461" s="59">
        <v>245</v>
      </c>
      <c r="ED461" s="59">
        <v>0</v>
      </c>
      <c r="EE461" s="59">
        <v>547</v>
      </c>
      <c r="EF461" s="59">
        <v>547</v>
      </c>
      <c r="EG461" s="59">
        <v>14.040816326530599</v>
      </c>
      <c r="EH461" s="59">
        <v>51.722871893241098</v>
      </c>
      <c r="EI461" s="59">
        <v>3440</v>
      </c>
      <c r="EJ461" s="59">
        <v>45</v>
      </c>
      <c r="EK461" s="59">
        <v>0</v>
      </c>
      <c r="EL461" s="59">
        <v>5</v>
      </c>
      <c r="EM461" s="59">
        <v>0</v>
      </c>
      <c r="EN461" s="59">
        <v>3440</v>
      </c>
    </row>
    <row r="462" spans="1:144" x14ac:dyDescent="0.25">
      <c r="A462" s="18">
        <v>32.262054499999998</v>
      </c>
      <c r="B462" s="18">
        <v>-106.0764034</v>
      </c>
      <c r="C462" s="18">
        <f>IF(Sheet1!G1106=1,Master!A462,Master!K462)</f>
        <v>32.262054499999998</v>
      </c>
      <c r="D462" s="18">
        <f>IF(Sheet1!G1106=1,Master!B462,Master!L462)</f>
        <v>-106.0764034</v>
      </c>
      <c r="E462" s="18">
        <f>IF(Sheet1!G1106=0,Master!A462,Master!K462)</f>
        <v>100</v>
      </c>
      <c r="F462" s="18">
        <f>IF(Sheet1!G1106=0,Master!B462,Master!L462)</f>
        <v>180</v>
      </c>
      <c r="G462" s="18">
        <f>IF(Sheet1!I1106=1,Master!A462,Master!K462)</f>
        <v>32.262054499999998</v>
      </c>
      <c r="H462" s="18">
        <f>IF(Sheet1!I1106=1,Master!B462,Master!L462)</f>
        <v>-106.0764034</v>
      </c>
      <c r="I462" s="18">
        <f>IF(Sheet1!I1106=0,Master!A462,Master!K462)</f>
        <v>100</v>
      </c>
      <c r="J462" s="18">
        <f>IF(Sheet1!I1106=0,Master!B462,Master!L462)</f>
        <v>180</v>
      </c>
      <c r="K462" s="18">
        <v>100</v>
      </c>
      <c r="L462" s="18">
        <v>180</v>
      </c>
      <c r="M462">
        <v>237</v>
      </c>
      <c r="N462" t="s">
        <v>347</v>
      </c>
      <c r="O462">
        <v>4.8563923439699996</v>
      </c>
      <c r="P462" s="18" t="s">
        <v>84</v>
      </c>
      <c r="Q462" t="s">
        <v>85</v>
      </c>
      <c r="R462" t="s">
        <v>8</v>
      </c>
      <c r="S462">
        <v>0</v>
      </c>
      <c r="T462">
        <v>43</v>
      </c>
      <c r="U462">
        <v>25.1574802398681</v>
      </c>
      <c r="V462">
        <v>28.740158081054599</v>
      </c>
      <c r="W462">
        <v>27.195568617000099</v>
      </c>
      <c r="X462" s="1">
        <v>1169.4094505309999</v>
      </c>
      <c r="Z462" s="1">
        <v>253</v>
      </c>
      <c r="AA462" s="1">
        <v>5.8172884485120004E-3</v>
      </c>
      <c r="AB462" s="1">
        <v>0.64756895388507496</v>
      </c>
      <c r="AC462" s="1">
        <v>9.3795654008308998E-2</v>
      </c>
      <c r="AD462" s="1">
        <v>23.7303004641022</v>
      </c>
      <c r="AF462" s="1">
        <v>253</v>
      </c>
      <c r="AG462">
        <v>2.9287680346400001E-3</v>
      </c>
      <c r="AH462">
        <v>0.55075273727045304</v>
      </c>
      <c r="AI462">
        <v>3.4284229782372E-2</v>
      </c>
      <c r="AJ462">
        <v>8.6739101349400602</v>
      </c>
      <c r="AL462" s="18">
        <f t="shared" si="44"/>
        <v>0.64756895388507496</v>
      </c>
      <c r="AM462">
        <v>0.64756895388507496</v>
      </c>
      <c r="AN462">
        <v>237</v>
      </c>
      <c r="AO462" t="s">
        <v>347</v>
      </c>
      <c r="AP462" t="s">
        <v>84</v>
      </c>
      <c r="AQ462" t="s">
        <v>85</v>
      </c>
      <c r="AR462" t="s">
        <v>8</v>
      </c>
      <c r="AS462">
        <v>32.262054499999998</v>
      </c>
      <c r="AT462">
        <v>-106.0764034</v>
      </c>
      <c r="AW462">
        <v>14.3</v>
      </c>
      <c r="AX462">
        <v>13.4</v>
      </c>
      <c r="BB462">
        <v>17.2</v>
      </c>
      <c r="BC462">
        <v>16.100000000000001</v>
      </c>
      <c r="BG462">
        <v>20.7</v>
      </c>
      <c r="BH462">
        <v>19.5</v>
      </c>
      <c r="BL462">
        <v>25.8</v>
      </c>
      <c r="BM462">
        <v>24.3</v>
      </c>
      <c r="BQ462">
        <v>30.5</v>
      </c>
      <c r="BR462">
        <v>29</v>
      </c>
      <c r="BW462">
        <v>35.299999999999997</v>
      </c>
      <c r="BX462">
        <v>33.9</v>
      </c>
      <c r="CB462">
        <v>35.299999999999997</v>
      </c>
      <c r="CC462">
        <v>33.800000000000004</v>
      </c>
      <c r="CG462">
        <v>33.9</v>
      </c>
      <c r="CH462">
        <v>32.300000000000004</v>
      </c>
      <c r="CL462">
        <v>31</v>
      </c>
      <c r="CM462">
        <v>29.5</v>
      </c>
      <c r="CQ462">
        <v>26.1</v>
      </c>
      <c r="CR462">
        <v>24.900000000000002</v>
      </c>
      <c r="CV462">
        <v>19.2</v>
      </c>
      <c r="CW462">
        <v>18.200000000000003</v>
      </c>
      <c r="DA462">
        <v>14.6</v>
      </c>
      <c r="DB462">
        <v>13.7</v>
      </c>
      <c r="DD462">
        <v>250</v>
      </c>
      <c r="DE462">
        <v>0</v>
      </c>
      <c r="DF462">
        <v>0</v>
      </c>
      <c r="DG462">
        <v>0</v>
      </c>
      <c r="DH462">
        <v>0</v>
      </c>
      <c r="DI462" t="str">
        <f t="shared" si="45"/>
        <v xml:space="preserve">Temp. suitable for vectors - surveillance may be needed. </v>
      </c>
      <c r="DJ462" t="str">
        <f t="shared" si="42"/>
        <v>When temp. suitable, model suggests vectors likely - may need control, education, and policies minimizing exposure.</v>
      </c>
      <c r="DK462" t="str">
        <f t="shared" si="46"/>
        <v xml:space="preserve">Temp. suitable for Zika - surveillance may be needed. </v>
      </c>
      <c r="DL462" t="str">
        <f t="shared" si="43"/>
        <v>When temp. suitable, model suggests Zika unlikely.</v>
      </c>
      <c r="DM462" t="str">
        <f t="shared" si="47"/>
        <v>Temp. suitable for vectors - surveillance may be needed. When temp. suitable, model suggests vectors likely - may need control, education, and policies minimizing exposure.</v>
      </c>
      <c r="DX462" s="59" t="s">
        <v>347</v>
      </c>
      <c r="DY462" s="59" t="s">
        <v>84</v>
      </c>
      <c r="DZ462" s="59" t="s">
        <v>85</v>
      </c>
      <c r="EA462" s="59" t="s">
        <v>8</v>
      </c>
      <c r="EB462" s="59">
        <v>0</v>
      </c>
      <c r="EC462" s="59">
        <v>9023</v>
      </c>
      <c r="ED462" s="59">
        <v>0</v>
      </c>
      <c r="EE462" s="59">
        <v>9242</v>
      </c>
      <c r="EF462" s="59">
        <v>9242</v>
      </c>
      <c r="EG462" s="59">
        <v>54.8031696774908</v>
      </c>
      <c r="EH462" s="59">
        <v>343.82602588769902</v>
      </c>
      <c r="EI462" s="59">
        <v>494489</v>
      </c>
      <c r="EJ462" s="59">
        <v>445</v>
      </c>
      <c r="EK462" s="59">
        <v>0</v>
      </c>
      <c r="EL462" s="59">
        <v>20</v>
      </c>
      <c r="EM462" s="59">
        <v>0</v>
      </c>
      <c r="EN462" s="59">
        <v>494489</v>
      </c>
    </row>
    <row r="463" spans="1:144" x14ac:dyDescent="0.25">
      <c r="A463" s="18">
        <v>32.918266000000003</v>
      </c>
      <c r="B463" s="18">
        <v>-106.13368680000001</v>
      </c>
      <c r="C463" s="18">
        <f>IF(Sheet1!G1107=1,Master!A463,Master!K463)</f>
        <v>32.918266000000003</v>
      </c>
      <c r="D463" s="18">
        <f>IF(Sheet1!G1107=1,Master!B463,Master!L463)</f>
        <v>-106.13368680000001</v>
      </c>
      <c r="E463" s="18">
        <f>IF(Sheet1!G1107=0,Master!A463,Master!K463)</f>
        <v>100</v>
      </c>
      <c r="F463" s="18">
        <f>IF(Sheet1!G1107=0,Master!B463,Master!L463)</f>
        <v>180</v>
      </c>
      <c r="G463" s="18">
        <f>IF(Sheet1!I1107=1,Master!A463,Master!K463)</f>
        <v>32.918266000000003</v>
      </c>
      <c r="H463" s="18">
        <f>IF(Sheet1!I1107=1,Master!B463,Master!L463)</f>
        <v>-106.13368680000001</v>
      </c>
      <c r="I463" s="18">
        <f>IF(Sheet1!I1107=0,Master!A463,Master!K463)</f>
        <v>100</v>
      </c>
      <c r="J463" s="18">
        <f>IF(Sheet1!I1107=0,Master!B463,Master!L463)</f>
        <v>180</v>
      </c>
      <c r="K463" s="18">
        <v>100</v>
      </c>
      <c r="L463" s="18">
        <v>180</v>
      </c>
      <c r="M463">
        <v>311</v>
      </c>
      <c r="N463" t="s">
        <v>423</v>
      </c>
      <c r="O463">
        <v>0.82548124648300003</v>
      </c>
      <c r="P463" s="18" t="s">
        <v>84</v>
      </c>
      <c r="Q463" t="s">
        <v>85</v>
      </c>
      <c r="R463" t="s">
        <v>8</v>
      </c>
      <c r="S463">
        <v>0</v>
      </c>
      <c r="T463">
        <v>1</v>
      </c>
      <c r="U463">
        <v>26.259841918945298</v>
      </c>
      <c r="V463">
        <v>26.259841918945298</v>
      </c>
      <c r="W463">
        <v>26.259841918945298</v>
      </c>
      <c r="X463" s="1">
        <v>26.259841918945298</v>
      </c>
      <c r="Z463" s="1">
        <v>10</v>
      </c>
      <c r="AA463" s="1">
        <v>6.1183671805694999E-2</v>
      </c>
      <c r="AB463" s="1">
        <v>0.43134535045860101</v>
      </c>
      <c r="AC463" s="1">
        <v>0.201416326653692</v>
      </c>
      <c r="AD463" s="1">
        <v>2.0141632665369098</v>
      </c>
      <c r="AF463" s="1">
        <v>10</v>
      </c>
      <c r="AG463">
        <v>4.4412233850300003E-3</v>
      </c>
      <c r="AH463">
        <v>1.7121959565018999E-2</v>
      </c>
      <c r="AI463">
        <v>8.5501193941319997E-3</v>
      </c>
      <c r="AJ463">
        <v>8.5501193941315001E-2</v>
      </c>
      <c r="AL463" s="18">
        <f t="shared" si="44"/>
        <v>0.43134535045860101</v>
      </c>
      <c r="AM463">
        <v>0.43134535045860101</v>
      </c>
      <c r="AN463">
        <v>311</v>
      </c>
      <c r="AO463" t="s">
        <v>423</v>
      </c>
      <c r="AP463" t="s">
        <v>84</v>
      </c>
      <c r="AQ463" t="s">
        <v>85</v>
      </c>
      <c r="AR463" t="s">
        <v>8</v>
      </c>
      <c r="AS463">
        <v>32.918266000000003</v>
      </c>
      <c r="AT463">
        <v>-106.13368680000001</v>
      </c>
      <c r="AW463">
        <v>13.4</v>
      </c>
      <c r="AX463">
        <v>13.4</v>
      </c>
      <c r="BB463">
        <v>16.100000000000001</v>
      </c>
      <c r="BC463">
        <v>16.100000000000001</v>
      </c>
      <c r="BG463">
        <v>20</v>
      </c>
      <c r="BH463">
        <v>20</v>
      </c>
      <c r="BL463">
        <v>25.1</v>
      </c>
      <c r="BM463">
        <v>25</v>
      </c>
      <c r="BQ463">
        <v>29.9</v>
      </c>
      <c r="BR463">
        <v>29.8</v>
      </c>
      <c r="BW463">
        <v>34.799999999999997</v>
      </c>
      <c r="BX463">
        <v>34.700000000000003</v>
      </c>
      <c r="CB463">
        <v>34.9</v>
      </c>
      <c r="CC463">
        <v>34.799999999999997</v>
      </c>
      <c r="CG463">
        <v>33.5</v>
      </c>
      <c r="CH463">
        <v>33.5</v>
      </c>
      <c r="CL463">
        <v>30.5</v>
      </c>
      <c r="CM463">
        <v>30.4</v>
      </c>
      <c r="CQ463">
        <v>25.3</v>
      </c>
      <c r="CR463">
        <v>25.2</v>
      </c>
      <c r="CV463">
        <v>18.2</v>
      </c>
      <c r="CW463">
        <v>18.200000000000003</v>
      </c>
      <c r="DA463">
        <v>13.3</v>
      </c>
      <c r="DB463">
        <v>13.3</v>
      </c>
      <c r="DD463">
        <v>9</v>
      </c>
      <c r="DE463">
        <v>0</v>
      </c>
      <c r="DF463">
        <v>0</v>
      </c>
      <c r="DG463">
        <v>0</v>
      </c>
      <c r="DH463">
        <v>0</v>
      </c>
      <c r="DI463" t="str">
        <f t="shared" si="45"/>
        <v xml:space="preserve">Temp. suitable for vectors - surveillance may be needed. </v>
      </c>
      <c r="DJ463" t="str">
        <f t="shared" si="42"/>
        <v>When temp. suitable, model suggests vectors unlikely or low numbers.</v>
      </c>
      <c r="DK463" t="str">
        <f t="shared" si="46"/>
        <v xml:space="preserve">Temp. suitable for Zika - surveillance may be needed. </v>
      </c>
      <c r="DL463" t="str">
        <f t="shared" si="43"/>
        <v>When temp. suitable, model suggests Zika unlikely.</v>
      </c>
      <c r="DM463" t="str">
        <f t="shared" si="47"/>
        <v>Temp. suitable for vectors - surveillance may be needed. When temp. suitable, model suggests vectors unlikely or low numbers.</v>
      </c>
      <c r="DX463" s="59" t="s">
        <v>423</v>
      </c>
      <c r="DY463" s="59" t="s">
        <v>84</v>
      </c>
      <c r="DZ463" s="59" t="s">
        <v>85</v>
      </c>
      <c r="EA463" s="59" t="s">
        <v>8</v>
      </c>
      <c r="EB463" s="59">
        <v>0</v>
      </c>
      <c r="EC463" s="59">
        <v>907</v>
      </c>
      <c r="ED463" s="59">
        <v>0</v>
      </c>
      <c r="EE463" s="59">
        <v>1371</v>
      </c>
      <c r="EF463" s="59">
        <v>1371</v>
      </c>
      <c r="EG463" s="59">
        <v>3.6108048511576598</v>
      </c>
      <c r="EH463" s="59">
        <v>52.577339622691397</v>
      </c>
      <c r="EI463" s="59">
        <v>3275</v>
      </c>
      <c r="EJ463" s="59">
        <v>21</v>
      </c>
      <c r="EK463" s="59">
        <v>0</v>
      </c>
      <c r="EL463" s="59">
        <v>7</v>
      </c>
      <c r="EM463" s="59">
        <v>0</v>
      </c>
      <c r="EN463" s="59">
        <v>3275</v>
      </c>
    </row>
    <row r="464" spans="1:144" x14ac:dyDescent="0.25">
      <c r="A464" s="18">
        <v>34.997521800000001</v>
      </c>
      <c r="B464" s="18">
        <v>-106.4814746</v>
      </c>
      <c r="C464" s="18">
        <f>IF(Sheet1!G1108=1,Master!A464,Master!K464)</f>
        <v>34.997521800000001</v>
      </c>
      <c r="D464" s="18">
        <f>IF(Sheet1!G1108=1,Master!B464,Master!L464)</f>
        <v>-106.4814746</v>
      </c>
      <c r="E464" s="18">
        <f>IF(Sheet1!G1108=0,Master!A464,Master!K464)</f>
        <v>100</v>
      </c>
      <c r="F464" s="18">
        <f>IF(Sheet1!G1108=0,Master!B464,Master!L464)</f>
        <v>180</v>
      </c>
      <c r="G464" s="18">
        <f>IF(Sheet1!I1108=1,Master!A464,Master!K464)</f>
        <v>34.997521800000001</v>
      </c>
      <c r="H464" s="18">
        <f>IF(Sheet1!I1108=1,Master!B464,Master!L464)</f>
        <v>-106.4814746</v>
      </c>
      <c r="I464" s="18">
        <f>IF(Sheet1!I1108=0,Master!A464,Master!K464)</f>
        <v>100</v>
      </c>
      <c r="J464" s="18">
        <f>IF(Sheet1!I1108=0,Master!B464,Master!L464)</f>
        <v>180</v>
      </c>
      <c r="K464" s="18">
        <v>100</v>
      </c>
      <c r="L464" s="18">
        <v>180</v>
      </c>
      <c r="M464">
        <v>330</v>
      </c>
      <c r="N464" t="s">
        <v>442</v>
      </c>
      <c r="O464">
        <v>0.885726139064</v>
      </c>
      <c r="P464" s="18" t="s">
        <v>84</v>
      </c>
      <c r="Q464" t="s">
        <v>85</v>
      </c>
      <c r="R464" t="s">
        <v>8</v>
      </c>
      <c r="S464">
        <v>0</v>
      </c>
      <c r="T464">
        <v>2</v>
      </c>
      <c r="U464">
        <v>16.889762878417901</v>
      </c>
      <c r="V464">
        <v>20.4724407196044</v>
      </c>
      <c r="W464">
        <v>18.681101799011198</v>
      </c>
      <c r="X464" s="1">
        <v>37.362203598022397</v>
      </c>
      <c r="Z464" s="1">
        <v>11</v>
      </c>
      <c r="AA464" s="1">
        <v>7.5556393690270002E-3</v>
      </c>
      <c r="AB464" s="1">
        <v>0.210977802325576</v>
      </c>
      <c r="AC464" s="1">
        <v>6.9581847080142006E-2</v>
      </c>
      <c r="AD464" s="1">
        <v>0.76540031788156704</v>
      </c>
      <c r="AF464" s="1">
        <v>11</v>
      </c>
      <c r="AG464">
        <v>2.1019163383838999E-2</v>
      </c>
      <c r="AH464">
        <v>0.45024528799802599</v>
      </c>
      <c r="AI464">
        <v>0.11776359768583999</v>
      </c>
      <c r="AJ464">
        <v>1.2953995745442399</v>
      </c>
      <c r="AL464" s="18">
        <f t="shared" si="44"/>
        <v>0.45024528799802599</v>
      </c>
      <c r="AM464">
        <v>0.45024528799802599</v>
      </c>
      <c r="AN464">
        <v>330</v>
      </c>
      <c r="AO464" t="s">
        <v>442</v>
      </c>
      <c r="AP464" t="s">
        <v>84</v>
      </c>
      <c r="AQ464" t="s">
        <v>85</v>
      </c>
      <c r="AR464" t="s">
        <v>8</v>
      </c>
      <c r="AS464">
        <v>34.997521800000001</v>
      </c>
      <c r="AT464">
        <v>-106.4814746</v>
      </c>
      <c r="AW464">
        <v>8.6999999999999993</v>
      </c>
      <c r="AX464">
        <v>8.6999999999999993</v>
      </c>
      <c r="BB464">
        <v>12.1</v>
      </c>
      <c r="BC464">
        <v>12.1</v>
      </c>
      <c r="BG464">
        <v>15.9</v>
      </c>
      <c r="BH464">
        <v>15.9</v>
      </c>
      <c r="BL464">
        <v>21.1</v>
      </c>
      <c r="BM464">
        <v>21.1</v>
      </c>
      <c r="BQ464">
        <v>26.3</v>
      </c>
      <c r="BR464">
        <v>26.3</v>
      </c>
      <c r="BW464">
        <v>32</v>
      </c>
      <c r="BX464">
        <v>32</v>
      </c>
      <c r="CB464">
        <v>33.200000000000003</v>
      </c>
      <c r="CC464">
        <v>33.200000000000003</v>
      </c>
      <c r="CG464">
        <v>31.5</v>
      </c>
      <c r="CH464">
        <v>31.5</v>
      </c>
      <c r="CL464">
        <v>27.8</v>
      </c>
      <c r="CM464">
        <v>27.8</v>
      </c>
      <c r="CQ464">
        <v>21.8</v>
      </c>
      <c r="CR464">
        <v>21.8</v>
      </c>
      <c r="CV464">
        <v>14.1</v>
      </c>
      <c r="CW464">
        <v>14.1</v>
      </c>
      <c r="DA464">
        <v>8.9</v>
      </c>
      <c r="DB464">
        <v>8.9</v>
      </c>
      <c r="DD464">
        <v>12</v>
      </c>
      <c r="DE464">
        <v>0</v>
      </c>
      <c r="DF464">
        <v>0</v>
      </c>
      <c r="DG464">
        <v>0</v>
      </c>
      <c r="DH464">
        <v>0</v>
      </c>
      <c r="DI464" t="str">
        <f t="shared" si="45"/>
        <v xml:space="preserve">Temp. suitable for vectors - surveillance may be needed. </v>
      </c>
      <c r="DJ464" t="str">
        <f t="shared" si="42"/>
        <v>When temp. suitable, model suggests vectors unlikely or low numbers.</v>
      </c>
      <c r="DK464" t="str">
        <f t="shared" si="46"/>
        <v xml:space="preserve">Temp. suitable for Zika - surveillance may be needed. </v>
      </c>
      <c r="DL464" t="str">
        <f t="shared" si="43"/>
        <v>When temp. suitable, model suggests Zika unlikely.</v>
      </c>
      <c r="DM464" t="str">
        <f t="shared" si="47"/>
        <v>Temp. suitable for vectors - surveillance may be needed. When temp. suitable, model suggests vectors unlikely or low numbers.</v>
      </c>
      <c r="DX464" s="59" t="s">
        <v>442</v>
      </c>
      <c r="DY464" s="59" t="s">
        <v>84</v>
      </c>
      <c r="DZ464" s="59" t="s">
        <v>85</v>
      </c>
      <c r="EA464" s="59" t="s">
        <v>8</v>
      </c>
      <c r="EB464" s="59">
        <v>0</v>
      </c>
      <c r="EC464" s="59">
        <v>887</v>
      </c>
      <c r="ED464" s="59">
        <v>0</v>
      </c>
      <c r="EE464" s="59">
        <v>19435</v>
      </c>
      <c r="EF464" s="59">
        <v>19435</v>
      </c>
      <c r="EG464" s="59">
        <v>234.506200676437</v>
      </c>
      <c r="EH464" s="59">
        <v>870.328348226721</v>
      </c>
      <c r="EI464" s="59">
        <v>208007</v>
      </c>
      <c r="EJ464" s="59">
        <v>195</v>
      </c>
      <c r="EK464" s="59">
        <v>0</v>
      </c>
      <c r="EL464" s="59">
        <v>7</v>
      </c>
      <c r="EM464" s="59">
        <v>0</v>
      </c>
      <c r="EN464" s="59">
        <v>208007</v>
      </c>
    </row>
    <row r="465" spans="1:144" x14ac:dyDescent="0.25">
      <c r="A465" s="18">
        <v>34.284585499999999</v>
      </c>
      <c r="B465" s="18">
        <v>-103.7803929</v>
      </c>
      <c r="C465" s="18">
        <f>IF(Sheet1!G1109=1,Master!A465,Master!K465)</f>
        <v>34.284585499999999</v>
      </c>
      <c r="D465" s="18">
        <f>IF(Sheet1!G1109=1,Master!B465,Master!L465)</f>
        <v>-103.7803929</v>
      </c>
      <c r="E465" s="18">
        <f>IF(Sheet1!G1109=0,Master!A465,Master!K465)</f>
        <v>100</v>
      </c>
      <c r="F465" s="18">
        <f>IF(Sheet1!G1109=0,Master!B465,Master!L465)</f>
        <v>180</v>
      </c>
      <c r="G465" s="18">
        <f>IF(Sheet1!I1109=1,Master!A465,Master!K465)</f>
        <v>34.284585499999999</v>
      </c>
      <c r="H465" s="18">
        <f>IF(Sheet1!I1109=1,Master!B465,Master!L465)</f>
        <v>-103.7803929</v>
      </c>
      <c r="I465" s="18">
        <f>IF(Sheet1!I1109=0,Master!A465,Master!K465)</f>
        <v>100</v>
      </c>
      <c r="J465" s="18">
        <f>IF(Sheet1!I1109=0,Master!B465,Master!L465)</f>
        <v>180</v>
      </c>
      <c r="K465" s="18">
        <v>100</v>
      </c>
      <c r="L465" s="18">
        <v>180</v>
      </c>
      <c r="M465">
        <v>406</v>
      </c>
      <c r="N465" t="s">
        <v>518</v>
      </c>
      <c r="O465">
        <v>0.92205943348399999</v>
      </c>
      <c r="P465" s="18" t="s">
        <v>84</v>
      </c>
      <c r="Q465" t="s">
        <v>85</v>
      </c>
      <c r="R465" t="s">
        <v>8</v>
      </c>
      <c r="S465">
        <v>0</v>
      </c>
      <c r="T465">
        <v>3</v>
      </c>
      <c r="U465">
        <v>22.677165985107401</v>
      </c>
      <c r="V465">
        <v>25.433071136474599</v>
      </c>
      <c r="W465">
        <v>24.422572453816699</v>
      </c>
      <c r="X465" s="1">
        <v>73.267717361450096</v>
      </c>
      <c r="Z465" s="1">
        <v>17</v>
      </c>
      <c r="AA465" s="1">
        <v>5.8216270742612E-2</v>
      </c>
      <c r="AB465" s="1">
        <v>0.21840909650422999</v>
      </c>
      <c r="AC465" s="1">
        <v>9.9877888742256005E-2</v>
      </c>
      <c r="AD465" s="1">
        <v>1.6979241086183401</v>
      </c>
      <c r="AF465" s="1">
        <v>17</v>
      </c>
      <c r="AG465">
        <v>2.4287557824787E-2</v>
      </c>
      <c r="AH465">
        <v>0.26484495676544101</v>
      </c>
      <c r="AI465">
        <v>0.14161660105437099</v>
      </c>
      <c r="AJ465">
        <v>2.4074822179242998</v>
      </c>
      <c r="AL465" s="18">
        <f t="shared" si="44"/>
        <v>0.26484495676544101</v>
      </c>
      <c r="AM465">
        <v>0.26484495676544101</v>
      </c>
      <c r="AN465">
        <v>406</v>
      </c>
      <c r="AO465" t="s">
        <v>518</v>
      </c>
      <c r="AP465" t="s">
        <v>84</v>
      </c>
      <c r="AQ465" t="s">
        <v>85</v>
      </c>
      <c r="AR465" t="s">
        <v>8</v>
      </c>
      <c r="AS465">
        <v>34.284585499999999</v>
      </c>
      <c r="AT465">
        <v>-103.7803929</v>
      </c>
      <c r="AW465">
        <v>11.6</v>
      </c>
      <c r="AX465">
        <v>11.6</v>
      </c>
      <c r="BB465">
        <v>14.2</v>
      </c>
      <c r="BC465">
        <v>14.1</v>
      </c>
      <c r="BG465">
        <v>18.3</v>
      </c>
      <c r="BH465">
        <v>18.2</v>
      </c>
      <c r="BL465">
        <v>23.4</v>
      </c>
      <c r="BM465">
        <v>23.3</v>
      </c>
      <c r="BQ465">
        <v>27.9</v>
      </c>
      <c r="BR465">
        <v>27.8</v>
      </c>
      <c r="BW465">
        <v>32.200000000000003</v>
      </c>
      <c r="BX465">
        <v>32.200000000000003</v>
      </c>
      <c r="CB465">
        <v>33.200000000000003</v>
      </c>
      <c r="CC465">
        <v>33.200000000000003</v>
      </c>
      <c r="CG465">
        <v>31.9</v>
      </c>
      <c r="CH465">
        <v>31.900000000000002</v>
      </c>
      <c r="CL465">
        <v>28.4</v>
      </c>
      <c r="CM465">
        <v>28.400000000000002</v>
      </c>
      <c r="CQ465">
        <v>23.4</v>
      </c>
      <c r="CR465">
        <v>23.400000000000002</v>
      </c>
      <c r="CV465">
        <v>16.600000000000001</v>
      </c>
      <c r="CW465">
        <v>16.600000000000001</v>
      </c>
      <c r="DA465">
        <v>12.2</v>
      </c>
      <c r="DB465">
        <v>12.1</v>
      </c>
      <c r="DD465">
        <v>15</v>
      </c>
      <c r="DE465">
        <v>0</v>
      </c>
      <c r="DF465">
        <v>0</v>
      </c>
      <c r="DG465">
        <v>0</v>
      </c>
      <c r="DH465">
        <v>0</v>
      </c>
      <c r="DI465" t="str">
        <f t="shared" si="45"/>
        <v xml:space="preserve">Temp. suitable for vectors - surveillance may be needed. </v>
      </c>
      <c r="DJ465" t="str">
        <f t="shared" si="42"/>
        <v>When temp. suitable, model suggests vectors unlikely or low numbers.</v>
      </c>
      <c r="DK465" t="str">
        <f t="shared" si="46"/>
        <v xml:space="preserve">Temp. suitable for Zika - surveillance may be needed. </v>
      </c>
      <c r="DL465" t="str">
        <f t="shared" si="43"/>
        <v>When temp. suitable, model suggests Zika unlikely.</v>
      </c>
      <c r="DM465" t="str">
        <f t="shared" si="47"/>
        <v>Temp. suitable for vectors - surveillance may be needed. When temp. suitable, model suggests vectors unlikely or low numbers.</v>
      </c>
      <c r="DX465" s="59" t="s">
        <v>518</v>
      </c>
      <c r="DY465" s="59" t="s">
        <v>84</v>
      </c>
      <c r="DZ465" s="59" t="s">
        <v>85</v>
      </c>
      <c r="EA465" s="59" t="s">
        <v>8</v>
      </c>
      <c r="EB465" s="59">
        <v>0</v>
      </c>
      <c r="EC465" s="59">
        <v>978</v>
      </c>
      <c r="ED465" s="59">
        <v>0</v>
      </c>
      <c r="EE465" s="59">
        <v>20</v>
      </c>
      <c r="EF465" s="59">
        <v>20</v>
      </c>
      <c r="EG465" s="59">
        <v>6.7484662576687005E-2</v>
      </c>
      <c r="EH465" s="59">
        <v>0.72322415769946502</v>
      </c>
      <c r="EI465" s="59">
        <v>66</v>
      </c>
      <c r="EJ465" s="59">
        <v>7</v>
      </c>
      <c r="EK465" s="59">
        <v>0</v>
      </c>
      <c r="EL465" s="59">
        <v>3</v>
      </c>
      <c r="EM465" s="59">
        <v>0</v>
      </c>
      <c r="EN465" s="59">
        <v>66</v>
      </c>
    </row>
    <row r="466" spans="1:144" x14ac:dyDescent="0.25">
      <c r="A466" s="18">
        <v>33.488516400000002</v>
      </c>
      <c r="B466" s="18">
        <v>-106.5662006</v>
      </c>
      <c r="C466" s="18">
        <f>IF(Sheet1!G1110=1,Master!A466,Master!K466)</f>
        <v>33.488516400000002</v>
      </c>
      <c r="D466" s="18">
        <f>IF(Sheet1!G1110=1,Master!B466,Master!L466)</f>
        <v>-106.5662006</v>
      </c>
      <c r="E466" s="18">
        <f>IF(Sheet1!G1110=0,Master!A466,Master!K466)</f>
        <v>100</v>
      </c>
      <c r="F466" s="18">
        <f>IF(Sheet1!G1110=0,Master!B466,Master!L466)</f>
        <v>180</v>
      </c>
      <c r="G466" s="18">
        <f>IF(Sheet1!I1110=1,Master!A466,Master!K466)</f>
        <v>33.488516400000002</v>
      </c>
      <c r="H466" s="18">
        <f>IF(Sheet1!I1110=1,Master!B466,Master!L466)</f>
        <v>-106.5662006</v>
      </c>
      <c r="I466" s="18">
        <f>IF(Sheet1!I1110=0,Master!A466,Master!K466)</f>
        <v>100</v>
      </c>
      <c r="J466" s="18">
        <f>IF(Sheet1!I1110=0,Master!B466,Master!L466)</f>
        <v>180</v>
      </c>
      <c r="K466" s="18">
        <v>100</v>
      </c>
      <c r="L466" s="18">
        <v>180</v>
      </c>
      <c r="M466">
        <v>724</v>
      </c>
      <c r="N466" t="s">
        <v>838</v>
      </c>
      <c r="O466">
        <v>7.9588064381699999</v>
      </c>
      <c r="P466" s="18" t="s">
        <v>84</v>
      </c>
      <c r="Q466" t="s">
        <v>85</v>
      </c>
      <c r="R466" t="s">
        <v>8</v>
      </c>
      <c r="S466">
        <v>0</v>
      </c>
      <c r="T466">
        <v>117</v>
      </c>
      <c r="U466">
        <v>16.3385829925537</v>
      </c>
      <c r="V466">
        <v>28.188976287841701</v>
      </c>
      <c r="W466">
        <v>23.7960158454047</v>
      </c>
      <c r="X466" s="1">
        <v>2784.1338539123499</v>
      </c>
      <c r="Z466" s="1">
        <v>692</v>
      </c>
      <c r="AA466" s="1">
        <v>2.873635878404E-3</v>
      </c>
      <c r="AB466" s="1">
        <v>0.240600443121464</v>
      </c>
      <c r="AC466" s="1">
        <v>4.5437796089241998E-2</v>
      </c>
      <c r="AD466" s="1">
        <v>31.442954893755399</v>
      </c>
      <c r="AF466" s="1">
        <v>692</v>
      </c>
      <c r="AG466">
        <v>9.8731766393200002E-4</v>
      </c>
      <c r="AH466">
        <v>0.69278558663797696</v>
      </c>
      <c r="AI466">
        <v>7.7998197133019004E-2</v>
      </c>
      <c r="AJ466">
        <v>53.974752416049199</v>
      </c>
      <c r="AL466" s="18">
        <f t="shared" si="44"/>
        <v>0.69278558663797696</v>
      </c>
      <c r="AM466">
        <v>0.69278558663797696</v>
      </c>
      <c r="AN466">
        <v>724</v>
      </c>
      <c r="AO466" t="s">
        <v>838</v>
      </c>
      <c r="AP466" t="s">
        <v>84</v>
      </c>
      <c r="AQ466" t="s">
        <v>85</v>
      </c>
      <c r="AR466" t="s">
        <v>8</v>
      </c>
      <c r="AS466">
        <v>33.488516400000002</v>
      </c>
      <c r="AT466">
        <v>-106.5662006</v>
      </c>
      <c r="AW466">
        <v>14.1</v>
      </c>
      <c r="AX466">
        <v>11.2</v>
      </c>
      <c r="BB466">
        <v>17.100000000000001</v>
      </c>
      <c r="BC466">
        <v>14.1</v>
      </c>
      <c r="BG466">
        <v>20.7</v>
      </c>
      <c r="BH466">
        <v>17.8</v>
      </c>
      <c r="BL466">
        <v>25.5</v>
      </c>
      <c r="BM466">
        <v>22.6</v>
      </c>
      <c r="BQ466">
        <v>30.3</v>
      </c>
      <c r="BR466">
        <v>27.400000000000002</v>
      </c>
      <c r="BW466">
        <v>35.299999999999997</v>
      </c>
      <c r="BX466">
        <v>32.5</v>
      </c>
      <c r="CB466">
        <v>35.5</v>
      </c>
      <c r="CC466">
        <v>32.800000000000004</v>
      </c>
      <c r="CG466">
        <v>34</v>
      </c>
      <c r="CH466">
        <v>31.3</v>
      </c>
      <c r="CL466">
        <v>31.1</v>
      </c>
      <c r="CM466">
        <v>28.1</v>
      </c>
      <c r="CQ466">
        <v>26.1</v>
      </c>
      <c r="CR466">
        <v>23.1</v>
      </c>
      <c r="CV466">
        <v>19.100000000000001</v>
      </c>
      <c r="CW466">
        <v>16.200000000000003</v>
      </c>
      <c r="DA466">
        <v>14.2</v>
      </c>
      <c r="DB466">
        <v>11.4</v>
      </c>
      <c r="DD466">
        <v>679</v>
      </c>
      <c r="DE466">
        <v>0</v>
      </c>
      <c r="DF466">
        <v>0</v>
      </c>
      <c r="DG466">
        <v>0</v>
      </c>
      <c r="DH466">
        <v>0</v>
      </c>
      <c r="DI466" t="str">
        <f t="shared" si="45"/>
        <v xml:space="preserve">Temp. suitable for vectors - surveillance may be needed. </v>
      </c>
      <c r="DJ466" t="str">
        <f t="shared" si="42"/>
        <v>When temp. suitable, model suggests vectors likely - may need control, education, and policies minimizing exposure.</v>
      </c>
      <c r="DK466" t="str">
        <f t="shared" si="46"/>
        <v xml:space="preserve">Temp. suitable for Zika - surveillance may be needed. </v>
      </c>
      <c r="DL466" t="str">
        <f t="shared" si="43"/>
        <v>When temp. suitable, model suggests Zika unlikely.</v>
      </c>
      <c r="DM466" t="str">
        <f t="shared" si="47"/>
        <v>Temp. suitable for vectors - surveillance may be needed. When temp. suitable, model suggests vectors likely - may need control, education, and policies minimizing exposure.</v>
      </c>
      <c r="DX466" s="59" t="s">
        <v>838</v>
      </c>
      <c r="DY466" s="59" t="s">
        <v>84</v>
      </c>
      <c r="DZ466" s="59" t="s">
        <v>85</v>
      </c>
      <c r="EA466" s="59" t="s">
        <v>8</v>
      </c>
      <c r="EB466" s="59">
        <v>0</v>
      </c>
      <c r="EC466" s="59">
        <v>21642</v>
      </c>
      <c r="ED466" s="59">
        <v>0</v>
      </c>
      <c r="EE466" s="59">
        <v>588</v>
      </c>
      <c r="EF466" s="59">
        <v>588</v>
      </c>
      <c r="EG466" s="59">
        <v>0.18394787912392599</v>
      </c>
      <c r="EH466" s="59">
        <v>6.3941362547553702</v>
      </c>
      <c r="EI466" s="59">
        <v>3981</v>
      </c>
      <c r="EJ466" s="59">
        <v>44</v>
      </c>
      <c r="EK466" s="59">
        <v>0</v>
      </c>
      <c r="EL466" s="59">
        <v>8</v>
      </c>
      <c r="EM466" s="59">
        <v>0</v>
      </c>
      <c r="EN466" s="59">
        <v>3981</v>
      </c>
    </row>
    <row r="467" spans="1:144" x14ac:dyDescent="0.25">
      <c r="A467" s="18">
        <v>36.586909900000002</v>
      </c>
      <c r="B467" s="18">
        <v>-115.67682790000001</v>
      </c>
      <c r="C467" s="18">
        <f>IF(Sheet1!G1129=1,Master!A467,Master!K467)</f>
        <v>36.586909900000002</v>
      </c>
      <c r="D467" s="18">
        <f>IF(Sheet1!G1129=1,Master!B467,Master!L467)</f>
        <v>-115.67682790000001</v>
      </c>
      <c r="E467" s="18">
        <f>IF(Sheet1!G1129=0,Master!A467,Master!K467)</f>
        <v>100</v>
      </c>
      <c r="F467" s="18">
        <f>IF(Sheet1!G1129=0,Master!B467,Master!L467)</f>
        <v>180</v>
      </c>
      <c r="G467" s="18">
        <f>IF(Sheet1!I1129=1,Master!A467,Master!K467)</f>
        <v>36.586909900000002</v>
      </c>
      <c r="H467" s="18">
        <f>IF(Sheet1!I1129=1,Master!B467,Master!L467)</f>
        <v>-115.67682790000001</v>
      </c>
      <c r="I467" s="18">
        <f>IF(Sheet1!I1129=0,Master!A467,Master!K467)</f>
        <v>100</v>
      </c>
      <c r="J467" s="18">
        <f>IF(Sheet1!I1129=0,Master!B467,Master!L467)</f>
        <v>180</v>
      </c>
      <c r="K467" s="18">
        <v>100</v>
      </c>
      <c r="L467" s="18">
        <v>180</v>
      </c>
      <c r="M467">
        <v>188</v>
      </c>
      <c r="N467" t="s">
        <v>292</v>
      </c>
      <c r="O467">
        <v>0.17170265126000001</v>
      </c>
      <c r="P467" t="s">
        <v>293</v>
      </c>
      <c r="Q467" t="s">
        <v>294</v>
      </c>
      <c r="R467" t="s">
        <v>8</v>
      </c>
      <c r="S467">
        <v>0</v>
      </c>
      <c r="T467">
        <v>1</v>
      </c>
      <c r="U467">
        <v>20.748031616210898</v>
      </c>
      <c r="V467">
        <v>20.748031616210898</v>
      </c>
      <c r="W467">
        <v>20.748031616210898</v>
      </c>
      <c r="X467" s="1">
        <v>20.748031616210898</v>
      </c>
      <c r="Z467" s="1">
        <v>1</v>
      </c>
      <c r="AA467" s="1">
        <v>5.7050776187123002E-2</v>
      </c>
      <c r="AB467" s="1">
        <v>5.7050776187123002E-2</v>
      </c>
      <c r="AC467" s="1">
        <v>5.7050776187123002E-2</v>
      </c>
      <c r="AD467" s="1">
        <v>5.7050776187123002E-2</v>
      </c>
      <c r="AF467" s="1">
        <v>1</v>
      </c>
      <c r="AG467">
        <v>2.7101425626679999E-3</v>
      </c>
      <c r="AH467">
        <v>2.7101425626679999E-3</v>
      </c>
      <c r="AI467">
        <v>2.7101425626679999E-3</v>
      </c>
      <c r="AJ467">
        <v>2.7101425626679999E-3</v>
      </c>
      <c r="AL467" s="18">
        <f t="shared" si="44"/>
        <v>5.7050776187123002E-2</v>
      </c>
      <c r="AM467">
        <v>5.7050776187123002E-2</v>
      </c>
      <c r="AN467">
        <v>188</v>
      </c>
      <c r="AO467" t="s">
        <v>292</v>
      </c>
      <c r="AP467" t="s">
        <v>293</v>
      </c>
      <c r="AQ467" t="s">
        <v>294</v>
      </c>
      <c r="AR467" t="s">
        <v>8</v>
      </c>
      <c r="AS467">
        <v>36.586909900000002</v>
      </c>
      <c r="AT467">
        <v>-115.67682790000001</v>
      </c>
      <c r="AW467">
        <v>12.8</v>
      </c>
      <c r="AX467">
        <v>12.8</v>
      </c>
      <c r="BB467">
        <v>15.7</v>
      </c>
      <c r="BC467">
        <v>15.7</v>
      </c>
      <c r="BG467">
        <v>18.7</v>
      </c>
      <c r="BH467">
        <v>18.7</v>
      </c>
      <c r="BL467">
        <v>23.3</v>
      </c>
      <c r="BM467">
        <v>23.3</v>
      </c>
      <c r="BQ467">
        <v>28.4</v>
      </c>
      <c r="BR467">
        <v>28.4</v>
      </c>
      <c r="BW467">
        <v>34.299999999999997</v>
      </c>
      <c r="BX467">
        <v>34.299999999999997</v>
      </c>
      <c r="CB467">
        <v>37.299999999999997</v>
      </c>
      <c r="CC467">
        <v>37.299999999999997</v>
      </c>
      <c r="CG467">
        <v>36.200000000000003</v>
      </c>
      <c r="CH467">
        <v>36.200000000000003</v>
      </c>
      <c r="CL467">
        <v>32.1</v>
      </c>
      <c r="CM467">
        <v>32.1</v>
      </c>
      <c r="CQ467">
        <v>25.8</v>
      </c>
      <c r="CR467">
        <v>25.8</v>
      </c>
      <c r="CV467">
        <v>17.600000000000001</v>
      </c>
      <c r="CW467">
        <v>17.600000000000001</v>
      </c>
      <c r="DA467">
        <v>12.8</v>
      </c>
      <c r="DB467">
        <v>12.8</v>
      </c>
      <c r="DD467">
        <v>1</v>
      </c>
      <c r="DE467">
        <v>0</v>
      </c>
      <c r="DF467">
        <v>0</v>
      </c>
      <c r="DG467">
        <v>0</v>
      </c>
      <c r="DH467">
        <v>0</v>
      </c>
      <c r="DI467" t="str">
        <f t="shared" si="45"/>
        <v xml:space="preserve">Temp. suitable for vectors - surveillance may be needed. </v>
      </c>
      <c r="DJ467" t="str">
        <f t="shared" si="42"/>
        <v>When temp. suitable, model suggests vectors unlikely or low numbers.</v>
      </c>
      <c r="DK467" t="str">
        <f t="shared" si="46"/>
        <v xml:space="preserve">Temp. suitable for Zika - surveillance may be needed. </v>
      </c>
      <c r="DL467" t="str">
        <f t="shared" si="43"/>
        <v>When temp. suitable, model suggests Zika unlikely.</v>
      </c>
      <c r="DM467" t="str">
        <f t="shared" si="47"/>
        <v>Temp. suitable for vectors - surveillance may be needed. When temp. suitable, model suggests vectors unlikely or low numbers.</v>
      </c>
      <c r="DX467" s="59" t="s">
        <v>292</v>
      </c>
      <c r="DY467" s="59" t="s">
        <v>293</v>
      </c>
      <c r="DZ467" s="59" t="s">
        <v>294</v>
      </c>
      <c r="EA467" s="59" t="s">
        <v>8</v>
      </c>
      <c r="EB467" s="59">
        <v>1</v>
      </c>
      <c r="EC467" s="59">
        <v>227</v>
      </c>
      <c r="ED467" s="59">
        <v>0</v>
      </c>
      <c r="EE467" s="59">
        <v>324</v>
      </c>
      <c r="EF467" s="59">
        <v>324</v>
      </c>
      <c r="EG467" s="59">
        <v>3.6960352422907401</v>
      </c>
      <c r="EH467" s="59">
        <v>28.040092946966599</v>
      </c>
      <c r="EI467" s="59">
        <v>839</v>
      </c>
      <c r="EJ467" s="59">
        <v>10</v>
      </c>
      <c r="EK467" s="59">
        <v>0</v>
      </c>
      <c r="EL467" s="59">
        <v>2</v>
      </c>
      <c r="EM467" s="59">
        <v>0</v>
      </c>
      <c r="EN467" s="59">
        <v>839</v>
      </c>
    </row>
    <row r="468" spans="1:144" x14ac:dyDescent="0.25">
      <c r="A468" s="18">
        <v>38.541023799999998</v>
      </c>
      <c r="B468" s="18">
        <v>-118.65451899999999</v>
      </c>
      <c r="C468" s="18">
        <f>IF(Sheet1!G1130=1,Master!A468,Master!K468)</f>
        <v>38.541023799999998</v>
      </c>
      <c r="D468" s="18">
        <f>IF(Sheet1!G1130=1,Master!B468,Master!L468)</f>
        <v>-118.65451899999999</v>
      </c>
      <c r="E468" s="18">
        <f>IF(Sheet1!G1130=0,Master!A468,Master!K468)</f>
        <v>100</v>
      </c>
      <c r="F468" s="18">
        <f>IF(Sheet1!G1130=0,Master!B468,Master!L468)</f>
        <v>180</v>
      </c>
      <c r="G468" s="18">
        <f>IF(Sheet1!I1130=1,Master!A468,Master!K468)</f>
        <v>38.541023799999998</v>
      </c>
      <c r="H468" s="18">
        <f>IF(Sheet1!I1130=1,Master!B468,Master!L468)</f>
        <v>-118.65451899999999</v>
      </c>
      <c r="I468" s="18">
        <f>IF(Sheet1!I1130=0,Master!A468,Master!K468)</f>
        <v>100</v>
      </c>
      <c r="J468" s="18">
        <f>IF(Sheet1!I1130=0,Master!B468,Master!L468)</f>
        <v>180</v>
      </c>
      <c r="K468" s="18">
        <v>100</v>
      </c>
      <c r="L468" s="18">
        <v>180</v>
      </c>
      <c r="M468">
        <v>305</v>
      </c>
      <c r="N468" t="s">
        <v>417</v>
      </c>
      <c r="O468">
        <v>1.7860422842100001</v>
      </c>
      <c r="P468" t="s">
        <v>293</v>
      </c>
      <c r="Q468" t="s">
        <v>294</v>
      </c>
      <c r="R468" t="s">
        <v>8</v>
      </c>
      <c r="S468">
        <v>0</v>
      </c>
      <c r="T468">
        <v>6</v>
      </c>
      <c r="U468">
        <v>3.6614172458648602</v>
      </c>
      <c r="V468">
        <v>17.9921264648437</v>
      </c>
      <c r="W468">
        <v>10.964567065238899</v>
      </c>
      <c r="X468" s="1">
        <v>65.787402391433702</v>
      </c>
      <c r="Z468" s="1">
        <v>34</v>
      </c>
      <c r="AA468" s="1">
        <v>1.1784994045169999E-3</v>
      </c>
      <c r="AB468" s="1">
        <v>2.0772438349115002E-2</v>
      </c>
      <c r="AC468" s="1">
        <v>8.6158976769090002E-3</v>
      </c>
      <c r="AD468" s="1">
        <v>0.29294052101490398</v>
      </c>
      <c r="AF468" s="1">
        <v>34</v>
      </c>
      <c r="AG468">
        <v>2.8810270311699999E-4</v>
      </c>
      <c r="AH468">
        <v>1.1763261487684E-2</v>
      </c>
      <c r="AI468">
        <v>3.7515098477409999E-3</v>
      </c>
      <c r="AJ468">
        <v>0.12755133482320299</v>
      </c>
      <c r="AL468" s="18">
        <f t="shared" si="44"/>
        <v>2.0772438349115002E-2</v>
      </c>
      <c r="AM468">
        <v>2.0772438349115002E-2</v>
      </c>
      <c r="AN468">
        <v>305</v>
      </c>
      <c r="AO468" t="s">
        <v>417</v>
      </c>
      <c r="AP468" t="s">
        <v>293</v>
      </c>
      <c r="AQ468" t="s">
        <v>294</v>
      </c>
      <c r="AR468" t="s">
        <v>8</v>
      </c>
      <c r="AS468">
        <v>38.541023799999998</v>
      </c>
      <c r="AT468">
        <v>-118.65451899999999</v>
      </c>
      <c r="AW468">
        <v>8.4</v>
      </c>
      <c r="AX468">
        <v>6.3999999999999995</v>
      </c>
      <c r="BB468">
        <v>12.4</v>
      </c>
      <c r="BC468">
        <v>9.4</v>
      </c>
      <c r="BG468">
        <v>15.4</v>
      </c>
      <c r="BH468">
        <v>12.2</v>
      </c>
      <c r="BL468">
        <v>19.5</v>
      </c>
      <c r="BM468">
        <v>16.100000000000001</v>
      </c>
      <c r="BQ468">
        <v>24.8</v>
      </c>
      <c r="BR468">
        <v>21.3</v>
      </c>
      <c r="BW468">
        <v>30.3</v>
      </c>
      <c r="BX468">
        <v>26.8</v>
      </c>
      <c r="CB468">
        <v>34.700000000000003</v>
      </c>
      <c r="CC468">
        <v>31.3</v>
      </c>
      <c r="CG468">
        <v>33.5</v>
      </c>
      <c r="CH468">
        <v>30.1</v>
      </c>
      <c r="CL468">
        <v>28.6</v>
      </c>
      <c r="CM468">
        <v>25.400000000000002</v>
      </c>
      <c r="CQ468">
        <v>22.2</v>
      </c>
      <c r="CR468">
        <v>19.3</v>
      </c>
      <c r="CV468">
        <v>14.1</v>
      </c>
      <c r="CW468">
        <v>11.799999999999999</v>
      </c>
      <c r="DA468">
        <v>8.8000000000000007</v>
      </c>
      <c r="DB468">
        <v>7</v>
      </c>
      <c r="DD468">
        <v>37</v>
      </c>
      <c r="DE468">
        <v>0</v>
      </c>
      <c r="DF468">
        <v>0</v>
      </c>
      <c r="DG468">
        <v>0</v>
      </c>
      <c r="DH468">
        <v>0</v>
      </c>
      <c r="DI468" t="str">
        <f t="shared" si="45"/>
        <v xml:space="preserve">Temp. suitable for vectors - surveillance may be needed. </v>
      </c>
      <c r="DJ468" t="str">
        <f t="shared" si="42"/>
        <v>When temp. suitable, model suggests vectors unlikely or low numbers.</v>
      </c>
      <c r="DK468" t="str">
        <f t="shared" si="46"/>
        <v xml:space="preserve">Temp. suitable for Zika - surveillance may be needed. </v>
      </c>
      <c r="DL468" t="str">
        <f t="shared" si="43"/>
        <v>When temp. suitable, model suggests Zika unlikely.</v>
      </c>
      <c r="DM468" t="str">
        <f t="shared" si="47"/>
        <v>Temp. suitable for vectors - surveillance may be needed. When temp. suitable, model suggests vectors unlikely or low numbers.</v>
      </c>
      <c r="DX468" s="59" t="s">
        <v>417</v>
      </c>
      <c r="DY468" s="59" t="s">
        <v>293</v>
      </c>
      <c r="DZ468" s="59" t="s">
        <v>294</v>
      </c>
      <c r="EA468" s="59" t="s">
        <v>8</v>
      </c>
      <c r="EB468" s="59">
        <v>0</v>
      </c>
      <c r="EC468" s="59">
        <v>2137</v>
      </c>
      <c r="ED468" s="59">
        <v>0</v>
      </c>
      <c r="EE468" s="59">
        <v>1000</v>
      </c>
      <c r="EF468" s="59">
        <v>1000</v>
      </c>
      <c r="EG468" s="59">
        <v>1.8380907814693499</v>
      </c>
      <c r="EH468" s="59">
        <v>33.989194100293901</v>
      </c>
      <c r="EI468" s="59">
        <v>3928</v>
      </c>
      <c r="EJ468" s="59">
        <v>27</v>
      </c>
      <c r="EK468" s="59">
        <v>0</v>
      </c>
      <c r="EL468" s="59">
        <v>2</v>
      </c>
      <c r="EM468" s="59">
        <v>0</v>
      </c>
      <c r="EN468" s="59">
        <v>3928</v>
      </c>
    </row>
    <row r="469" spans="1:144" x14ac:dyDescent="0.25">
      <c r="A469" s="18">
        <v>39.4221273</v>
      </c>
      <c r="B469" s="18">
        <v>-118.7043017</v>
      </c>
      <c r="C469" s="18">
        <f>IF(Sheet1!G1131=1,Master!A469,Master!K469)</f>
        <v>39.4221273</v>
      </c>
      <c r="D469" s="18">
        <f>IF(Sheet1!G1131=1,Master!B469,Master!L469)</f>
        <v>-118.7043017</v>
      </c>
      <c r="E469" s="18">
        <f>IF(Sheet1!G1131=0,Master!A469,Master!K469)</f>
        <v>100</v>
      </c>
      <c r="F469" s="18">
        <f>IF(Sheet1!G1131=0,Master!B469,Master!L469)</f>
        <v>180</v>
      </c>
      <c r="G469" s="18">
        <f>IF(Sheet1!I1131=1,Master!A469,Master!K469)</f>
        <v>39.4221273</v>
      </c>
      <c r="H469" s="18">
        <f>IF(Sheet1!I1131=1,Master!B469,Master!L469)</f>
        <v>-118.7043017</v>
      </c>
      <c r="I469" s="18">
        <f>IF(Sheet1!I1131=0,Master!A469,Master!K469)</f>
        <v>100</v>
      </c>
      <c r="J469" s="18">
        <f>IF(Sheet1!I1131=0,Master!B469,Master!L469)</f>
        <v>180</v>
      </c>
      <c r="K469" s="18">
        <v>100</v>
      </c>
      <c r="L469" s="18">
        <v>180</v>
      </c>
      <c r="M469">
        <v>430</v>
      </c>
      <c r="N469" t="s">
        <v>542</v>
      </c>
      <c r="O469">
        <v>0.36375398037099999</v>
      </c>
      <c r="P469" t="s">
        <v>293</v>
      </c>
      <c r="Q469" t="s">
        <v>294</v>
      </c>
      <c r="R469" t="s">
        <v>8</v>
      </c>
      <c r="S469">
        <v>0</v>
      </c>
      <c r="T469">
        <v>1</v>
      </c>
      <c r="U469">
        <v>19.370079040527301</v>
      </c>
      <c r="V469">
        <v>19.370079040527301</v>
      </c>
      <c r="W469">
        <v>19.370079040527301</v>
      </c>
      <c r="X469" s="1">
        <v>19.370079040527301</v>
      </c>
      <c r="Z469" s="1">
        <v>2</v>
      </c>
      <c r="AA469" s="1">
        <v>3.0494574383911E-2</v>
      </c>
      <c r="AB469" s="1">
        <v>4.3586307172124999E-2</v>
      </c>
      <c r="AC469" s="1">
        <v>3.7040440778017998E-2</v>
      </c>
      <c r="AD469" s="1">
        <v>7.4080881556035996E-2</v>
      </c>
      <c r="AF469" s="1">
        <v>2</v>
      </c>
      <c r="AG469">
        <v>2.1943476893769999E-2</v>
      </c>
      <c r="AH469">
        <v>2.2964349801201999E-2</v>
      </c>
      <c r="AI469">
        <v>2.2453913347486001E-2</v>
      </c>
      <c r="AJ469">
        <v>4.4907826694972001E-2</v>
      </c>
      <c r="AL469" s="18">
        <f t="shared" si="44"/>
        <v>4.3586307172124999E-2</v>
      </c>
      <c r="AM469">
        <v>4.3586307172124999E-2</v>
      </c>
      <c r="AN469">
        <v>430</v>
      </c>
      <c r="AO469" t="s">
        <v>542</v>
      </c>
      <c r="AP469" t="s">
        <v>293</v>
      </c>
      <c r="AQ469" t="s">
        <v>294</v>
      </c>
      <c r="AR469" t="s">
        <v>8</v>
      </c>
      <c r="AS469">
        <v>39.4221273</v>
      </c>
      <c r="AT469">
        <v>-118.7043017</v>
      </c>
      <c r="AW469">
        <v>7.2</v>
      </c>
      <c r="AX469">
        <v>7.2</v>
      </c>
      <c r="BB469">
        <v>11.2</v>
      </c>
      <c r="BC469">
        <v>11.2</v>
      </c>
      <c r="BG469">
        <v>14.9</v>
      </c>
      <c r="BH469">
        <v>14.9</v>
      </c>
      <c r="BL469">
        <v>18.899999999999999</v>
      </c>
      <c r="BM469">
        <v>18.899999999999999</v>
      </c>
      <c r="BQ469">
        <v>23.8</v>
      </c>
      <c r="BR469">
        <v>23.8</v>
      </c>
      <c r="BW469">
        <v>29.2</v>
      </c>
      <c r="BX469">
        <v>29.2</v>
      </c>
      <c r="CB469">
        <v>34</v>
      </c>
      <c r="CC469">
        <v>34</v>
      </c>
      <c r="CG469">
        <v>33</v>
      </c>
      <c r="CH469">
        <v>33</v>
      </c>
      <c r="CL469">
        <v>28</v>
      </c>
      <c r="CM469">
        <v>28</v>
      </c>
      <c r="CQ469">
        <v>21.3</v>
      </c>
      <c r="CR469">
        <v>21.3</v>
      </c>
      <c r="CV469">
        <v>12.9</v>
      </c>
      <c r="CW469">
        <v>12.9</v>
      </c>
      <c r="DA469">
        <v>7.5</v>
      </c>
      <c r="DB469">
        <v>7.5</v>
      </c>
      <c r="DD469">
        <v>2</v>
      </c>
      <c r="DE469">
        <v>0</v>
      </c>
      <c r="DF469">
        <v>0</v>
      </c>
      <c r="DG469">
        <v>0</v>
      </c>
      <c r="DH469">
        <v>0</v>
      </c>
      <c r="DI469" t="str">
        <f t="shared" si="45"/>
        <v xml:space="preserve">Temp. suitable for vectors - surveillance may be needed. </v>
      </c>
      <c r="DJ469" t="str">
        <f t="shared" si="42"/>
        <v>When temp. suitable, model suggests vectors unlikely or low numbers.</v>
      </c>
      <c r="DK469" t="str">
        <f t="shared" si="46"/>
        <v xml:space="preserve">Temp. suitable for Zika - surveillance may be needed. </v>
      </c>
      <c r="DL469" t="str">
        <f t="shared" si="43"/>
        <v>When temp. suitable, model suggests Zika unlikely.</v>
      </c>
      <c r="DM469" t="str">
        <f t="shared" si="47"/>
        <v>Temp. suitable for vectors - surveillance may be needed. When temp. suitable, model suggests vectors unlikely or low numbers.</v>
      </c>
      <c r="DX469" s="59" t="s">
        <v>542</v>
      </c>
      <c r="DY469" s="59" t="s">
        <v>293</v>
      </c>
      <c r="DZ469" s="59" t="s">
        <v>294</v>
      </c>
      <c r="EA469" s="59" t="s">
        <v>8</v>
      </c>
      <c r="EB469" s="59">
        <v>0</v>
      </c>
      <c r="EC469" s="59">
        <v>366</v>
      </c>
      <c r="ED469" s="59">
        <v>0</v>
      </c>
      <c r="EE469" s="59">
        <v>1518</v>
      </c>
      <c r="EF469" s="59">
        <v>1518</v>
      </c>
      <c r="EG469" s="59">
        <v>31.065573770491799</v>
      </c>
      <c r="EH469" s="59">
        <v>162.07741544168101</v>
      </c>
      <c r="EI469" s="59">
        <v>11370</v>
      </c>
      <c r="EJ469" s="59">
        <v>51</v>
      </c>
      <c r="EK469" s="59">
        <v>0</v>
      </c>
      <c r="EL469" s="59">
        <v>16</v>
      </c>
      <c r="EM469" s="59">
        <v>0</v>
      </c>
      <c r="EN469" s="59">
        <v>11370</v>
      </c>
    </row>
    <row r="470" spans="1:144" x14ac:dyDescent="0.25">
      <c r="A470" s="18">
        <v>39.412312499999999</v>
      </c>
      <c r="B470" s="18">
        <v>-118.19824490000001</v>
      </c>
      <c r="C470" s="18">
        <f>IF(Sheet1!G1132=1,Master!A470,Master!K470)</f>
        <v>39.412312499999999</v>
      </c>
      <c r="D470" s="18">
        <f>IF(Sheet1!G1132=1,Master!B470,Master!L470)</f>
        <v>-118.19824490000001</v>
      </c>
      <c r="E470" s="18">
        <f>IF(Sheet1!G1132=0,Master!A470,Master!K470)</f>
        <v>100</v>
      </c>
      <c r="F470" s="18">
        <f>IF(Sheet1!G1132=0,Master!B470,Master!L470)</f>
        <v>180</v>
      </c>
      <c r="G470" s="18">
        <f>IF(Sheet1!I1132=1,Master!A470,Master!K470)</f>
        <v>39.412312499999999</v>
      </c>
      <c r="H470" s="18">
        <f>IF(Sheet1!I1132=1,Master!B470,Master!L470)</f>
        <v>-118.19824490000001</v>
      </c>
      <c r="I470" s="18">
        <f>IF(Sheet1!I1132=0,Master!A470,Master!K470)</f>
        <v>100</v>
      </c>
      <c r="J470" s="18">
        <f>IF(Sheet1!I1132=0,Master!B470,Master!L470)</f>
        <v>180</v>
      </c>
      <c r="K470" s="18">
        <v>100</v>
      </c>
      <c r="L470" s="18">
        <v>180</v>
      </c>
      <c r="M470">
        <v>431</v>
      </c>
      <c r="N470" t="s">
        <v>543</v>
      </c>
      <c r="O470">
        <v>1.6546011352200001</v>
      </c>
      <c r="P470" t="s">
        <v>293</v>
      </c>
      <c r="Q470" t="s">
        <v>294</v>
      </c>
      <c r="R470" t="s">
        <v>8</v>
      </c>
      <c r="S470">
        <v>0</v>
      </c>
      <c r="T470">
        <v>4</v>
      </c>
      <c r="U470">
        <v>13.031496047973601</v>
      </c>
      <c r="V470">
        <v>15.787401199340801</v>
      </c>
      <c r="W470">
        <v>14.478346347808801</v>
      </c>
      <c r="X470" s="1">
        <v>57.913385391235302</v>
      </c>
      <c r="Z470" s="1">
        <v>21</v>
      </c>
      <c r="AA470" s="1">
        <v>2.1428635292509999E-3</v>
      </c>
      <c r="AB470" s="1">
        <v>1.2264916756466E-2</v>
      </c>
      <c r="AC470" s="1">
        <v>3.638270847931E-3</v>
      </c>
      <c r="AD470" s="1">
        <v>7.6403687806548007E-2</v>
      </c>
      <c r="AF470" s="1">
        <v>21</v>
      </c>
      <c r="AG470">
        <v>7.0579529421699999E-4</v>
      </c>
      <c r="AH470">
        <v>1.1686938187796999E-2</v>
      </c>
      <c r="AI470">
        <v>4.4219760139559998E-3</v>
      </c>
      <c r="AJ470">
        <v>9.2861496293066004E-2</v>
      </c>
      <c r="AL470" s="18">
        <f t="shared" si="44"/>
        <v>1.2264916756466E-2</v>
      </c>
      <c r="AM470">
        <v>1.2264916756466E-2</v>
      </c>
      <c r="AN470">
        <v>431</v>
      </c>
      <c r="AO470" t="s">
        <v>543</v>
      </c>
      <c r="AP470" t="s">
        <v>293</v>
      </c>
      <c r="AQ470" t="s">
        <v>294</v>
      </c>
      <c r="AR470" t="s">
        <v>8</v>
      </c>
      <c r="AS470">
        <v>39.412312499999999</v>
      </c>
      <c r="AT470">
        <v>-118.19824490000001</v>
      </c>
      <c r="AW470">
        <v>7.6</v>
      </c>
      <c r="AX470">
        <v>7.1999999999999993</v>
      </c>
      <c r="BB470">
        <v>12.1</v>
      </c>
      <c r="BC470">
        <v>11.299999999999999</v>
      </c>
      <c r="BG470">
        <v>15.9</v>
      </c>
      <c r="BH470">
        <v>14.9</v>
      </c>
      <c r="BL470">
        <v>20.2</v>
      </c>
      <c r="BM470">
        <v>19.100000000000001</v>
      </c>
      <c r="BQ470">
        <v>25.6</v>
      </c>
      <c r="BR470">
        <v>24.400000000000002</v>
      </c>
      <c r="BW470">
        <v>31.1</v>
      </c>
      <c r="BX470">
        <v>29.9</v>
      </c>
      <c r="CB470">
        <v>36.200000000000003</v>
      </c>
      <c r="CC470">
        <v>35</v>
      </c>
      <c r="CG470">
        <v>35</v>
      </c>
      <c r="CH470">
        <v>33.800000000000004</v>
      </c>
      <c r="CL470">
        <v>29.8</v>
      </c>
      <c r="CM470">
        <v>28.6</v>
      </c>
      <c r="CQ470">
        <v>22.8</v>
      </c>
      <c r="CR470">
        <v>21.8</v>
      </c>
      <c r="CV470">
        <v>13.7</v>
      </c>
      <c r="CW470">
        <v>13</v>
      </c>
      <c r="DA470">
        <v>7.9</v>
      </c>
      <c r="DB470">
        <v>7.5</v>
      </c>
      <c r="DD470">
        <v>18</v>
      </c>
      <c r="DE470">
        <v>0</v>
      </c>
      <c r="DF470">
        <v>0</v>
      </c>
      <c r="DG470">
        <v>0</v>
      </c>
      <c r="DH470">
        <v>0</v>
      </c>
      <c r="DI470" t="str">
        <f t="shared" si="45"/>
        <v xml:space="preserve">Temp. suitable for vectors - surveillance may be needed. </v>
      </c>
      <c r="DJ470" t="str">
        <f t="shared" si="42"/>
        <v>When temp. suitable, model suggests vectors unlikely or low numbers.</v>
      </c>
      <c r="DK470" t="str">
        <f t="shared" si="46"/>
        <v xml:space="preserve">Temp. suitable for Zika - surveillance may be needed. </v>
      </c>
      <c r="DL470" t="str">
        <f t="shared" si="43"/>
        <v>When temp. suitable, model suggests Zika unlikely.</v>
      </c>
      <c r="DM470" t="str">
        <f t="shared" si="47"/>
        <v>Temp. suitable for vectors - surveillance may be needed. When temp. suitable, model suggests vectors unlikely or low numbers.</v>
      </c>
      <c r="DX470" s="59" t="s">
        <v>543</v>
      </c>
      <c r="DY470" s="59" t="s">
        <v>293</v>
      </c>
      <c r="DZ470" s="59" t="s">
        <v>294</v>
      </c>
      <c r="EA470" s="59" t="s">
        <v>8</v>
      </c>
      <c r="EB470" s="59">
        <v>0</v>
      </c>
      <c r="EC470" s="59">
        <v>1660</v>
      </c>
      <c r="ED470" s="59">
        <v>0</v>
      </c>
      <c r="EE470" s="59">
        <v>0</v>
      </c>
      <c r="EF470" s="59">
        <v>0</v>
      </c>
      <c r="EG470" s="59">
        <v>0</v>
      </c>
      <c r="EH470" s="59">
        <v>0</v>
      </c>
      <c r="EI470" s="59">
        <v>0</v>
      </c>
      <c r="EJ470" s="59">
        <v>1</v>
      </c>
      <c r="EK470" s="59">
        <v>0</v>
      </c>
      <c r="EL470" s="59">
        <v>0</v>
      </c>
      <c r="EM470" s="59">
        <v>0</v>
      </c>
      <c r="EN470" s="59">
        <v>0</v>
      </c>
    </row>
    <row r="471" spans="1:144" x14ac:dyDescent="0.25">
      <c r="A471" s="18">
        <v>39.1971445</v>
      </c>
      <c r="B471" s="18">
        <v>-118.38776059999999</v>
      </c>
      <c r="C471" s="18">
        <f>IF(Sheet1!G1133=1,Master!A471,Master!K471)</f>
        <v>39.1971445</v>
      </c>
      <c r="D471" s="18">
        <f>IF(Sheet1!G1133=1,Master!B471,Master!L471)</f>
        <v>-118.38776059999999</v>
      </c>
      <c r="E471" s="18">
        <f>IF(Sheet1!G1133=0,Master!A471,Master!K471)</f>
        <v>100</v>
      </c>
      <c r="F471" s="18">
        <f>IF(Sheet1!G1133=0,Master!B471,Master!L471)</f>
        <v>180</v>
      </c>
      <c r="G471" s="18">
        <f>IF(Sheet1!I1133=1,Master!A471,Master!K471)</f>
        <v>39.1971445</v>
      </c>
      <c r="H471" s="18">
        <f>IF(Sheet1!I1133=1,Master!B471,Master!L471)</f>
        <v>-118.38776059999999</v>
      </c>
      <c r="I471" s="18">
        <f>IF(Sheet1!I1133=0,Master!A471,Master!K471)</f>
        <v>100</v>
      </c>
      <c r="J471" s="18">
        <f>IF(Sheet1!I1133=0,Master!B471,Master!L471)</f>
        <v>180</v>
      </c>
      <c r="K471" s="18">
        <v>100</v>
      </c>
      <c r="L471" s="18">
        <v>180</v>
      </c>
      <c r="M471">
        <v>432</v>
      </c>
      <c r="N471" t="s">
        <v>544</v>
      </c>
      <c r="O471">
        <v>0.138688856227</v>
      </c>
      <c r="P471" t="s">
        <v>293</v>
      </c>
      <c r="Q471" t="s">
        <v>294</v>
      </c>
      <c r="R471" t="s">
        <v>8</v>
      </c>
      <c r="S471">
        <v>0</v>
      </c>
      <c r="T471">
        <v>1</v>
      </c>
      <c r="U471">
        <v>12.480315208435</v>
      </c>
      <c r="V471">
        <v>12.480315208435</v>
      </c>
      <c r="W471">
        <v>12.480315208435</v>
      </c>
      <c r="X471" s="1">
        <v>12.480315208435</v>
      </c>
      <c r="Z471" s="1">
        <v>1</v>
      </c>
      <c r="AA471" s="1">
        <v>2.6386214032510001E-3</v>
      </c>
      <c r="AB471" s="1">
        <v>2.6386214032510001E-3</v>
      </c>
      <c r="AC471" s="1">
        <v>2.6386214032510001E-3</v>
      </c>
      <c r="AD471" s="1">
        <v>2.6386214032510001E-3</v>
      </c>
      <c r="AF471" s="1">
        <v>1</v>
      </c>
      <c r="AG471">
        <v>7.3553496542039997E-3</v>
      </c>
      <c r="AH471">
        <v>7.3553496542039997E-3</v>
      </c>
      <c r="AI471">
        <v>7.3553496542039997E-3</v>
      </c>
      <c r="AJ471">
        <v>7.3553496542039997E-3</v>
      </c>
      <c r="AL471" s="18">
        <f t="shared" si="44"/>
        <v>7.3553496542039997E-3</v>
      </c>
      <c r="AM471">
        <v>7.3553496542039997E-3</v>
      </c>
      <c r="AN471">
        <v>432</v>
      </c>
      <c r="AO471" t="s">
        <v>544</v>
      </c>
      <c r="AP471" t="s">
        <v>293</v>
      </c>
      <c r="AQ471" t="s">
        <v>294</v>
      </c>
      <c r="AR471" t="s">
        <v>8</v>
      </c>
      <c r="AS471">
        <v>39.1971445</v>
      </c>
      <c r="AT471">
        <v>-118.38776059999999</v>
      </c>
      <c r="AW471">
        <v>6.4</v>
      </c>
      <c r="AX471">
        <v>6.4</v>
      </c>
      <c r="BB471">
        <v>9.8000000000000007</v>
      </c>
      <c r="BC471">
        <v>9.8000000000000007</v>
      </c>
      <c r="BG471">
        <v>13</v>
      </c>
      <c r="BH471">
        <v>13</v>
      </c>
      <c r="BL471">
        <v>17</v>
      </c>
      <c r="BM471">
        <v>17</v>
      </c>
      <c r="BQ471">
        <v>22.2</v>
      </c>
      <c r="BR471">
        <v>22.2</v>
      </c>
      <c r="BW471">
        <v>27.9</v>
      </c>
      <c r="BX471">
        <v>27.9</v>
      </c>
      <c r="CB471">
        <v>32.799999999999997</v>
      </c>
      <c r="CC471">
        <v>32.799999999999997</v>
      </c>
      <c r="CG471">
        <v>31.7</v>
      </c>
      <c r="CH471">
        <v>31.7</v>
      </c>
      <c r="CL471">
        <v>26.6</v>
      </c>
      <c r="CM471">
        <v>26.6</v>
      </c>
      <c r="CQ471">
        <v>20</v>
      </c>
      <c r="CR471">
        <v>20</v>
      </c>
      <c r="CV471">
        <v>11.8</v>
      </c>
      <c r="CW471">
        <v>11.8</v>
      </c>
      <c r="DA471">
        <v>6.8</v>
      </c>
      <c r="DB471">
        <v>6.8</v>
      </c>
      <c r="DD471">
        <v>1</v>
      </c>
      <c r="DE471">
        <v>0</v>
      </c>
      <c r="DF471">
        <v>0</v>
      </c>
      <c r="DG471">
        <v>0</v>
      </c>
      <c r="DH471">
        <v>0</v>
      </c>
      <c r="DI471" t="str">
        <f t="shared" si="45"/>
        <v xml:space="preserve">Temp. suitable for vectors - surveillance may be needed. </v>
      </c>
      <c r="DJ471" t="str">
        <f t="shared" si="42"/>
        <v>When temp. suitable, model suggests vectors unlikely or low numbers.</v>
      </c>
      <c r="DK471" t="str">
        <f t="shared" si="46"/>
        <v xml:space="preserve">Temp. suitable for Zika - surveillance may be needed. </v>
      </c>
      <c r="DL471" t="str">
        <f t="shared" si="43"/>
        <v>When temp. suitable, model suggests Zika unlikely.</v>
      </c>
      <c r="DM471" t="str">
        <f t="shared" si="47"/>
        <v>Temp. suitable for vectors - surveillance may be needed. When temp. suitable, model suggests vectors unlikely or low numbers.</v>
      </c>
      <c r="DX471" s="59" t="s">
        <v>544</v>
      </c>
      <c r="DY471" s="59" t="s">
        <v>293</v>
      </c>
      <c r="DZ471" s="59" t="s">
        <v>294</v>
      </c>
      <c r="EA471" s="59" t="s">
        <v>8</v>
      </c>
      <c r="EB471" s="59">
        <v>0</v>
      </c>
      <c r="EC471" s="59">
        <v>222</v>
      </c>
      <c r="ED471" s="59">
        <v>0</v>
      </c>
      <c r="EE471" s="59">
        <v>0</v>
      </c>
      <c r="EF471" s="59">
        <v>0</v>
      </c>
      <c r="EG471" s="59">
        <v>0</v>
      </c>
      <c r="EH471" s="59">
        <v>0</v>
      </c>
      <c r="EI471" s="59">
        <v>0</v>
      </c>
      <c r="EJ471" s="59">
        <v>1</v>
      </c>
      <c r="EK471" s="59">
        <v>0</v>
      </c>
      <c r="EL471" s="59">
        <v>0</v>
      </c>
      <c r="EM471" s="59">
        <v>0</v>
      </c>
      <c r="EN471" s="59">
        <v>0</v>
      </c>
    </row>
    <row r="472" spans="1:144" x14ac:dyDescent="0.25">
      <c r="A472" s="18">
        <v>39.332392900000002</v>
      </c>
      <c r="B472" s="18">
        <v>-118.8897216</v>
      </c>
      <c r="C472" s="18">
        <f>IF(Sheet1!G1134=1,Master!A472,Master!K472)</f>
        <v>39.332392900000002</v>
      </c>
      <c r="D472" s="18">
        <f>IF(Sheet1!G1134=1,Master!B472,Master!L472)</f>
        <v>-118.8897216</v>
      </c>
      <c r="E472" s="18">
        <f>IF(Sheet1!G1134=0,Master!A472,Master!K472)</f>
        <v>100</v>
      </c>
      <c r="F472" s="18">
        <f>IF(Sheet1!G1134=0,Master!B472,Master!L472)</f>
        <v>180</v>
      </c>
      <c r="G472" s="18">
        <f>IF(Sheet1!I1134=1,Master!A472,Master!K472)</f>
        <v>39.332392900000002</v>
      </c>
      <c r="H472" s="18">
        <f>IF(Sheet1!I1134=1,Master!B472,Master!L472)</f>
        <v>-118.8897216</v>
      </c>
      <c r="I472" s="18">
        <f>IF(Sheet1!I1134=0,Master!A472,Master!K472)</f>
        <v>100</v>
      </c>
      <c r="J472" s="18">
        <f>IF(Sheet1!I1134=0,Master!B472,Master!L472)</f>
        <v>180</v>
      </c>
      <c r="K472" s="18">
        <v>100</v>
      </c>
      <c r="L472" s="18">
        <v>180</v>
      </c>
      <c r="M472">
        <v>433</v>
      </c>
      <c r="N472" t="s">
        <v>545</v>
      </c>
      <c r="O472">
        <v>0.418506811842</v>
      </c>
      <c r="P472" t="s">
        <v>293</v>
      </c>
      <c r="Q472" t="s">
        <v>294</v>
      </c>
      <c r="R472" t="s">
        <v>8</v>
      </c>
      <c r="S472">
        <v>0</v>
      </c>
      <c r="T472">
        <v>1</v>
      </c>
      <c r="U472">
        <v>15.511811256408601</v>
      </c>
      <c r="V472">
        <v>15.511811256408601</v>
      </c>
      <c r="W472">
        <v>15.511811256408601</v>
      </c>
      <c r="X472" s="1">
        <v>15.511811256408601</v>
      </c>
      <c r="Z472" s="1">
        <v>3</v>
      </c>
      <c r="AA472" s="1">
        <v>4.2883996683299999E-3</v>
      </c>
      <c r="AB472" s="1">
        <v>4.3028615226539998E-3</v>
      </c>
      <c r="AC472" s="1">
        <v>4.2967169093570002E-3</v>
      </c>
      <c r="AD472" s="1">
        <v>1.2890150728072E-2</v>
      </c>
      <c r="AF472" s="1">
        <v>3</v>
      </c>
      <c r="AG472">
        <v>7.8688274117599995E-4</v>
      </c>
      <c r="AH472">
        <v>4.199147816643E-3</v>
      </c>
      <c r="AI472">
        <v>2.9122586632539999E-3</v>
      </c>
      <c r="AJ472">
        <v>8.7367759897629994E-3</v>
      </c>
      <c r="AL472" s="18">
        <f t="shared" si="44"/>
        <v>4.3028615226539998E-3</v>
      </c>
      <c r="AM472">
        <v>4.3028615226539998E-3</v>
      </c>
      <c r="AN472">
        <v>433</v>
      </c>
      <c r="AO472" t="s">
        <v>545</v>
      </c>
      <c r="AP472" t="s">
        <v>293</v>
      </c>
      <c r="AQ472" t="s">
        <v>294</v>
      </c>
      <c r="AR472" t="s">
        <v>8</v>
      </c>
      <c r="AS472">
        <v>39.332392900000002</v>
      </c>
      <c r="AT472">
        <v>-118.8897216</v>
      </c>
      <c r="AW472">
        <v>7.4</v>
      </c>
      <c r="AX472">
        <v>7.4</v>
      </c>
      <c r="BB472">
        <v>11.5</v>
      </c>
      <c r="BC472">
        <v>11.5</v>
      </c>
      <c r="BG472">
        <v>15.2</v>
      </c>
      <c r="BH472">
        <v>15.2</v>
      </c>
      <c r="BL472">
        <v>19.100000000000001</v>
      </c>
      <c r="BM472">
        <v>19.100000000000001</v>
      </c>
      <c r="BQ472">
        <v>24.1</v>
      </c>
      <c r="BR472">
        <v>24.1</v>
      </c>
      <c r="BW472">
        <v>29.5</v>
      </c>
      <c r="BX472">
        <v>29.5</v>
      </c>
      <c r="CB472">
        <v>34.299999999999997</v>
      </c>
      <c r="CC472">
        <v>34.299999999999997</v>
      </c>
      <c r="CG472">
        <v>33.4</v>
      </c>
      <c r="CH472">
        <v>33.4</v>
      </c>
      <c r="CL472">
        <v>28.4</v>
      </c>
      <c r="CM472">
        <v>28.4</v>
      </c>
      <c r="CQ472">
        <v>21.9</v>
      </c>
      <c r="CR472">
        <v>21.9</v>
      </c>
      <c r="CV472">
        <v>13.4</v>
      </c>
      <c r="CW472">
        <v>13.4</v>
      </c>
      <c r="DA472">
        <v>8</v>
      </c>
      <c r="DB472">
        <v>8</v>
      </c>
      <c r="DD472">
        <v>4</v>
      </c>
      <c r="DE472">
        <v>0</v>
      </c>
      <c r="DF472">
        <v>0</v>
      </c>
      <c r="DG472">
        <v>0</v>
      </c>
      <c r="DH472">
        <v>0</v>
      </c>
      <c r="DI472" t="str">
        <f t="shared" si="45"/>
        <v xml:space="preserve">Temp. suitable for vectors - surveillance may be needed. </v>
      </c>
      <c r="DJ472" t="str">
        <f t="shared" si="42"/>
        <v>When temp. suitable, model suggests vectors unlikely or low numbers.</v>
      </c>
      <c r="DK472" t="str">
        <f t="shared" si="46"/>
        <v xml:space="preserve">Temp. suitable for Zika - surveillance may be needed. </v>
      </c>
      <c r="DL472" t="str">
        <f t="shared" si="43"/>
        <v>When temp. suitable, model suggests Zika unlikely.</v>
      </c>
      <c r="DM472" t="str">
        <f t="shared" si="47"/>
        <v>Temp. suitable for vectors - surveillance may be needed. When temp. suitable, model suggests vectors unlikely or low numbers.</v>
      </c>
      <c r="DX472" s="59" t="s">
        <v>545</v>
      </c>
      <c r="DY472" s="59" t="s">
        <v>293</v>
      </c>
      <c r="DZ472" s="59" t="s">
        <v>294</v>
      </c>
      <c r="EA472" s="59" t="s">
        <v>8</v>
      </c>
      <c r="EB472" s="59">
        <v>0</v>
      </c>
      <c r="EC472" s="59">
        <v>518</v>
      </c>
      <c r="ED472" s="59">
        <v>0</v>
      </c>
      <c r="EE472" s="59">
        <v>251</v>
      </c>
      <c r="EF472" s="59">
        <v>251</v>
      </c>
      <c r="EG472" s="59">
        <v>0.91119691119691104</v>
      </c>
      <c r="EH472" s="59">
        <v>11.1894802928364</v>
      </c>
      <c r="EI472" s="59">
        <v>472</v>
      </c>
      <c r="EJ472" s="59">
        <v>15</v>
      </c>
      <c r="EK472" s="59">
        <v>0</v>
      </c>
      <c r="EL472" s="59">
        <v>3</v>
      </c>
      <c r="EM472" s="59">
        <v>0</v>
      </c>
      <c r="EN472" s="59">
        <v>472</v>
      </c>
    </row>
    <row r="473" spans="1:144" x14ac:dyDescent="0.25">
      <c r="A473" s="18">
        <v>39.2055656</v>
      </c>
      <c r="B473" s="18">
        <v>-118.2317733</v>
      </c>
      <c r="C473" s="18">
        <f>IF(Sheet1!G1135=1,Master!A473,Master!K473)</f>
        <v>39.2055656</v>
      </c>
      <c r="D473" s="18">
        <f>IF(Sheet1!G1135=1,Master!B473,Master!L473)</f>
        <v>-118.2317733</v>
      </c>
      <c r="E473" s="18">
        <f>IF(Sheet1!G1135=0,Master!A473,Master!K473)</f>
        <v>100</v>
      </c>
      <c r="F473" s="18">
        <f>IF(Sheet1!G1135=0,Master!B473,Master!L473)</f>
        <v>180</v>
      </c>
      <c r="G473" s="18">
        <f>IF(Sheet1!I1135=1,Master!A473,Master!K473)</f>
        <v>39.2055656</v>
      </c>
      <c r="H473" s="18">
        <f>IF(Sheet1!I1135=1,Master!B473,Master!L473)</f>
        <v>-118.2317733</v>
      </c>
      <c r="I473" s="18">
        <f>IF(Sheet1!I1135=0,Master!A473,Master!K473)</f>
        <v>100</v>
      </c>
      <c r="J473" s="18">
        <f>IF(Sheet1!I1135=0,Master!B473,Master!L473)</f>
        <v>180</v>
      </c>
      <c r="K473" s="18">
        <v>100</v>
      </c>
      <c r="L473" s="18">
        <v>180</v>
      </c>
      <c r="M473">
        <v>434</v>
      </c>
      <c r="N473" t="s">
        <v>546</v>
      </c>
      <c r="O473">
        <v>0.63697965279500002</v>
      </c>
      <c r="P473" t="s">
        <v>293</v>
      </c>
      <c r="Q473" t="s">
        <v>294</v>
      </c>
      <c r="R473" t="s">
        <v>8</v>
      </c>
      <c r="S473">
        <v>0</v>
      </c>
      <c r="T473">
        <v>2</v>
      </c>
      <c r="U473">
        <v>12.7559051513671</v>
      </c>
      <c r="V473">
        <v>14.4094486236572</v>
      </c>
      <c r="W473">
        <v>13.5826768875122</v>
      </c>
      <c r="X473" s="1">
        <v>27.1653537750244</v>
      </c>
      <c r="Z473" s="1">
        <v>12</v>
      </c>
      <c r="AA473" s="1">
        <v>2.2367638401409999E-3</v>
      </c>
      <c r="AB473" s="1">
        <v>1.1880611844255999E-2</v>
      </c>
      <c r="AC473" s="1">
        <v>4.7164490560109998E-3</v>
      </c>
      <c r="AD473" s="1">
        <v>5.6597388672134999E-2</v>
      </c>
      <c r="AF473" s="1">
        <v>12</v>
      </c>
      <c r="AG473">
        <v>1.007375570434E-3</v>
      </c>
      <c r="AH473">
        <v>1.4495977711558999E-2</v>
      </c>
      <c r="AI473">
        <v>6.9524209109890003E-3</v>
      </c>
      <c r="AJ473">
        <v>8.3429050931867005E-2</v>
      </c>
      <c r="AL473" s="18">
        <f t="shared" si="44"/>
        <v>1.4495977711558999E-2</v>
      </c>
      <c r="AM473">
        <v>1.4495977711558999E-2</v>
      </c>
      <c r="AN473">
        <v>434</v>
      </c>
      <c r="AO473" t="s">
        <v>546</v>
      </c>
      <c r="AP473" t="s">
        <v>293</v>
      </c>
      <c r="AQ473" t="s">
        <v>294</v>
      </c>
      <c r="AR473" t="s">
        <v>8</v>
      </c>
      <c r="AS473">
        <v>39.2055656</v>
      </c>
      <c r="AT473">
        <v>-118.2317733</v>
      </c>
      <c r="AW473">
        <v>7.2</v>
      </c>
      <c r="AX473">
        <v>6.8999999999999995</v>
      </c>
      <c r="BB473">
        <v>11.1</v>
      </c>
      <c r="BC473">
        <v>10.6</v>
      </c>
      <c r="BG473">
        <v>14.6</v>
      </c>
      <c r="BH473">
        <v>14</v>
      </c>
      <c r="BL473">
        <v>18.600000000000001</v>
      </c>
      <c r="BM473">
        <v>18.100000000000001</v>
      </c>
      <c r="BQ473">
        <v>23.9</v>
      </c>
      <c r="BR473">
        <v>23.400000000000002</v>
      </c>
      <c r="BW473">
        <v>29.5</v>
      </c>
      <c r="BX473">
        <v>29</v>
      </c>
      <c r="CB473">
        <v>34.4</v>
      </c>
      <c r="CC473">
        <v>33.9</v>
      </c>
      <c r="CG473">
        <v>33.299999999999997</v>
      </c>
      <c r="CH473">
        <v>32.800000000000004</v>
      </c>
      <c r="CL473">
        <v>28.1</v>
      </c>
      <c r="CM473">
        <v>27.6</v>
      </c>
      <c r="CQ473">
        <v>21.4</v>
      </c>
      <c r="CR473">
        <v>20.9</v>
      </c>
      <c r="CV473">
        <v>12.8</v>
      </c>
      <c r="CW473">
        <v>12.5</v>
      </c>
      <c r="DA473">
        <v>7.6</v>
      </c>
      <c r="DB473">
        <v>7.3</v>
      </c>
      <c r="DD473">
        <v>12</v>
      </c>
      <c r="DE473">
        <v>0</v>
      </c>
      <c r="DF473">
        <v>0</v>
      </c>
      <c r="DG473">
        <v>0</v>
      </c>
      <c r="DH473">
        <v>0</v>
      </c>
      <c r="DI473" t="str">
        <f t="shared" si="45"/>
        <v xml:space="preserve">Temp. suitable for vectors - surveillance may be needed. </v>
      </c>
      <c r="DJ473" t="str">
        <f t="shared" si="42"/>
        <v>When temp. suitable, model suggests vectors unlikely or low numbers.</v>
      </c>
      <c r="DK473" t="str">
        <f t="shared" si="46"/>
        <v xml:space="preserve">Temp. suitable for Zika - surveillance may be needed. </v>
      </c>
      <c r="DL473" t="str">
        <f t="shared" si="43"/>
        <v>When temp. suitable, model suggests Zika unlikely.</v>
      </c>
      <c r="DM473" t="str">
        <f t="shared" si="47"/>
        <v>Temp. suitable for vectors - surveillance may be needed. When temp. suitable, model suggests vectors unlikely or low numbers.</v>
      </c>
      <c r="DX473" s="59" t="s">
        <v>546</v>
      </c>
      <c r="DY473" s="59" t="s">
        <v>293</v>
      </c>
      <c r="DZ473" s="59" t="s">
        <v>294</v>
      </c>
      <c r="EA473" s="59" t="s">
        <v>8</v>
      </c>
      <c r="EB473" s="59">
        <v>0</v>
      </c>
      <c r="EC473" s="59">
        <v>500</v>
      </c>
      <c r="ED473" s="59">
        <v>0</v>
      </c>
      <c r="EE473" s="59">
        <v>0</v>
      </c>
      <c r="EF473" s="59">
        <v>0</v>
      </c>
      <c r="EG473" s="59">
        <v>0</v>
      </c>
      <c r="EH473" s="59">
        <v>0</v>
      </c>
      <c r="EI473" s="59">
        <v>0</v>
      </c>
      <c r="EJ473" s="59">
        <v>1</v>
      </c>
      <c r="EK473" s="59">
        <v>0</v>
      </c>
      <c r="EL473" s="59">
        <v>0</v>
      </c>
      <c r="EM473" s="59">
        <v>0</v>
      </c>
      <c r="EN473" s="59">
        <v>0</v>
      </c>
    </row>
    <row r="474" spans="1:144" x14ac:dyDescent="0.25">
      <c r="A474" s="18">
        <v>39.171066400000001</v>
      </c>
      <c r="B474" s="18">
        <v>-118.6362417</v>
      </c>
      <c r="C474" s="18">
        <f>IF(Sheet1!G1136=1,Master!A474,Master!K474)</f>
        <v>39.171066400000001</v>
      </c>
      <c r="D474" s="18">
        <f>IF(Sheet1!G1136=1,Master!B474,Master!L474)</f>
        <v>-118.6362417</v>
      </c>
      <c r="E474" s="18">
        <f>IF(Sheet1!G1136=0,Master!A474,Master!K474)</f>
        <v>100</v>
      </c>
      <c r="F474" s="18">
        <f>IF(Sheet1!G1136=0,Master!B474,Master!L474)</f>
        <v>180</v>
      </c>
      <c r="G474" s="18">
        <f>IF(Sheet1!I1136=1,Master!A474,Master!K474)</f>
        <v>39.171066400000001</v>
      </c>
      <c r="H474" s="18">
        <f>IF(Sheet1!I1136=1,Master!B474,Master!L474)</f>
        <v>-118.6362417</v>
      </c>
      <c r="I474" s="18">
        <f>IF(Sheet1!I1136=0,Master!A474,Master!K474)</f>
        <v>100</v>
      </c>
      <c r="J474" s="18">
        <f>IF(Sheet1!I1136=0,Master!B474,Master!L474)</f>
        <v>180</v>
      </c>
      <c r="K474" s="18">
        <v>100</v>
      </c>
      <c r="L474" s="18">
        <v>180</v>
      </c>
      <c r="M474">
        <v>435</v>
      </c>
      <c r="N474" t="s">
        <v>547</v>
      </c>
      <c r="O474">
        <v>0.55743116062999998</v>
      </c>
      <c r="P474" t="s">
        <v>293</v>
      </c>
      <c r="Q474" t="s">
        <v>294</v>
      </c>
      <c r="R474" t="s">
        <v>8</v>
      </c>
      <c r="S474">
        <v>0</v>
      </c>
      <c r="T474">
        <v>2</v>
      </c>
      <c r="U474">
        <v>7.7952756881713796</v>
      </c>
      <c r="V474">
        <v>13.031496047973601</v>
      </c>
      <c r="W474">
        <v>10.413385868072501</v>
      </c>
      <c r="X474" s="1">
        <v>20.826771736145002</v>
      </c>
      <c r="Z474" s="1">
        <v>5</v>
      </c>
      <c r="AA474" s="1">
        <v>2.3156279868410002E-3</v>
      </c>
      <c r="AB474" s="1">
        <v>6.8540642329809999E-3</v>
      </c>
      <c r="AC474" s="1">
        <v>3.9424052446649996E-3</v>
      </c>
      <c r="AD474" s="1">
        <v>1.9712026223326001E-2</v>
      </c>
      <c r="AF474" s="1">
        <v>5</v>
      </c>
      <c r="AG474">
        <v>3.9814086264800003E-3</v>
      </c>
      <c r="AH474">
        <v>8.4876619580980008E-3</v>
      </c>
      <c r="AI474">
        <v>5.441740178361E-3</v>
      </c>
      <c r="AJ474">
        <v>2.7208700891805999E-2</v>
      </c>
      <c r="AL474" s="18">
        <f t="shared" si="44"/>
        <v>8.4876619580980008E-3</v>
      </c>
      <c r="AM474">
        <v>8.4876619580980008E-3</v>
      </c>
      <c r="AN474">
        <v>435</v>
      </c>
      <c r="AO474" t="s">
        <v>547</v>
      </c>
      <c r="AP474" t="s">
        <v>293</v>
      </c>
      <c r="AQ474" t="s">
        <v>294</v>
      </c>
      <c r="AR474" t="s">
        <v>8</v>
      </c>
      <c r="AS474">
        <v>39.171066400000001</v>
      </c>
      <c r="AT474">
        <v>-118.6362417</v>
      </c>
      <c r="AW474">
        <v>7.4</v>
      </c>
      <c r="AX474">
        <v>7</v>
      </c>
      <c r="BB474">
        <v>11.3</v>
      </c>
      <c r="BC474">
        <v>10.7</v>
      </c>
      <c r="BG474">
        <v>14.9</v>
      </c>
      <c r="BH474">
        <v>14.2</v>
      </c>
      <c r="BL474">
        <v>18.899999999999999</v>
      </c>
      <c r="BM474">
        <v>18.100000000000001</v>
      </c>
      <c r="BQ474">
        <v>23.9</v>
      </c>
      <c r="BR474">
        <v>23.3</v>
      </c>
      <c r="BW474">
        <v>29.4</v>
      </c>
      <c r="BX474">
        <v>28.7</v>
      </c>
      <c r="CB474">
        <v>34.1</v>
      </c>
      <c r="CC474">
        <v>33.5</v>
      </c>
      <c r="CG474">
        <v>33.1</v>
      </c>
      <c r="CH474">
        <v>32.5</v>
      </c>
      <c r="CL474">
        <v>28.1</v>
      </c>
      <c r="CM474">
        <v>27.5</v>
      </c>
      <c r="CQ474">
        <v>21.5</v>
      </c>
      <c r="CR474">
        <v>20.900000000000002</v>
      </c>
      <c r="CV474">
        <v>13.1</v>
      </c>
      <c r="CW474">
        <v>12.6</v>
      </c>
      <c r="DA474">
        <v>7.9</v>
      </c>
      <c r="DB474">
        <v>7.5</v>
      </c>
      <c r="DD474">
        <v>10</v>
      </c>
      <c r="DE474">
        <v>0</v>
      </c>
      <c r="DF474">
        <v>0</v>
      </c>
      <c r="DG474">
        <v>0</v>
      </c>
      <c r="DH474">
        <v>0</v>
      </c>
      <c r="DI474" t="str">
        <f t="shared" si="45"/>
        <v xml:space="preserve">Temp. suitable for vectors - surveillance may be needed. </v>
      </c>
      <c r="DJ474" t="str">
        <f t="shared" si="42"/>
        <v>When temp. suitable, model suggests vectors unlikely or low numbers.</v>
      </c>
      <c r="DK474" t="str">
        <f t="shared" si="46"/>
        <v xml:space="preserve">Temp. suitable for Zika - surveillance may be needed. </v>
      </c>
      <c r="DL474" t="str">
        <f t="shared" si="43"/>
        <v>When temp. suitable, model suggests Zika unlikely.</v>
      </c>
      <c r="DM474" t="str">
        <f t="shared" si="47"/>
        <v>Temp. suitable for vectors - surveillance may be needed. When temp. suitable, model suggests vectors unlikely or low numbers.</v>
      </c>
      <c r="DX474" s="59" t="s">
        <v>547</v>
      </c>
      <c r="DY474" s="59" t="s">
        <v>293</v>
      </c>
      <c r="DZ474" s="59" t="s">
        <v>294</v>
      </c>
      <c r="EA474" s="59" t="s">
        <v>8</v>
      </c>
      <c r="EB474" s="59">
        <v>0</v>
      </c>
      <c r="EC474" s="59">
        <v>682</v>
      </c>
      <c r="ED474" s="59">
        <v>0</v>
      </c>
      <c r="EE474" s="59">
        <v>163</v>
      </c>
      <c r="EF474" s="59">
        <v>163</v>
      </c>
      <c r="EG474" s="59">
        <v>0.34310850439882701</v>
      </c>
      <c r="EH474" s="59">
        <v>6.3495113315527698</v>
      </c>
      <c r="EI474" s="59">
        <v>234</v>
      </c>
      <c r="EJ474" s="59">
        <v>5</v>
      </c>
      <c r="EK474" s="59">
        <v>0</v>
      </c>
      <c r="EL474" s="59">
        <v>3</v>
      </c>
      <c r="EM474" s="59">
        <v>0</v>
      </c>
      <c r="EN474" s="59">
        <v>234</v>
      </c>
    </row>
    <row r="475" spans="1:144" x14ac:dyDescent="0.25">
      <c r="A475" s="18">
        <v>39.884738300000002</v>
      </c>
      <c r="B475" s="18">
        <v>-118.36267049999999</v>
      </c>
      <c r="C475" s="18">
        <f>IF(Sheet1!G1137=1,Master!A475,Master!K475)</f>
        <v>39.884738300000002</v>
      </c>
      <c r="D475" s="18">
        <f>IF(Sheet1!G1137=1,Master!B475,Master!L475)</f>
        <v>-118.36267049999999</v>
      </c>
      <c r="E475" s="18">
        <f>IF(Sheet1!G1137=0,Master!A475,Master!K475)</f>
        <v>100</v>
      </c>
      <c r="F475" s="18">
        <f>IF(Sheet1!G1137=0,Master!B475,Master!L475)</f>
        <v>180</v>
      </c>
      <c r="G475" s="18">
        <f>IF(Sheet1!I1137=1,Master!A475,Master!K475)</f>
        <v>39.884738300000002</v>
      </c>
      <c r="H475" s="18">
        <f>IF(Sheet1!I1137=1,Master!B475,Master!L475)</f>
        <v>-118.36267049999999</v>
      </c>
      <c r="I475" s="18">
        <f>IF(Sheet1!I1137=0,Master!A475,Master!K475)</f>
        <v>100</v>
      </c>
      <c r="J475" s="18">
        <f>IF(Sheet1!I1137=0,Master!B475,Master!L475)</f>
        <v>180</v>
      </c>
      <c r="K475" s="18">
        <v>100</v>
      </c>
      <c r="L475" s="18">
        <v>180</v>
      </c>
      <c r="M475">
        <v>436</v>
      </c>
      <c r="N475" t="s">
        <v>548</v>
      </c>
      <c r="O475">
        <v>0.53448524258700003</v>
      </c>
      <c r="P475" t="s">
        <v>293</v>
      </c>
      <c r="Q475" t="s">
        <v>294</v>
      </c>
      <c r="R475" t="s">
        <v>8</v>
      </c>
      <c r="S475">
        <v>0</v>
      </c>
      <c r="T475">
        <v>1</v>
      </c>
      <c r="U475">
        <v>16.614173889160099</v>
      </c>
      <c r="V475">
        <v>16.614173889160099</v>
      </c>
      <c r="W475">
        <v>16.614173889160099</v>
      </c>
      <c r="X475" s="1">
        <v>16.614173889160099</v>
      </c>
      <c r="Z475" s="1">
        <v>9</v>
      </c>
      <c r="AA475" s="1">
        <v>3.2736351137730001E-3</v>
      </c>
      <c r="AB475" s="1">
        <v>5.1062487296819996E-3</v>
      </c>
      <c r="AC475" s="1">
        <v>4.0885572656469997E-3</v>
      </c>
      <c r="AD475" s="1">
        <v>3.6797015390825999E-2</v>
      </c>
      <c r="AF475" s="1">
        <v>9</v>
      </c>
      <c r="AG475">
        <v>1.316322845976E-3</v>
      </c>
      <c r="AH475">
        <v>2.056488982498E-3</v>
      </c>
      <c r="AI475">
        <v>1.7737569600060001E-3</v>
      </c>
      <c r="AJ475">
        <v>1.5963812640053001E-2</v>
      </c>
      <c r="AL475" s="18">
        <f t="shared" si="44"/>
        <v>5.1062487296819996E-3</v>
      </c>
      <c r="AM475">
        <v>5.1062487296819996E-3</v>
      </c>
      <c r="AN475">
        <v>436</v>
      </c>
      <c r="AO475" t="s">
        <v>548</v>
      </c>
      <c r="AP475" t="s">
        <v>293</v>
      </c>
      <c r="AQ475" t="s">
        <v>294</v>
      </c>
      <c r="AR475" t="s">
        <v>8</v>
      </c>
      <c r="AS475">
        <v>39.884738300000002</v>
      </c>
      <c r="AT475">
        <v>-118.36267049999999</v>
      </c>
      <c r="AW475">
        <v>6.8</v>
      </c>
      <c r="AX475">
        <v>6.8</v>
      </c>
      <c r="BB475">
        <v>11</v>
      </c>
      <c r="BC475">
        <v>11</v>
      </c>
      <c r="BG475">
        <v>14.6</v>
      </c>
      <c r="BH475">
        <v>14.6</v>
      </c>
      <c r="BL475">
        <v>18.8</v>
      </c>
      <c r="BM475">
        <v>18.7</v>
      </c>
      <c r="BQ475">
        <v>24.1</v>
      </c>
      <c r="BR475">
        <v>24</v>
      </c>
      <c r="BW475">
        <v>29.6</v>
      </c>
      <c r="BX475">
        <v>29.5</v>
      </c>
      <c r="CB475">
        <v>34.700000000000003</v>
      </c>
      <c r="CC475">
        <v>34.700000000000003</v>
      </c>
      <c r="CG475">
        <v>33.6</v>
      </c>
      <c r="CH475">
        <v>33.5</v>
      </c>
      <c r="CL475">
        <v>28.4</v>
      </c>
      <c r="CM475">
        <v>28.3</v>
      </c>
      <c r="CQ475">
        <v>21.5</v>
      </c>
      <c r="CR475">
        <v>21.5</v>
      </c>
      <c r="CV475">
        <v>12.6</v>
      </c>
      <c r="CW475">
        <v>12.6</v>
      </c>
      <c r="DA475">
        <v>7.1</v>
      </c>
      <c r="DB475">
        <v>7.1</v>
      </c>
      <c r="DD475">
        <v>9</v>
      </c>
      <c r="DE475">
        <v>0</v>
      </c>
      <c r="DF475">
        <v>0</v>
      </c>
      <c r="DG475">
        <v>0</v>
      </c>
      <c r="DH475">
        <v>0</v>
      </c>
      <c r="DI475" t="str">
        <f t="shared" si="45"/>
        <v xml:space="preserve">Temp. suitable for vectors - surveillance may be needed. </v>
      </c>
      <c r="DJ475" t="str">
        <f t="shared" si="42"/>
        <v>When temp. suitable, model suggests vectors unlikely or low numbers.</v>
      </c>
      <c r="DK475" t="str">
        <f t="shared" si="46"/>
        <v xml:space="preserve">Temp. suitable for Zika - surveillance may be needed. </v>
      </c>
      <c r="DL475" t="str">
        <f t="shared" si="43"/>
        <v>When temp. suitable, model suggests Zika unlikely.</v>
      </c>
      <c r="DM475" t="str">
        <f t="shared" si="47"/>
        <v>Temp. suitable for vectors - surveillance may be needed. When temp. suitable, model suggests vectors unlikely or low numbers.</v>
      </c>
      <c r="DX475" s="59" t="s">
        <v>548</v>
      </c>
      <c r="DY475" s="59" t="s">
        <v>293</v>
      </c>
      <c r="DZ475" s="59" t="s">
        <v>294</v>
      </c>
      <c r="EA475" s="59" t="s">
        <v>8</v>
      </c>
      <c r="EB475" s="59">
        <v>0</v>
      </c>
      <c r="EC475" s="59">
        <v>763</v>
      </c>
      <c r="ED475" s="59">
        <v>0</v>
      </c>
      <c r="EE475" s="59">
        <v>0</v>
      </c>
      <c r="EF475" s="59">
        <v>0</v>
      </c>
      <c r="EG475" s="59">
        <v>0</v>
      </c>
      <c r="EH475" s="59">
        <v>0</v>
      </c>
      <c r="EI475" s="59">
        <v>0</v>
      </c>
      <c r="EJ475" s="59">
        <v>1</v>
      </c>
      <c r="EK475" s="59">
        <v>0</v>
      </c>
      <c r="EL475" s="59">
        <v>0</v>
      </c>
      <c r="EM475" s="59">
        <v>0</v>
      </c>
      <c r="EN475" s="59">
        <v>0</v>
      </c>
    </row>
    <row r="476" spans="1:144" x14ac:dyDescent="0.25">
      <c r="A476" s="18">
        <v>36.313637</v>
      </c>
      <c r="B476" s="18">
        <v>-115.0400085</v>
      </c>
      <c r="C476" s="18">
        <f>IF(Sheet1!G1138=1,Master!A476,Master!K476)</f>
        <v>36.313637</v>
      </c>
      <c r="D476" s="18">
        <f>IF(Sheet1!G1138=1,Master!B476,Master!L476)</f>
        <v>-115.0400085</v>
      </c>
      <c r="E476" s="18">
        <f>IF(Sheet1!G1138=0,Master!A476,Master!K476)</f>
        <v>100</v>
      </c>
      <c r="F476" s="18">
        <f>IF(Sheet1!G1138=0,Master!B476,Master!L476)</f>
        <v>180</v>
      </c>
      <c r="G476" s="18">
        <f>IF(Sheet1!I1138=1,Master!A476,Master!K476)</f>
        <v>36.313637</v>
      </c>
      <c r="H476" s="18">
        <f>IF(Sheet1!I1138=1,Master!B476,Master!L476)</f>
        <v>-115.0400085</v>
      </c>
      <c r="I476" s="18">
        <f>IF(Sheet1!I1138=0,Master!A476,Master!K476)</f>
        <v>100</v>
      </c>
      <c r="J476" s="18">
        <f>IF(Sheet1!I1138=0,Master!B476,Master!L476)</f>
        <v>180</v>
      </c>
      <c r="K476" s="18">
        <v>100</v>
      </c>
      <c r="L476" s="18">
        <v>180</v>
      </c>
      <c r="M476">
        <v>587</v>
      </c>
      <c r="N476" t="s">
        <v>699</v>
      </c>
      <c r="O476">
        <v>0.892314186683</v>
      </c>
      <c r="P476" t="s">
        <v>293</v>
      </c>
      <c r="Q476" t="s">
        <v>294</v>
      </c>
      <c r="R476" t="s">
        <v>8</v>
      </c>
      <c r="S476">
        <v>0</v>
      </c>
      <c r="T476">
        <v>1</v>
      </c>
      <c r="U476">
        <v>24.606298446655199</v>
      </c>
      <c r="V476">
        <v>24.606298446655199</v>
      </c>
      <c r="W476">
        <v>24.606298446655199</v>
      </c>
      <c r="X476" s="1">
        <v>24.606298446655199</v>
      </c>
      <c r="Z476" s="1">
        <v>7</v>
      </c>
      <c r="AA476" s="1">
        <v>4.3613191391493E-2</v>
      </c>
      <c r="AB476" s="1">
        <v>0.35303640317772</v>
      </c>
      <c r="AC476" s="1">
        <v>0.20557495016577601</v>
      </c>
      <c r="AD476" s="1">
        <v>1.4390246511604201</v>
      </c>
      <c r="AF476" s="1">
        <v>7</v>
      </c>
      <c r="AG476">
        <v>8.5688880055589996E-3</v>
      </c>
      <c r="AH476">
        <v>1.6306971251561001E-2</v>
      </c>
      <c r="AI476">
        <v>1.2065852837521001E-2</v>
      </c>
      <c r="AJ476">
        <v>8.4460969862644994E-2</v>
      </c>
      <c r="AL476" s="18">
        <f t="shared" si="44"/>
        <v>0.35303640317772</v>
      </c>
      <c r="AM476">
        <v>0.35303640317772</v>
      </c>
      <c r="AN476">
        <v>587</v>
      </c>
      <c r="AO476" t="s">
        <v>699</v>
      </c>
      <c r="AP476" t="s">
        <v>293</v>
      </c>
      <c r="AQ476" t="s">
        <v>294</v>
      </c>
      <c r="AR476" t="s">
        <v>8</v>
      </c>
      <c r="AS476">
        <v>36.313637</v>
      </c>
      <c r="AT476">
        <v>-115.0400085</v>
      </c>
      <c r="AW476">
        <v>13.4</v>
      </c>
      <c r="AX476">
        <v>13.4</v>
      </c>
      <c r="BB476">
        <v>16.7</v>
      </c>
      <c r="BC476">
        <v>16.7</v>
      </c>
      <c r="BG476">
        <v>20.100000000000001</v>
      </c>
      <c r="BH476">
        <v>20.100000000000001</v>
      </c>
      <c r="BL476">
        <v>24.9</v>
      </c>
      <c r="BM476">
        <v>24.9</v>
      </c>
      <c r="BQ476">
        <v>30.3</v>
      </c>
      <c r="BR476">
        <v>30.3</v>
      </c>
      <c r="BW476">
        <v>36.1</v>
      </c>
      <c r="BX476">
        <v>36.1</v>
      </c>
      <c r="CB476">
        <v>39.299999999999997</v>
      </c>
      <c r="CC476">
        <v>39.299999999999997</v>
      </c>
      <c r="CG476">
        <v>38.1</v>
      </c>
      <c r="CH476">
        <v>38.1</v>
      </c>
      <c r="CL476">
        <v>33.9</v>
      </c>
      <c r="CM476">
        <v>33.9</v>
      </c>
      <c r="CQ476">
        <v>27.1</v>
      </c>
      <c r="CR476">
        <v>27.1</v>
      </c>
      <c r="CV476">
        <v>18.8</v>
      </c>
      <c r="CW476">
        <v>18.8</v>
      </c>
      <c r="DA476">
        <v>13.6</v>
      </c>
      <c r="DB476">
        <v>13.6</v>
      </c>
      <c r="DD476">
        <v>4</v>
      </c>
      <c r="DE476">
        <v>0</v>
      </c>
      <c r="DF476">
        <v>0</v>
      </c>
      <c r="DG476">
        <v>0</v>
      </c>
      <c r="DH476">
        <v>0</v>
      </c>
      <c r="DI476" t="str">
        <f t="shared" si="45"/>
        <v xml:space="preserve">Temp. suitable for vectors - surveillance may be needed. </v>
      </c>
      <c r="DJ476" t="str">
        <f t="shared" si="42"/>
        <v>When temp. suitable, model suggests vectors unlikely or low numbers.</v>
      </c>
      <c r="DK476" t="str">
        <f t="shared" si="46"/>
        <v xml:space="preserve">Temp. suitable for Zika - surveillance may be needed. </v>
      </c>
      <c r="DL476" t="str">
        <f t="shared" si="43"/>
        <v>When temp. suitable, model suggests Zika unlikely.</v>
      </c>
      <c r="DM476" t="str">
        <f t="shared" si="47"/>
        <v>Temp. suitable for vectors - surveillance may be needed. When temp. suitable, model suggests vectors unlikely or low numbers.</v>
      </c>
      <c r="DX476" s="59" t="s">
        <v>699</v>
      </c>
      <c r="DY476" s="59" t="s">
        <v>293</v>
      </c>
      <c r="DZ476" s="59" t="s">
        <v>294</v>
      </c>
      <c r="EA476" s="59" t="s">
        <v>8</v>
      </c>
      <c r="EB476" s="59">
        <v>0</v>
      </c>
      <c r="EC476" s="59">
        <v>752</v>
      </c>
      <c r="ED476" s="59">
        <v>0</v>
      </c>
      <c r="EE476" s="59">
        <v>4912</v>
      </c>
      <c r="EF476" s="59">
        <v>4912</v>
      </c>
      <c r="EG476" s="59">
        <v>266.47872340425499</v>
      </c>
      <c r="EH476" s="59">
        <v>684.45698858887897</v>
      </c>
      <c r="EI476" s="59">
        <v>200392</v>
      </c>
      <c r="EJ476" s="59">
        <v>176</v>
      </c>
      <c r="EK476" s="59">
        <v>0</v>
      </c>
      <c r="EL476" s="59">
        <v>5</v>
      </c>
      <c r="EM476" s="59">
        <v>0</v>
      </c>
      <c r="EN476" s="59">
        <v>200392</v>
      </c>
    </row>
    <row r="477" spans="1:144" x14ac:dyDescent="0.25">
      <c r="A477" s="18">
        <v>39.500227500000001</v>
      </c>
      <c r="B477" s="18">
        <v>-119.7753082</v>
      </c>
      <c r="C477" s="18">
        <f>IF(Sheet1!G1139=1,Master!A477,Master!K477)</f>
        <v>39.500227500000001</v>
      </c>
      <c r="D477" s="18">
        <f>IF(Sheet1!G1139=1,Master!B477,Master!L477)</f>
        <v>-119.7753082</v>
      </c>
      <c r="E477" s="18">
        <f>IF(Sheet1!G1139=0,Master!A477,Master!K477)</f>
        <v>100</v>
      </c>
      <c r="F477" s="18">
        <f>IF(Sheet1!G1139=0,Master!B477,Master!L477)</f>
        <v>180</v>
      </c>
      <c r="G477" s="18">
        <f>IF(Sheet1!I1139=1,Master!A477,Master!K477)</f>
        <v>39.500227500000001</v>
      </c>
      <c r="H477" s="18">
        <f>IF(Sheet1!I1139=1,Master!B477,Master!L477)</f>
        <v>-119.7753082</v>
      </c>
      <c r="I477" s="18">
        <f>IF(Sheet1!I1139=0,Master!A477,Master!K477)</f>
        <v>100</v>
      </c>
      <c r="J477" s="18">
        <f>IF(Sheet1!I1139=0,Master!B477,Master!L477)</f>
        <v>180</v>
      </c>
      <c r="K477" s="18">
        <v>100</v>
      </c>
      <c r="L477" s="18">
        <v>180</v>
      </c>
      <c r="M477">
        <v>588</v>
      </c>
      <c r="N477" t="s">
        <v>700</v>
      </c>
      <c r="O477">
        <v>2.13300507894E-2</v>
      </c>
      <c r="P477" t="s">
        <v>293</v>
      </c>
      <c r="Q477" t="s">
        <v>294</v>
      </c>
      <c r="R477" t="s">
        <v>8</v>
      </c>
      <c r="S477">
        <v>0</v>
      </c>
      <c r="T477">
        <v>1</v>
      </c>
      <c r="U477">
        <v>13.858267784118601</v>
      </c>
      <c r="V477">
        <v>13.858267784118601</v>
      </c>
      <c r="W477">
        <v>13.858267784118601</v>
      </c>
      <c r="X477" s="1">
        <v>13.858267784118601</v>
      </c>
      <c r="Z477" s="1">
        <v>1</v>
      </c>
      <c r="AA477" s="1">
        <v>1.9602630287408999E-2</v>
      </c>
      <c r="AB477" s="1">
        <v>1.9602630287408999E-2</v>
      </c>
      <c r="AC477" s="1">
        <v>1.9602630287408999E-2</v>
      </c>
      <c r="AD477" s="1">
        <v>1.9602630287408999E-2</v>
      </c>
      <c r="AF477" s="1">
        <v>1</v>
      </c>
      <c r="AG477">
        <v>4.4475938193499999E-3</v>
      </c>
      <c r="AH477">
        <v>4.4475938193499999E-3</v>
      </c>
      <c r="AI477">
        <v>4.4475938193499999E-3</v>
      </c>
      <c r="AJ477">
        <v>4.4475938193499999E-3</v>
      </c>
      <c r="AL477" s="18">
        <f t="shared" si="44"/>
        <v>1.9602630287408999E-2</v>
      </c>
      <c r="AM477">
        <v>1.9602630287408999E-2</v>
      </c>
      <c r="AN477">
        <v>588</v>
      </c>
      <c r="AO477" t="s">
        <v>700</v>
      </c>
      <c r="AP477" t="s">
        <v>293</v>
      </c>
      <c r="AQ477" t="s">
        <v>294</v>
      </c>
      <c r="AR477" t="s">
        <v>8</v>
      </c>
      <c r="AS477">
        <v>39.500227500000001</v>
      </c>
      <c r="AT477">
        <v>-119.7753082</v>
      </c>
      <c r="AW477">
        <v>6.9</v>
      </c>
      <c r="AX477">
        <v>6.9</v>
      </c>
      <c r="BB477">
        <v>9.9</v>
      </c>
      <c r="BC477">
        <v>9.9</v>
      </c>
      <c r="BG477">
        <v>12.6</v>
      </c>
      <c r="BH477">
        <v>12.6</v>
      </c>
      <c r="BL477">
        <v>16.8</v>
      </c>
      <c r="BM477">
        <v>16.8</v>
      </c>
      <c r="BQ477">
        <v>21.6</v>
      </c>
      <c r="BR477">
        <v>21.6</v>
      </c>
      <c r="BW477">
        <v>27</v>
      </c>
      <c r="BX477">
        <v>27</v>
      </c>
      <c r="CB477">
        <v>31.9</v>
      </c>
      <c r="CC477">
        <v>31.9</v>
      </c>
      <c r="CG477">
        <v>31</v>
      </c>
      <c r="CH477">
        <v>31</v>
      </c>
      <c r="CL477">
        <v>26.7</v>
      </c>
      <c r="CM477">
        <v>26.7</v>
      </c>
      <c r="CQ477">
        <v>20.399999999999999</v>
      </c>
      <c r="CR477">
        <v>20.399999999999999</v>
      </c>
      <c r="CV477">
        <v>12.4</v>
      </c>
      <c r="CW477">
        <v>12.4</v>
      </c>
      <c r="DA477">
        <v>7.8</v>
      </c>
      <c r="DB477">
        <v>7.8</v>
      </c>
      <c r="DD477">
        <v>1</v>
      </c>
      <c r="DE477">
        <v>0</v>
      </c>
      <c r="DF477">
        <v>0</v>
      </c>
      <c r="DG477">
        <v>0</v>
      </c>
      <c r="DH477">
        <v>0</v>
      </c>
      <c r="DI477" t="str">
        <f t="shared" si="45"/>
        <v xml:space="preserve">Temp. suitable for vectors - surveillance may be needed. </v>
      </c>
      <c r="DJ477" t="str">
        <f t="shared" si="42"/>
        <v>When temp. suitable, model suggests vectors unlikely or low numbers.</v>
      </c>
      <c r="DK477" t="str">
        <f t="shared" si="46"/>
        <v xml:space="preserve">Temp. suitable for Zika - surveillance may be needed. </v>
      </c>
      <c r="DL477" t="str">
        <f t="shared" si="43"/>
        <v>When temp. suitable, model suggests Zika unlikely.</v>
      </c>
      <c r="DM477" t="str">
        <f t="shared" si="47"/>
        <v>Temp. suitable for vectors - surveillance may be needed. When temp. suitable, model suggests vectors unlikely or low numbers.</v>
      </c>
      <c r="DX477" s="59" t="s">
        <v>700</v>
      </c>
      <c r="DY477" s="59" t="s">
        <v>293</v>
      </c>
      <c r="DZ477" s="59" t="s">
        <v>294</v>
      </c>
      <c r="EA477" s="59" t="s">
        <v>8</v>
      </c>
      <c r="EB477" s="59">
        <v>2472</v>
      </c>
      <c r="EC477" s="59">
        <v>136</v>
      </c>
      <c r="ED477" s="59">
        <v>0</v>
      </c>
      <c r="EE477" s="59">
        <v>7576</v>
      </c>
      <c r="EF477" s="59">
        <v>7576</v>
      </c>
      <c r="EG477" s="59">
        <v>1035.9338235294099</v>
      </c>
      <c r="EH477" s="59">
        <v>1138.3128395220101</v>
      </c>
      <c r="EI477" s="59">
        <v>140887</v>
      </c>
      <c r="EJ477" s="59">
        <v>124</v>
      </c>
      <c r="EK477" s="59">
        <v>0</v>
      </c>
      <c r="EL477" s="59">
        <v>6</v>
      </c>
      <c r="EM477" s="59">
        <v>761</v>
      </c>
      <c r="EN477" s="59">
        <v>140887</v>
      </c>
    </row>
    <row r="478" spans="1:144" x14ac:dyDescent="0.25">
      <c r="A478" s="18">
        <v>37.306798700000002</v>
      </c>
      <c r="B478" s="18">
        <v>-116.1698524</v>
      </c>
      <c r="C478" s="18">
        <f>IF(Sheet1!G1140=1,Master!A478,Master!K478)</f>
        <v>37.306798700000002</v>
      </c>
      <c r="D478" s="18">
        <f>IF(Sheet1!G1140=1,Master!B478,Master!L478)</f>
        <v>-116.1698524</v>
      </c>
      <c r="E478" s="18">
        <f>IF(Sheet1!G1140=0,Master!A478,Master!K478)</f>
        <v>100</v>
      </c>
      <c r="F478" s="18">
        <f>IF(Sheet1!G1140=0,Master!B478,Master!L478)</f>
        <v>180</v>
      </c>
      <c r="G478" s="18">
        <f>IF(Sheet1!I1140=1,Master!A478,Master!K478)</f>
        <v>37.306798700000002</v>
      </c>
      <c r="H478" s="18">
        <f>IF(Sheet1!I1140=1,Master!B478,Master!L478)</f>
        <v>-116.1698524</v>
      </c>
      <c r="I478" s="18">
        <f>IF(Sheet1!I1140=0,Master!A478,Master!K478)</f>
        <v>100</v>
      </c>
      <c r="J478" s="18">
        <f>IF(Sheet1!I1140=0,Master!B478,Master!L478)</f>
        <v>180</v>
      </c>
      <c r="K478" s="18">
        <v>100</v>
      </c>
      <c r="L478" s="18">
        <v>180</v>
      </c>
      <c r="M478">
        <v>589</v>
      </c>
      <c r="N478" t="s">
        <v>701</v>
      </c>
      <c r="O478">
        <v>8.3344324803099905</v>
      </c>
      <c r="P478" t="s">
        <v>293</v>
      </c>
      <c r="Q478" t="s">
        <v>294</v>
      </c>
      <c r="R478" t="s">
        <v>8</v>
      </c>
      <c r="S478">
        <v>0</v>
      </c>
      <c r="T478">
        <v>125</v>
      </c>
      <c r="U478">
        <v>2.5590550899505602</v>
      </c>
      <c r="V478">
        <v>22.952754974365199</v>
      </c>
      <c r="W478">
        <v>14.1118109893798</v>
      </c>
      <c r="X478" s="1">
        <v>1763.9763736724799</v>
      </c>
      <c r="Z478" s="1">
        <v>703</v>
      </c>
      <c r="AA478" s="1">
        <v>1.9987511998680002E-3</v>
      </c>
      <c r="AB478" s="1">
        <v>0.10045958844580399</v>
      </c>
      <c r="AC478" s="1">
        <v>1.8505458019397E-2</v>
      </c>
      <c r="AD478" s="1">
        <v>13.009336987636299</v>
      </c>
      <c r="AF478" s="1">
        <v>703</v>
      </c>
      <c r="AG478">
        <v>5.9432974731200004E-4</v>
      </c>
      <c r="AH478">
        <v>2.8060191847855999E-2</v>
      </c>
      <c r="AI478">
        <v>6.3126652195089998E-3</v>
      </c>
      <c r="AJ478">
        <v>4.43780364931495</v>
      </c>
      <c r="AL478" s="18">
        <f t="shared" si="44"/>
        <v>0.10045958844580399</v>
      </c>
      <c r="AM478">
        <v>0.10045958844580399</v>
      </c>
      <c r="AN478">
        <v>589</v>
      </c>
      <c r="AO478" t="s">
        <v>701</v>
      </c>
      <c r="AP478" t="s">
        <v>293</v>
      </c>
      <c r="AQ478" t="s">
        <v>294</v>
      </c>
      <c r="AR478" t="s">
        <v>8</v>
      </c>
      <c r="AS478">
        <v>37.306798700000002</v>
      </c>
      <c r="AT478">
        <v>-116.1698524</v>
      </c>
      <c r="AW478">
        <v>12.8</v>
      </c>
      <c r="AX478">
        <v>8.2999999999999989</v>
      </c>
      <c r="BB478">
        <v>15.7</v>
      </c>
      <c r="BC478">
        <v>10.9</v>
      </c>
      <c r="BG478">
        <v>18.7</v>
      </c>
      <c r="BH478">
        <v>13.7</v>
      </c>
      <c r="BL478">
        <v>23.3</v>
      </c>
      <c r="BM478">
        <v>18.200000000000003</v>
      </c>
      <c r="BQ478">
        <v>28.5</v>
      </c>
      <c r="BR478">
        <v>23.400000000000002</v>
      </c>
      <c r="BW478">
        <v>34.299999999999997</v>
      </c>
      <c r="BX478">
        <v>29.400000000000002</v>
      </c>
      <c r="CB478">
        <v>37.4</v>
      </c>
      <c r="CC478">
        <v>32.9</v>
      </c>
      <c r="CG478">
        <v>36.299999999999997</v>
      </c>
      <c r="CH478">
        <v>31.6</v>
      </c>
      <c r="CL478">
        <v>32.1</v>
      </c>
      <c r="CM478">
        <v>27.400000000000002</v>
      </c>
      <c r="CQ478">
        <v>25.8</v>
      </c>
      <c r="CR478">
        <v>21.3</v>
      </c>
      <c r="CV478">
        <v>17.7</v>
      </c>
      <c r="CW478">
        <v>13.4</v>
      </c>
      <c r="DA478">
        <v>12.8</v>
      </c>
      <c r="DB478">
        <v>8.6</v>
      </c>
      <c r="DD478">
        <v>699</v>
      </c>
      <c r="DE478">
        <v>0</v>
      </c>
      <c r="DF478">
        <v>0</v>
      </c>
      <c r="DG478">
        <v>0</v>
      </c>
      <c r="DH478">
        <v>0</v>
      </c>
      <c r="DI478" t="str">
        <f t="shared" si="45"/>
        <v xml:space="preserve">Temp. suitable for vectors - surveillance may be needed. </v>
      </c>
      <c r="DJ478" t="str">
        <f t="shared" si="42"/>
        <v>When temp. suitable, model suggests vectors unlikely or low numbers.</v>
      </c>
      <c r="DK478" t="str">
        <f t="shared" si="46"/>
        <v xml:space="preserve">Temp. suitable for Zika - surveillance may be needed. </v>
      </c>
      <c r="DL478" t="str">
        <f t="shared" si="43"/>
        <v>When temp. suitable, model suggests Zika unlikely.</v>
      </c>
      <c r="DM478" t="str">
        <f t="shared" si="47"/>
        <v>Temp. suitable for vectors - surveillance may be needed. When temp. suitable, model suggests vectors unlikely or low numbers.</v>
      </c>
      <c r="DX478" s="59" t="s">
        <v>701</v>
      </c>
      <c r="DY478" s="59" t="s">
        <v>293</v>
      </c>
      <c r="DZ478" s="59" t="s">
        <v>294</v>
      </c>
      <c r="EA478" s="59" t="s">
        <v>8</v>
      </c>
      <c r="EB478" s="59">
        <v>0</v>
      </c>
      <c r="EC478" s="59">
        <v>22854</v>
      </c>
      <c r="ED478" s="59">
        <v>0</v>
      </c>
      <c r="EE478" s="59">
        <v>4170</v>
      </c>
      <c r="EF478" s="59">
        <v>4170</v>
      </c>
      <c r="EG478" s="59">
        <v>0.37245121204165599</v>
      </c>
      <c r="EH478" s="59">
        <v>30.384133623658599</v>
      </c>
      <c r="EI478" s="59">
        <v>8512</v>
      </c>
      <c r="EJ478" s="59">
        <v>19</v>
      </c>
      <c r="EK478" s="59">
        <v>0</v>
      </c>
      <c r="EL478" s="59">
        <v>5</v>
      </c>
      <c r="EM478" s="59">
        <v>0</v>
      </c>
      <c r="EN478" s="59">
        <v>8512</v>
      </c>
    </row>
    <row r="479" spans="1:144" x14ac:dyDescent="0.25">
      <c r="A479" s="18">
        <v>37.806845799999998</v>
      </c>
      <c r="B479" s="18">
        <v>-116.7759173</v>
      </c>
      <c r="C479" s="18">
        <f>IF(Sheet1!G1141=1,Master!A479,Master!K479)</f>
        <v>37.806845799999998</v>
      </c>
      <c r="D479" s="18">
        <f>IF(Sheet1!G1141=1,Master!B479,Master!L479)</f>
        <v>-116.7759173</v>
      </c>
      <c r="E479" s="18">
        <f>IF(Sheet1!G1141=0,Master!A479,Master!K479)</f>
        <v>100</v>
      </c>
      <c r="F479" s="18">
        <f>IF(Sheet1!G1141=0,Master!B479,Master!L479)</f>
        <v>180</v>
      </c>
      <c r="G479" s="18">
        <f>IF(Sheet1!I1141=1,Master!A479,Master!K479)</f>
        <v>37.806845799999998</v>
      </c>
      <c r="H479" s="18">
        <f>IF(Sheet1!I1141=1,Master!B479,Master!L479)</f>
        <v>-116.7759173</v>
      </c>
      <c r="I479" s="18">
        <f>IF(Sheet1!I1141=0,Master!A479,Master!K479)</f>
        <v>100</v>
      </c>
      <c r="J479" s="18">
        <f>IF(Sheet1!I1141=0,Master!B479,Master!L479)</f>
        <v>180</v>
      </c>
      <c r="K479" s="18">
        <v>100</v>
      </c>
      <c r="L479" s="18">
        <v>180</v>
      </c>
      <c r="M479">
        <v>685</v>
      </c>
      <c r="N479" t="s">
        <v>799</v>
      </c>
      <c r="O479">
        <v>0.22075479155899999</v>
      </c>
      <c r="P479" t="s">
        <v>293</v>
      </c>
      <c r="Q479" t="s">
        <v>294</v>
      </c>
      <c r="R479" t="s">
        <v>8</v>
      </c>
      <c r="S479">
        <v>0</v>
      </c>
      <c r="T479">
        <v>1</v>
      </c>
      <c r="U479">
        <v>10.5511808395385</v>
      </c>
      <c r="V479">
        <v>10.5511808395385</v>
      </c>
      <c r="W479">
        <v>10.5511808395385</v>
      </c>
      <c r="X479" s="1">
        <v>10.5511808395385</v>
      </c>
      <c r="Z479" s="1">
        <v>1</v>
      </c>
      <c r="AA479" s="1">
        <v>9.1447964929910006E-3</v>
      </c>
      <c r="AB479" s="1">
        <v>9.1447964929910006E-3</v>
      </c>
      <c r="AC479" s="1">
        <v>9.1447964929910006E-3</v>
      </c>
      <c r="AD479" s="1">
        <v>9.1447964929910006E-3</v>
      </c>
      <c r="AF479" s="1">
        <v>1</v>
      </c>
      <c r="AG479">
        <v>4.5041939498849997E-3</v>
      </c>
      <c r="AH479">
        <v>4.5041939498849997E-3</v>
      </c>
      <c r="AI479">
        <v>4.5041939498849997E-3</v>
      </c>
      <c r="AJ479">
        <v>4.5041939498849997E-3</v>
      </c>
      <c r="AL479" s="18">
        <f t="shared" si="44"/>
        <v>9.1447964929910006E-3</v>
      </c>
      <c r="AM479">
        <v>9.1447964929910006E-3</v>
      </c>
      <c r="AN479">
        <v>685</v>
      </c>
      <c r="AO479" t="s">
        <v>799</v>
      </c>
      <c r="AP479" t="s">
        <v>293</v>
      </c>
      <c r="AQ479" t="s">
        <v>294</v>
      </c>
      <c r="AR479" t="s">
        <v>8</v>
      </c>
      <c r="AS479">
        <v>37.806845799999998</v>
      </c>
      <c r="AT479">
        <v>-116.7759173</v>
      </c>
      <c r="AW479">
        <v>6.6</v>
      </c>
      <c r="AX479">
        <v>6.6</v>
      </c>
      <c r="BB479">
        <v>9.4</v>
      </c>
      <c r="BC479">
        <v>9.4</v>
      </c>
      <c r="BG479">
        <v>12.4</v>
      </c>
      <c r="BH479">
        <v>12.4</v>
      </c>
      <c r="BL479">
        <v>16.899999999999999</v>
      </c>
      <c r="BM479">
        <v>16.899999999999999</v>
      </c>
      <c r="BQ479">
        <v>22.2</v>
      </c>
      <c r="BR479">
        <v>22.2</v>
      </c>
      <c r="BW479">
        <v>28.1</v>
      </c>
      <c r="BX479">
        <v>28.1</v>
      </c>
      <c r="CB479">
        <v>32.1</v>
      </c>
      <c r="CC479">
        <v>32.1</v>
      </c>
      <c r="CG479">
        <v>30.7</v>
      </c>
      <c r="CH479">
        <v>30.7</v>
      </c>
      <c r="CL479">
        <v>26.3</v>
      </c>
      <c r="CM479">
        <v>26.3</v>
      </c>
      <c r="CQ479">
        <v>20</v>
      </c>
      <c r="CR479">
        <v>20</v>
      </c>
      <c r="CV479">
        <v>12</v>
      </c>
      <c r="CW479">
        <v>12</v>
      </c>
      <c r="DA479">
        <v>7.1</v>
      </c>
      <c r="DB479">
        <v>7.1</v>
      </c>
      <c r="DD479">
        <v>1</v>
      </c>
      <c r="DE479">
        <v>0</v>
      </c>
      <c r="DF479">
        <v>0</v>
      </c>
      <c r="DG479">
        <v>0</v>
      </c>
      <c r="DH479">
        <v>0</v>
      </c>
      <c r="DI479" t="str">
        <f t="shared" si="45"/>
        <v xml:space="preserve">Temp. suitable for vectors - surveillance may be needed. </v>
      </c>
      <c r="DJ479" t="str">
        <f t="shared" si="42"/>
        <v>When temp. suitable, model suggests vectors unlikely or low numbers.</v>
      </c>
      <c r="DK479" t="str">
        <f t="shared" si="46"/>
        <v xml:space="preserve">Temp. suitable for Zika - surveillance may be needed. </v>
      </c>
      <c r="DL479" t="str">
        <f t="shared" si="43"/>
        <v>When temp. suitable, model suggests Zika unlikely.</v>
      </c>
      <c r="DM479" t="str">
        <f t="shared" si="47"/>
        <v>Temp. suitable for vectors - surveillance may be needed. When temp. suitable, model suggests vectors unlikely or low numbers.</v>
      </c>
      <c r="DX479" s="59" t="s">
        <v>799</v>
      </c>
      <c r="DY479" s="59" t="s">
        <v>293</v>
      </c>
      <c r="DZ479" s="59" t="s">
        <v>294</v>
      </c>
      <c r="EA479" s="59" t="s">
        <v>8</v>
      </c>
      <c r="EB479" s="59">
        <v>0</v>
      </c>
      <c r="EN479" s="59">
        <v>0</v>
      </c>
    </row>
    <row r="480" spans="1:144" x14ac:dyDescent="0.25">
      <c r="A480" s="18">
        <v>40.9543161</v>
      </c>
      <c r="B480" s="18">
        <v>-73.395894799999994</v>
      </c>
      <c r="C480" s="18">
        <f>IF(Sheet1!G1161=1,Master!A480,Master!K480)</f>
        <v>40.9543161</v>
      </c>
      <c r="D480" s="18">
        <f>IF(Sheet1!G1161=1,Master!B480,Master!L480)</f>
        <v>-73.395894799999994</v>
      </c>
      <c r="E480" s="18">
        <f>IF(Sheet1!G1161=0,Master!A480,Master!K480)</f>
        <v>100</v>
      </c>
      <c r="F480" s="18">
        <f>IF(Sheet1!G1161=0,Master!B480,Master!L480)</f>
        <v>180</v>
      </c>
      <c r="G480" s="18">
        <f>IF(Sheet1!I1161=1,Master!A480,Master!K480)</f>
        <v>40.9543161</v>
      </c>
      <c r="H480" s="18">
        <f>IF(Sheet1!I1161=1,Master!B480,Master!L480)</f>
        <v>-73.395894799999994</v>
      </c>
      <c r="I480" s="18">
        <f>IF(Sheet1!I1161=0,Master!A480,Master!K480)</f>
        <v>100</v>
      </c>
      <c r="J480" s="18">
        <f>IF(Sheet1!I1161=0,Master!B480,Master!L480)</f>
        <v>180</v>
      </c>
      <c r="K480" s="18">
        <v>100</v>
      </c>
      <c r="L480" s="18">
        <v>180</v>
      </c>
      <c r="M480">
        <v>82</v>
      </c>
      <c r="N480" t="s">
        <v>156</v>
      </c>
      <c r="O480">
        <v>1.12862701055E-2</v>
      </c>
      <c r="P480" s="18" t="s">
        <v>157</v>
      </c>
      <c r="Q480" t="s">
        <v>158</v>
      </c>
      <c r="R480" t="s">
        <v>8</v>
      </c>
      <c r="S480">
        <v>1</v>
      </c>
      <c r="T480">
        <v>1</v>
      </c>
      <c r="U480">
        <v>0.35433071851730302</v>
      </c>
      <c r="V480">
        <v>0.35433071851730302</v>
      </c>
      <c r="W480">
        <v>0.35433071851730302</v>
      </c>
      <c r="X480" s="1">
        <v>0.35433071851730302</v>
      </c>
      <c r="Z480" s="1">
        <v>1</v>
      </c>
      <c r="AA480" s="1">
        <v>0.116786167025566</v>
      </c>
      <c r="AB480" s="1">
        <v>0.116786167025566</v>
      </c>
      <c r="AC480" s="1">
        <v>0.116786167025566</v>
      </c>
      <c r="AD480" s="1">
        <v>0.116786167025566</v>
      </c>
      <c r="AF480" s="1">
        <v>1</v>
      </c>
      <c r="AG480">
        <v>0.75437891483306896</v>
      </c>
      <c r="AH480">
        <v>0.75437891483306896</v>
      </c>
      <c r="AI480">
        <v>0.75437891483306896</v>
      </c>
      <c r="AJ480">
        <v>0.75437891483306896</v>
      </c>
      <c r="AL480" s="18">
        <f t="shared" si="44"/>
        <v>0.75437891483306896</v>
      </c>
      <c r="AM480">
        <v>0.75437891483306896</v>
      </c>
      <c r="AN480">
        <v>82</v>
      </c>
      <c r="AO480" t="s">
        <v>156</v>
      </c>
      <c r="AP480" t="s">
        <v>157</v>
      </c>
      <c r="AQ480" t="s">
        <v>158</v>
      </c>
      <c r="AR480" t="s">
        <v>8</v>
      </c>
      <c r="AS480">
        <v>40.9543161</v>
      </c>
      <c r="AT480">
        <v>-73.395894799999994</v>
      </c>
      <c r="AW480">
        <v>3.3</v>
      </c>
      <c r="AX480">
        <v>3.3</v>
      </c>
      <c r="BB480">
        <v>4.4000000000000004</v>
      </c>
      <c r="BC480">
        <v>4.4000000000000004</v>
      </c>
      <c r="BG480">
        <v>8.6999999999999993</v>
      </c>
      <c r="BH480">
        <v>8.6999999999999993</v>
      </c>
      <c r="BL480">
        <v>14.9</v>
      </c>
      <c r="BM480">
        <v>14.9</v>
      </c>
      <c r="BQ480">
        <v>20.3</v>
      </c>
      <c r="BR480">
        <v>20.3</v>
      </c>
      <c r="BW480">
        <v>25.4</v>
      </c>
      <c r="BX480">
        <v>25.4</v>
      </c>
      <c r="CB480">
        <v>28.3</v>
      </c>
      <c r="CC480">
        <v>28.3</v>
      </c>
      <c r="CG480">
        <v>27.5</v>
      </c>
      <c r="CH480">
        <v>27.5</v>
      </c>
      <c r="CL480">
        <v>23.7</v>
      </c>
      <c r="CM480">
        <v>23.7</v>
      </c>
      <c r="CQ480">
        <v>18.2</v>
      </c>
      <c r="CR480">
        <v>18.2</v>
      </c>
      <c r="CV480">
        <v>12</v>
      </c>
      <c r="CW480">
        <v>12</v>
      </c>
      <c r="DA480">
        <v>5.8</v>
      </c>
      <c r="DB480">
        <v>5.8</v>
      </c>
      <c r="DD480">
        <v>1</v>
      </c>
      <c r="DE480">
        <v>0</v>
      </c>
      <c r="DF480">
        <v>0</v>
      </c>
      <c r="DG480">
        <v>0</v>
      </c>
      <c r="DH480">
        <v>0</v>
      </c>
      <c r="DI480" t="str">
        <f t="shared" si="45"/>
        <v xml:space="preserve">Temp. suitable for vectors - surveillance may be needed. </v>
      </c>
      <c r="DJ480" t="str">
        <f t="shared" si="42"/>
        <v>When temp. suitable, model suggests vectors likely - may need control, education, and policies minimizing exposure.</v>
      </c>
      <c r="DK480" t="str">
        <f t="shared" si="46"/>
        <v xml:space="preserve">Temp. suitable for Zika - surveillance may be needed. </v>
      </c>
      <c r="DL480" t="str">
        <f t="shared" si="43"/>
        <v>When temp. suitable, model suggests Zika unlikely.</v>
      </c>
      <c r="DM480" t="str">
        <f t="shared" si="47"/>
        <v>Temp. suitable for vectors - surveillance may be needed. When temp. suitable, model suggests vectors likely - may need control, education, and policies minimizing exposure.</v>
      </c>
      <c r="DX480" s="59" t="s">
        <v>156</v>
      </c>
      <c r="DY480" s="59" t="s">
        <v>157</v>
      </c>
      <c r="DZ480" s="59" t="s">
        <v>158</v>
      </c>
      <c r="EA480" s="59" t="s">
        <v>8</v>
      </c>
      <c r="EB480" s="59">
        <v>17</v>
      </c>
      <c r="EC480" s="59">
        <v>35</v>
      </c>
      <c r="ED480" s="59">
        <v>0</v>
      </c>
      <c r="EE480" s="59">
        <v>233</v>
      </c>
      <c r="EF480" s="59">
        <v>233</v>
      </c>
      <c r="EG480" s="59">
        <v>53.6</v>
      </c>
      <c r="EH480" s="59">
        <v>63.681887983498498</v>
      </c>
      <c r="EI480" s="59">
        <v>1876</v>
      </c>
      <c r="EJ480" s="59">
        <v>28</v>
      </c>
      <c r="EK480" s="59">
        <v>0</v>
      </c>
      <c r="EL480" s="59">
        <v>2</v>
      </c>
      <c r="EM480" s="59">
        <v>28</v>
      </c>
      <c r="EN480" s="59">
        <v>1876</v>
      </c>
    </row>
    <row r="481" spans="1:144" x14ac:dyDescent="0.25">
      <c r="A481" s="18">
        <v>40.624802099999997</v>
      </c>
      <c r="B481" s="18">
        <v>-73.258805499999994</v>
      </c>
      <c r="C481" s="18">
        <f>IF(Sheet1!G1162=1,Master!A481,Master!K481)</f>
        <v>40.624802099999997</v>
      </c>
      <c r="D481" s="18">
        <f>IF(Sheet1!G1162=1,Master!B481,Master!L481)</f>
        <v>-73.258805499999994</v>
      </c>
      <c r="E481" s="18">
        <f>IF(Sheet1!G1162=0,Master!A481,Master!K481)</f>
        <v>100</v>
      </c>
      <c r="F481" s="18">
        <f>IF(Sheet1!G1162=0,Master!B481,Master!L481)</f>
        <v>180</v>
      </c>
      <c r="G481" s="18">
        <f>IF(Sheet1!I1162=1,Master!A481,Master!K481)</f>
        <v>40.624802099999997</v>
      </c>
      <c r="H481" s="18">
        <f>IF(Sheet1!I1162=1,Master!B481,Master!L481)</f>
        <v>-73.258805499999994</v>
      </c>
      <c r="I481" s="18">
        <f>IF(Sheet1!I1162=0,Master!A481,Master!K481)</f>
        <v>100</v>
      </c>
      <c r="J481" s="18">
        <f>IF(Sheet1!I1162=0,Master!B481,Master!L481)</f>
        <v>180</v>
      </c>
      <c r="K481" s="18">
        <v>100</v>
      </c>
      <c r="L481" s="18">
        <v>180</v>
      </c>
      <c r="M481">
        <v>84</v>
      </c>
      <c r="N481" t="s">
        <v>160</v>
      </c>
      <c r="O481">
        <v>1.332789083E-2</v>
      </c>
      <c r="P481" s="18" t="s">
        <v>157</v>
      </c>
      <c r="Q481" t="s">
        <v>158</v>
      </c>
      <c r="R481" t="s">
        <v>8</v>
      </c>
      <c r="S481">
        <v>1</v>
      </c>
      <c r="T481">
        <v>1</v>
      </c>
      <c r="U481">
        <v>-1.8503936529159499</v>
      </c>
      <c r="V481">
        <v>-1.8503936529159499</v>
      </c>
      <c r="W481">
        <v>-1.8503936529159499</v>
      </c>
      <c r="X481" s="1">
        <v>-1.8503936529159499</v>
      </c>
      <c r="Z481" s="1">
        <v>1</v>
      </c>
      <c r="AA481" s="1">
        <v>0</v>
      </c>
      <c r="AB481" s="1">
        <v>0</v>
      </c>
      <c r="AC481" s="1">
        <v>0</v>
      </c>
      <c r="AD481" s="1">
        <v>0</v>
      </c>
      <c r="AF481" s="1">
        <v>1</v>
      </c>
      <c r="AG481">
        <v>0</v>
      </c>
      <c r="AH481">
        <v>0</v>
      </c>
      <c r="AI481">
        <v>0</v>
      </c>
      <c r="AJ481">
        <v>0</v>
      </c>
      <c r="AL481" s="18">
        <f t="shared" si="44"/>
        <v>0</v>
      </c>
      <c r="AM481">
        <v>9999</v>
      </c>
      <c r="AN481">
        <v>84</v>
      </c>
      <c r="AO481" t="s">
        <v>160</v>
      </c>
      <c r="AP481" t="s">
        <v>157</v>
      </c>
      <c r="AQ481" t="s">
        <v>158</v>
      </c>
      <c r="AR481" t="s">
        <v>8</v>
      </c>
      <c r="AS481">
        <v>40.624802099999997</v>
      </c>
      <c r="AT481">
        <v>-73.258805499999994</v>
      </c>
      <c r="AW481">
        <v>3.8</v>
      </c>
      <c r="AX481">
        <v>3.8</v>
      </c>
      <c r="BB481">
        <v>4.8</v>
      </c>
      <c r="BC481">
        <v>4.8</v>
      </c>
      <c r="BG481">
        <v>8.6999999999999993</v>
      </c>
      <c r="BH481">
        <v>8.6999999999999993</v>
      </c>
      <c r="BL481">
        <v>14.5</v>
      </c>
      <c r="BM481">
        <v>14.5</v>
      </c>
      <c r="BQ481">
        <v>20</v>
      </c>
      <c r="BR481">
        <v>20</v>
      </c>
      <c r="BW481">
        <v>25.1</v>
      </c>
      <c r="BX481">
        <v>25.1</v>
      </c>
      <c r="CB481">
        <v>28</v>
      </c>
      <c r="CC481">
        <v>28</v>
      </c>
      <c r="CG481">
        <v>27.2</v>
      </c>
      <c r="CH481">
        <v>27.2</v>
      </c>
      <c r="CL481">
        <v>23.7</v>
      </c>
      <c r="CM481">
        <v>23.7</v>
      </c>
      <c r="CQ481">
        <v>18.2</v>
      </c>
      <c r="CR481">
        <v>18.2</v>
      </c>
      <c r="CV481">
        <v>12.3</v>
      </c>
      <c r="CW481">
        <v>12.3</v>
      </c>
      <c r="DA481">
        <v>6.3</v>
      </c>
      <c r="DB481">
        <v>6.3</v>
      </c>
      <c r="DD481">
        <v>1</v>
      </c>
      <c r="DE481">
        <v>0</v>
      </c>
      <c r="DF481">
        <v>0</v>
      </c>
      <c r="DG481">
        <v>0</v>
      </c>
      <c r="DH481">
        <v>0</v>
      </c>
      <c r="DI481" t="str">
        <f t="shared" si="45"/>
        <v xml:space="preserve">Temp. suitable for vectors - surveillance may be needed. </v>
      </c>
      <c r="DJ481" t="str">
        <f t="shared" si="42"/>
        <v>When temp. suitable, model suggests vectors unlikely or low numbers.</v>
      </c>
      <c r="DK481" t="str">
        <f t="shared" si="46"/>
        <v xml:space="preserve">Temp. suitable for Zika - surveillance may be needed. </v>
      </c>
      <c r="DL481" t="str">
        <f t="shared" si="43"/>
        <v>When temp. suitable, model suggests Zika unlikely.</v>
      </c>
      <c r="DM481" t="str">
        <f t="shared" si="47"/>
        <v>Temp. suitable for vectors - surveillance may be needed. When temp. suitable, model suggests vectors unlikely or low numbers.</v>
      </c>
      <c r="DX481" s="59" t="s">
        <v>160</v>
      </c>
      <c r="DY481" s="59" t="s">
        <v>157</v>
      </c>
      <c r="DZ481" s="59" t="s">
        <v>158</v>
      </c>
      <c r="EA481" s="59" t="s">
        <v>8</v>
      </c>
      <c r="EB481" s="59">
        <v>2</v>
      </c>
      <c r="EC481" s="59">
        <v>47</v>
      </c>
      <c r="ED481" s="59">
        <v>0</v>
      </c>
      <c r="EE481" s="59">
        <v>51</v>
      </c>
      <c r="EF481" s="59">
        <v>51</v>
      </c>
      <c r="EG481" s="59">
        <v>6.0425531914893602</v>
      </c>
      <c r="EH481" s="59">
        <v>10.975712930478601</v>
      </c>
      <c r="EI481" s="59">
        <v>284</v>
      </c>
      <c r="EJ481" s="59">
        <v>16</v>
      </c>
      <c r="EK481" s="59">
        <v>0</v>
      </c>
      <c r="EL481" s="59">
        <v>4</v>
      </c>
      <c r="EM481" s="59">
        <v>1</v>
      </c>
      <c r="EN481" s="59">
        <v>284</v>
      </c>
    </row>
    <row r="482" spans="1:144" x14ac:dyDescent="0.25">
      <c r="A482" s="18">
        <v>40.590586700000003</v>
      </c>
      <c r="B482" s="18">
        <v>-73.556439400000002</v>
      </c>
      <c r="C482" s="18">
        <f>IF(Sheet1!G1163=1,Master!A482,Master!K482)</f>
        <v>40.590586700000003</v>
      </c>
      <c r="D482" s="18">
        <f>IF(Sheet1!G1163=1,Master!B482,Master!L482)</f>
        <v>-73.556439400000002</v>
      </c>
      <c r="E482" s="18">
        <f>IF(Sheet1!G1163=0,Master!A482,Master!K482)</f>
        <v>100</v>
      </c>
      <c r="F482" s="18">
        <f>IF(Sheet1!G1163=0,Master!B482,Master!L482)</f>
        <v>180</v>
      </c>
      <c r="G482" s="18">
        <f>IF(Sheet1!I1163=1,Master!A482,Master!K482)</f>
        <v>40.590586700000003</v>
      </c>
      <c r="H482" s="18">
        <f>IF(Sheet1!I1163=1,Master!B482,Master!L482)</f>
        <v>-73.556439400000002</v>
      </c>
      <c r="I482" s="18">
        <f>IF(Sheet1!I1163=0,Master!A482,Master!K482)</f>
        <v>100</v>
      </c>
      <c r="J482" s="18">
        <f>IF(Sheet1!I1163=0,Master!B482,Master!L482)</f>
        <v>180</v>
      </c>
      <c r="K482" s="18">
        <v>100</v>
      </c>
      <c r="L482" s="18">
        <v>180</v>
      </c>
      <c r="M482">
        <v>98</v>
      </c>
      <c r="N482" t="s">
        <v>176</v>
      </c>
      <c r="O482">
        <v>6.9684852650900003E-3</v>
      </c>
      <c r="P482" s="18" t="s">
        <v>157</v>
      </c>
      <c r="Q482" t="s">
        <v>158</v>
      </c>
      <c r="R482" t="s">
        <v>8</v>
      </c>
      <c r="S482">
        <v>1</v>
      </c>
      <c r="T482">
        <v>1</v>
      </c>
      <c r="U482">
        <v>-1.5748031139373699</v>
      </c>
      <c r="V482">
        <v>-1.5748031139373699</v>
      </c>
      <c r="W482">
        <v>-1.5748031139373699</v>
      </c>
      <c r="X482" s="1">
        <v>-1.5748031139373699</v>
      </c>
      <c r="Z482" s="1">
        <v>1</v>
      </c>
      <c r="AA482" s="1">
        <v>0</v>
      </c>
      <c r="AB482" s="1">
        <v>0</v>
      </c>
      <c r="AC482" s="1">
        <v>0</v>
      </c>
      <c r="AD482" s="1">
        <v>0</v>
      </c>
      <c r="AF482" s="1">
        <v>1</v>
      </c>
      <c r="AG482">
        <v>0</v>
      </c>
      <c r="AH482">
        <v>0</v>
      </c>
      <c r="AI482">
        <v>0</v>
      </c>
      <c r="AJ482">
        <v>0</v>
      </c>
      <c r="AL482" s="18">
        <f t="shared" si="44"/>
        <v>0</v>
      </c>
      <c r="AM482">
        <v>9999</v>
      </c>
      <c r="AN482">
        <v>98</v>
      </c>
      <c r="AO482" t="s">
        <v>176</v>
      </c>
      <c r="AP482" t="s">
        <v>157</v>
      </c>
      <c r="AQ482" t="s">
        <v>158</v>
      </c>
      <c r="AR482" t="s">
        <v>8</v>
      </c>
      <c r="AS482">
        <v>40.590586700000003</v>
      </c>
      <c r="AT482">
        <v>-73.556439400000002</v>
      </c>
      <c r="AW482">
        <v>3.7</v>
      </c>
      <c r="AX482">
        <v>3.7</v>
      </c>
      <c r="BB482">
        <v>4.8</v>
      </c>
      <c r="BC482">
        <v>4.8</v>
      </c>
      <c r="BG482">
        <v>8.6999999999999993</v>
      </c>
      <c r="BH482">
        <v>8.6999999999999993</v>
      </c>
      <c r="BL482">
        <v>14.7</v>
      </c>
      <c r="BM482">
        <v>14.7</v>
      </c>
      <c r="BQ482">
        <v>20.100000000000001</v>
      </c>
      <c r="BR482">
        <v>20.100000000000001</v>
      </c>
      <c r="BW482">
        <v>25.2</v>
      </c>
      <c r="BX482">
        <v>25.2</v>
      </c>
      <c r="CB482">
        <v>28.2</v>
      </c>
      <c r="CC482">
        <v>28.2</v>
      </c>
      <c r="CG482">
        <v>27.4</v>
      </c>
      <c r="CH482">
        <v>27.4</v>
      </c>
      <c r="CL482">
        <v>23.8</v>
      </c>
      <c r="CM482">
        <v>23.8</v>
      </c>
      <c r="CQ482">
        <v>18.2</v>
      </c>
      <c r="CR482">
        <v>18.2</v>
      </c>
      <c r="CV482">
        <v>12.2</v>
      </c>
      <c r="CW482">
        <v>12.2</v>
      </c>
      <c r="DA482">
        <v>6.2</v>
      </c>
      <c r="DB482">
        <v>6.2</v>
      </c>
      <c r="DD482">
        <v>1</v>
      </c>
      <c r="DE482">
        <v>0</v>
      </c>
      <c r="DF482">
        <v>0</v>
      </c>
      <c r="DG482">
        <v>0</v>
      </c>
      <c r="DH482">
        <v>0</v>
      </c>
      <c r="DI482" t="str">
        <f t="shared" si="45"/>
        <v xml:space="preserve">Temp. suitable for vectors - surveillance may be needed. </v>
      </c>
      <c r="DJ482" t="str">
        <f t="shared" si="42"/>
        <v>When temp. suitable, model suggests vectors unlikely or low numbers.</v>
      </c>
      <c r="DK482" t="str">
        <f t="shared" si="46"/>
        <v xml:space="preserve">Temp. suitable for Zika - surveillance may be needed. </v>
      </c>
      <c r="DL482" t="str">
        <f t="shared" si="43"/>
        <v>When temp. suitable, model suggests Zika unlikely.</v>
      </c>
      <c r="DM482" t="str">
        <f t="shared" si="47"/>
        <v>Temp. suitable for vectors - surveillance may be needed. When temp. suitable, model suggests vectors unlikely or low numbers.</v>
      </c>
      <c r="DX482" s="59" t="s">
        <v>176</v>
      </c>
      <c r="DY482" s="59" t="s">
        <v>157</v>
      </c>
      <c r="DZ482" s="59" t="s">
        <v>158</v>
      </c>
      <c r="EA482" s="59" t="s">
        <v>8</v>
      </c>
      <c r="EB482" s="59">
        <v>0</v>
      </c>
      <c r="EC482" s="59">
        <v>46</v>
      </c>
      <c r="ED482" s="59">
        <v>0</v>
      </c>
      <c r="EE482" s="59">
        <v>696</v>
      </c>
      <c r="EF482" s="59">
        <v>696</v>
      </c>
      <c r="EG482" s="59">
        <v>34.021739130434703</v>
      </c>
      <c r="EH482" s="59">
        <v>112.541101502563</v>
      </c>
      <c r="EI482" s="59">
        <v>1565</v>
      </c>
      <c r="EJ482" s="59">
        <v>14</v>
      </c>
      <c r="EK482" s="59">
        <v>0</v>
      </c>
      <c r="EL482" s="59">
        <v>2</v>
      </c>
      <c r="EM482" s="59">
        <v>0</v>
      </c>
      <c r="EN482" s="59">
        <v>1565</v>
      </c>
    </row>
    <row r="483" spans="1:144" x14ac:dyDescent="0.25">
      <c r="A483" s="18">
        <v>41.069585600000003</v>
      </c>
      <c r="B483" s="18">
        <v>-71.933725600000002</v>
      </c>
      <c r="C483" s="18">
        <f>IF(Sheet1!G1164=1,Master!A483,Master!K483)</f>
        <v>41.069585600000003</v>
      </c>
      <c r="D483" s="18">
        <f>IF(Sheet1!G1164=1,Master!B483,Master!L483)</f>
        <v>-71.933725600000002</v>
      </c>
      <c r="E483" s="18">
        <f>IF(Sheet1!G1164=0,Master!A483,Master!K483)</f>
        <v>100</v>
      </c>
      <c r="F483" s="18">
        <f>IF(Sheet1!G1164=0,Master!B483,Master!L483)</f>
        <v>180</v>
      </c>
      <c r="G483" s="18">
        <f>IF(Sheet1!I1164=1,Master!A483,Master!K483)</f>
        <v>41.069585600000003</v>
      </c>
      <c r="H483" s="18">
        <f>IF(Sheet1!I1164=1,Master!B483,Master!L483)</f>
        <v>-71.933725600000002</v>
      </c>
      <c r="I483" s="18">
        <f>IF(Sheet1!I1164=0,Master!A483,Master!K483)</f>
        <v>100</v>
      </c>
      <c r="J483" s="18">
        <f>IF(Sheet1!I1164=0,Master!B483,Master!L483)</f>
        <v>180</v>
      </c>
      <c r="K483" s="18">
        <v>100</v>
      </c>
      <c r="L483" s="18">
        <v>180</v>
      </c>
      <c r="M483">
        <v>113</v>
      </c>
      <c r="N483" t="s">
        <v>195</v>
      </c>
      <c r="O483">
        <v>2.4591195101499999E-2</v>
      </c>
      <c r="P483" s="18" t="s">
        <v>157</v>
      </c>
      <c r="Q483" t="s">
        <v>158</v>
      </c>
      <c r="R483" t="s">
        <v>8</v>
      </c>
      <c r="S483">
        <v>1</v>
      </c>
      <c r="T483">
        <v>1</v>
      </c>
      <c r="U483">
        <v>1.73228347301483</v>
      </c>
      <c r="V483">
        <v>1.73228347301483</v>
      </c>
      <c r="W483">
        <v>1.73228347301483</v>
      </c>
      <c r="X483" s="1">
        <v>1.73228347301483</v>
      </c>
      <c r="Z483" s="1">
        <v>1</v>
      </c>
      <c r="AA483" s="1">
        <v>2.1446907892823001E-2</v>
      </c>
      <c r="AB483" s="1">
        <v>2.1446907892823001E-2</v>
      </c>
      <c r="AC483" s="1">
        <v>2.1446907892823001E-2</v>
      </c>
      <c r="AD483" s="1">
        <v>2.1446907892823001E-2</v>
      </c>
      <c r="AF483" s="1">
        <v>1</v>
      </c>
      <c r="AG483">
        <v>0.49289017915725702</v>
      </c>
      <c r="AH483">
        <v>0.49289017915725702</v>
      </c>
      <c r="AI483">
        <v>0.49289017915725702</v>
      </c>
      <c r="AJ483">
        <v>0.49289017915725702</v>
      </c>
      <c r="AL483" s="18">
        <f t="shared" si="44"/>
        <v>0.49289017915725702</v>
      </c>
      <c r="AM483">
        <v>0.49289017915725702</v>
      </c>
      <c r="AN483">
        <v>113</v>
      </c>
      <c r="AO483" t="s">
        <v>195</v>
      </c>
      <c r="AP483" t="s">
        <v>157</v>
      </c>
      <c r="AQ483" t="s">
        <v>158</v>
      </c>
      <c r="AR483" t="s">
        <v>8</v>
      </c>
      <c r="AS483">
        <v>41.069585600000003</v>
      </c>
      <c r="AT483">
        <v>-71.933725600000002</v>
      </c>
      <c r="AW483">
        <v>3.4</v>
      </c>
      <c r="AX483">
        <v>3.4</v>
      </c>
      <c r="BB483">
        <v>3.8</v>
      </c>
      <c r="BC483">
        <v>3.8</v>
      </c>
      <c r="BG483">
        <v>7.7</v>
      </c>
      <c r="BH483">
        <v>7.7</v>
      </c>
      <c r="BL483">
        <v>12.9</v>
      </c>
      <c r="BM483">
        <v>12.9</v>
      </c>
      <c r="BQ483">
        <v>17.899999999999999</v>
      </c>
      <c r="BR483">
        <v>17.899999999999999</v>
      </c>
      <c r="BW483">
        <v>22.8</v>
      </c>
      <c r="BX483">
        <v>22.8</v>
      </c>
      <c r="CB483">
        <v>26.1</v>
      </c>
      <c r="CC483">
        <v>26.1</v>
      </c>
      <c r="CG483">
        <v>25.7</v>
      </c>
      <c r="CH483">
        <v>25.7</v>
      </c>
      <c r="CL483">
        <v>22.4</v>
      </c>
      <c r="CM483">
        <v>22.4</v>
      </c>
      <c r="CQ483">
        <v>17.3</v>
      </c>
      <c r="CR483">
        <v>17.3</v>
      </c>
      <c r="CV483">
        <v>11.8</v>
      </c>
      <c r="CW483">
        <v>11.8</v>
      </c>
      <c r="DA483">
        <v>6.1</v>
      </c>
      <c r="DB483">
        <v>6.1</v>
      </c>
      <c r="DD483">
        <v>1</v>
      </c>
      <c r="DE483">
        <v>0</v>
      </c>
      <c r="DF483">
        <v>0</v>
      </c>
      <c r="DG483">
        <v>0</v>
      </c>
      <c r="DH483">
        <v>0</v>
      </c>
      <c r="DI483" t="str">
        <f t="shared" si="45"/>
        <v xml:space="preserve">Temp. suitable for vectors - surveillance may be needed. </v>
      </c>
      <c r="DJ483" t="str">
        <f t="shared" si="42"/>
        <v>When temp. suitable, model suggests vectors unlikely or low numbers.</v>
      </c>
      <c r="DK483" t="str">
        <f t="shared" si="46"/>
        <v xml:space="preserve">Temp. suitable for Zika - surveillance may be needed. </v>
      </c>
      <c r="DL483" t="str">
        <f t="shared" si="43"/>
        <v>When temp. suitable, model suggests Zika unlikely.</v>
      </c>
      <c r="DM483" t="str">
        <f t="shared" si="47"/>
        <v>Temp. suitable for vectors - surveillance may be needed. When temp. suitable, model suggests vectors unlikely or low numbers.</v>
      </c>
      <c r="DX483" s="59" t="s">
        <v>195</v>
      </c>
      <c r="DY483" s="59" t="s">
        <v>157</v>
      </c>
      <c r="DZ483" s="59" t="s">
        <v>158</v>
      </c>
      <c r="EA483" s="59" t="s">
        <v>8</v>
      </c>
      <c r="EB483" s="59">
        <v>555</v>
      </c>
      <c r="EC483" s="59">
        <v>64</v>
      </c>
      <c r="ED483" s="59">
        <v>0</v>
      </c>
      <c r="EE483" s="59">
        <v>555</v>
      </c>
      <c r="EF483" s="59">
        <v>555</v>
      </c>
      <c r="EG483" s="59">
        <v>49.46875</v>
      </c>
      <c r="EH483" s="59">
        <v>95.854050636566697</v>
      </c>
      <c r="EI483" s="59">
        <v>3166</v>
      </c>
      <c r="EJ483" s="59">
        <v>36</v>
      </c>
      <c r="EK483" s="59">
        <v>0</v>
      </c>
      <c r="EL483" s="59">
        <v>11</v>
      </c>
      <c r="EM483" s="59">
        <v>11</v>
      </c>
      <c r="EN483" s="59">
        <v>3166</v>
      </c>
    </row>
    <row r="484" spans="1:144" x14ac:dyDescent="0.25">
      <c r="A484" s="18">
        <v>40.789697099999998</v>
      </c>
      <c r="B484" s="18">
        <v>-72.747943899999996</v>
      </c>
      <c r="C484" s="18">
        <f>IF(Sheet1!G1165=1,Master!A484,Master!K484)</f>
        <v>40.789697099999998</v>
      </c>
      <c r="D484" s="18">
        <f>IF(Sheet1!G1165=1,Master!B484,Master!L484)</f>
        <v>-72.747943899999996</v>
      </c>
      <c r="E484" s="18">
        <f>IF(Sheet1!G1165=0,Master!A484,Master!K484)</f>
        <v>100</v>
      </c>
      <c r="F484" s="18">
        <f>IF(Sheet1!G1165=0,Master!B484,Master!L484)</f>
        <v>180</v>
      </c>
      <c r="G484" s="18">
        <f>IF(Sheet1!I1165=1,Master!A484,Master!K484)</f>
        <v>40.789697099999998</v>
      </c>
      <c r="H484" s="18">
        <f>IF(Sheet1!I1165=1,Master!B484,Master!L484)</f>
        <v>-72.747943899999996</v>
      </c>
      <c r="I484" s="18">
        <f>IF(Sheet1!I1165=0,Master!A484,Master!K484)</f>
        <v>100</v>
      </c>
      <c r="J484" s="18">
        <f>IF(Sheet1!I1165=0,Master!B484,Master!L484)</f>
        <v>180</v>
      </c>
      <c r="K484" s="18">
        <v>100</v>
      </c>
      <c r="L484" s="18">
        <v>180</v>
      </c>
      <c r="M484">
        <v>115</v>
      </c>
      <c r="N484" t="s">
        <v>197</v>
      </c>
      <c r="O484">
        <v>2.2012283770600001E-2</v>
      </c>
      <c r="P484" s="18" t="s">
        <v>157</v>
      </c>
      <c r="Q484" t="s">
        <v>158</v>
      </c>
      <c r="R484" t="s">
        <v>8</v>
      </c>
      <c r="S484">
        <v>1</v>
      </c>
      <c r="T484">
        <v>1</v>
      </c>
      <c r="U484">
        <v>-3.2283463478088299</v>
      </c>
      <c r="V484">
        <v>-3.2283463478088299</v>
      </c>
      <c r="W484">
        <v>-3.2283463478088299</v>
      </c>
      <c r="X484" s="1">
        <v>-3.2283463478088299</v>
      </c>
      <c r="Z484" s="1">
        <v>1</v>
      </c>
      <c r="AA484" s="1">
        <v>0</v>
      </c>
      <c r="AB484" s="1">
        <v>0</v>
      </c>
      <c r="AC484" s="1">
        <v>0</v>
      </c>
      <c r="AD484" s="1">
        <v>0</v>
      </c>
      <c r="AF484" s="1">
        <v>1</v>
      </c>
      <c r="AG484">
        <v>0</v>
      </c>
      <c r="AH484">
        <v>0</v>
      </c>
      <c r="AI484">
        <v>0</v>
      </c>
      <c r="AJ484">
        <v>0</v>
      </c>
      <c r="AL484" s="18">
        <f t="shared" si="44"/>
        <v>0</v>
      </c>
      <c r="AM484">
        <v>9999</v>
      </c>
      <c r="AN484">
        <v>115</v>
      </c>
      <c r="AO484" t="s">
        <v>197</v>
      </c>
      <c r="AP484" t="s">
        <v>157</v>
      </c>
      <c r="AQ484" t="s">
        <v>158</v>
      </c>
      <c r="AR484" t="s">
        <v>8</v>
      </c>
      <c r="AS484">
        <v>40.789697099999998</v>
      </c>
      <c r="AT484">
        <v>-72.747943899999996</v>
      </c>
      <c r="AW484">
        <v>3.4</v>
      </c>
      <c r="AX484">
        <v>3.4</v>
      </c>
      <c r="BB484">
        <v>4.0999999999999996</v>
      </c>
      <c r="BC484">
        <v>4.0999999999999996</v>
      </c>
      <c r="BG484">
        <v>8.1</v>
      </c>
      <c r="BH484">
        <v>8.1</v>
      </c>
      <c r="BL484">
        <v>13.7</v>
      </c>
      <c r="BM484">
        <v>13.7</v>
      </c>
      <c r="BQ484">
        <v>19.2</v>
      </c>
      <c r="BR484">
        <v>19.2</v>
      </c>
      <c r="BW484">
        <v>24.2</v>
      </c>
      <c r="BX484">
        <v>24.2</v>
      </c>
      <c r="CB484">
        <v>27</v>
      </c>
      <c r="CC484">
        <v>27</v>
      </c>
      <c r="CG484">
        <v>26.5</v>
      </c>
      <c r="CH484">
        <v>26.5</v>
      </c>
      <c r="CL484">
        <v>23.1</v>
      </c>
      <c r="CM484">
        <v>23.1</v>
      </c>
      <c r="CQ484">
        <v>17.8</v>
      </c>
      <c r="CR484">
        <v>17.8</v>
      </c>
      <c r="CV484">
        <v>12</v>
      </c>
      <c r="CW484">
        <v>12</v>
      </c>
      <c r="DA484">
        <v>6</v>
      </c>
      <c r="DB484">
        <v>6</v>
      </c>
      <c r="DD484">
        <v>1</v>
      </c>
      <c r="DE484">
        <v>0</v>
      </c>
      <c r="DF484">
        <v>0</v>
      </c>
      <c r="DG484">
        <v>0</v>
      </c>
      <c r="DH484">
        <v>0</v>
      </c>
      <c r="DI484" t="str">
        <f t="shared" si="45"/>
        <v xml:space="preserve">Temp. suitable for vectors - surveillance may be needed. </v>
      </c>
      <c r="DJ484" t="str">
        <f t="shared" si="42"/>
        <v>When temp. suitable, model suggests vectors unlikely or low numbers.</v>
      </c>
      <c r="DK484" t="str">
        <f t="shared" si="46"/>
        <v xml:space="preserve">Temp. suitable for Zika - surveillance may be needed. </v>
      </c>
      <c r="DL484" t="str">
        <f t="shared" si="43"/>
        <v>When temp. suitable, model suggests Zika unlikely.</v>
      </c>
      <c r="DM484" t="str">
        <f t="shared" si="47"/>
        <v>Temp. suitable for vectors - surveillance may be needed. When temp. suitable, model suggests vectors unlikely or low numbers.</v>
      </c>
      <c r="DX484" s="59" t="s">
        <v>197</v>
      </c>
      <c r="DY484" s="59" t="s">
        <v>157</v>
      </c>
      <c r="DZ484" s="59" t="s">
        <v>158</v>
      </c>
      <c r="EA484" s="59" t="s">
        <v>8</v>
      </c>
      <c r="EB484" s="59">
        <v>1</v>
      </c>
      <c r="EC484" s="59">
        <v>80</v>
      </c>
      <c r="ED484" s="59">
        <v>0</v>
      </c>
      <c r="EE484" s="59">
        <v>978</v>
      </c>
      <c r="EF484" s="59">
        <v>978</v>
      </c>
      <c r="EG484" s="59">
        <v>157.02500000000001</v>
      </c>
      <c r="EH484" s="59">
        <v>200.976303018539</v>
      </c>
      <c r="EI484" s="59">
        <v>12562</v>
      </c>
      <c r="EJ484" s="59">
        <v>61</v>
      </c>
      <c r="EK484" s="59">
        <v>1</v>
      </c>
      <c r="EL484" s="59">
        <v>5</v>
      </c>
      <c r="EM484" s="59">
        <v>67</v>
      </c>
      <c r="EN484" s="59">
        <v>12562</v>
      </c>
    </row>
    <row r="485" spans="1:144" x14ac:dyDescent="0.25">
      <c r="A485" s="18">
        <v>43.462912600000003</v>
      </c>
      <c r="B485" s="18">
        <v>-76.515878499999999</v>
      </c>
      <c r="C485" s="18">
        <f>IF(Sheet1!G1166=1,Master!A485,Master!K485)</f>
        <v>43.462912600000003</v>
      </c>
      <c r="D485" s="18">
        <f>IF(Sheet1!G1166=1,Master!B485,Master!L485)</f>
        <v>-76.515878499999999</v>
      </c>
      <c r="E485" s="18">
        <f>IF(Sheet1!G1166=0,Master!A485,Master!K485)</f>
        <v>100</v>
      </c>
      <c r="F485" s="18">
        <f>IF(Sheet1!G1166=0,Master!B485,Master!L485)</f>
        <v>180</v>
      </c>
      <c r="G485" s="18">
        <f>IF(Sheet1!I1166=1,Master!A485,Master!K485)</f>
        <v>43.462912600000003</v>
      </c>
      <c r="H485" s="18">
        <f>IF(Sheet1!I1166=1,Master!B485,Master!L485)</f>
        <v>-76.515878499999999</v>
      </c>
      <c r="I485" s="18">
        <f>IF(Sheet1!I1166=0,Master!A485,Master!K485)</f>
        <v>100</v>
      </c>
      <c r="J485" s="18">
        <f>IF(Sheet1!I1166=0,Master!B485,Master!L485)</f>
        <v>180</v>
      </c>
      <c r="K485" s="18">
        <v>100</v>
      </c>
      <c r="L485" s="18">
        <v>180</v>
      </c>
      <c r="M485">
        <v>121</v>
      </c>
      <c r="N485" t="s">
        <v>205</v>
      </c>
      <c r="O485">
        <v>2.8617154012799999E-2</v>
      </c>
      <c r="P485" s="18" t="s">
        <v>157</v>
      </c>
      <c r="Q485" t="s">
        <v>158</v>
      </c>
      <c r="R485" t="s">
        <v>8</v>
      </c>
      <c r="S485">
        <v>1</v>
      </c>
      <c r="T485">
        <v>1</v>
      </c>
      <c r="U485">
        <v>-8.7401571273803693</v>
      </c>
      <c r="V485">
        <v>-8.7401571273803693</v>
      </c>
      <c r="W485">
        <v>-8.7401571273803693</v>
      </c>
      <c r="X485" s="1">
        <v>-8.7401571273803693</v>
      </c>
      <c r="Z485" s="1">
        <v>1</v>
      </c>
      <c r="AA485" s="1">
        <v>1.1039993725717E-2</v>
      </c>
      <c r="AB485" s="1">
        <v>1.1039993725717E-2</v>
      </c>
      <c r="AC485" s="1">
        <v>1.1039993725717E-2</v>
      </c>
      <c r="AD485" s="1">
        <v>1.1039993725717E-2</v>
      </c>
      <c r="AF485" s="1">
        <v>1</v>
      </c>
      <c r="AG485">
        <v>0.120406337082386</v>
      </c>
      <c r="AH485">
        <v>0.120406337082386</v>
      </c>
      <c r="AI485">
        <v>0.120406337082386</v>
      </c>
      <c r="AJ485">
        <v>0.120406337082386</v>
      </c>
      <c r="AL485" s="18">
        <f t="shared" si="44"/>
        <v>0.120406337082386</v>
      </c>
      <c r="AM485">
        <v>0.120406337082386</v>
      </c>
      <c r="AN485">
        <v>121</v>
      </c>
      <c r="AO485" t="s">
        <v>205</v>
      </c>
      <c r="AP485" t="s">
        <v>157</v>
      </c>
      <c r="AQ485" t="s">
        <v>158</v>
      </c>
      <c r="AR485" t="s">
        <v>8</v>
      </c>
      <c r="AS485">
        <v>43.462912600000003</v>
      </c>
      <c r="AT485">
        <v>-76.515878499999999</v>
      </c>
      <c r="AW485">
        <v>-1.2</v>
      </c>
      <c r="AX485">
        <v>-1.2</v>
      </c>
      <c r="BB485">
        <v>-0.3</v>
      </c>
      <c r="BC485">
        <v>-0.3</v>
      </c>
      <c r="BG485">
        <v>4.7</v>
      </c>
      <c r="BH485">
        <v>4.7</v>
      </c>
      <c r="BL485">
        <v>11.9</v>
      </c>
      <c r="BM485">
        <v>11.9</v>
      </c>
      <c r="BQ485">
        <v>18.2</v>
      </c>
      <c r="BR485">
        <v>18.2</v>
      </c>
      <c r="BW485">
        <v>23.7</v>
      </c>
      <c r="BX485">
        <v>23.7</v>
      </c>
      <c r="CB485">
        <v>26.5</v>
      </c>
      <c r="CC485">
        <v>26.5</v>
      </c>
      <c r="CG485">
        <v>25.6</v>
      </c>
      <c r="CH485">
        <v>25.6</v>
      </c>
      <c r="CL485">
        <v>21.4</v>
      </c>
      <c r="CM485">
        <v>21.4</v>
      </c>
      <c r="CQ485">
        <v>15.3</v>
      </c>
      <c r="CR485">
        <v>15.3</v>
      </c>
      <c r="CV485">
        <v>8.3000000000000007</v>
      </c>
      <c r="CW485">
        <v>8.3000000000000007</v>
      </c>
      <c r="DA485">
        <v>1.4</v>
      </c>
      <c r="DB485">
        <v>1.4</v>
      </c>
      <c r="DD485">
        <v>1</v>
      </c>
      <c r="DE485">
        <v>0</v>
      </c>
      <c r="DF485">
        <v>0</v>
      </c>
      <c r="DG485">
        <v>0</v>
      </c>
      <c r="DH485">
        <v>0</v>
      </c>
      <c r="DI485" t="str">
        <f t="shared" si="45"/>
        <v xml:space="preserve">Temp. suitable for vectors - surveillance may be needed. </v>
      </c>
      <c r="DJ485" t="str">
        <f t="shared" si="42"/>
        <v>When temp. suitable, model suggests vectors unlikely or low numbers.</v>
      </c>
      <c r="DK485" t="str">
        <f t="shared" si="46"/>
        <v xml:space="preserve">Temp. suitable for Zika - surveillance may be needed. </v>
      </c>
      <c r="DL485" t="str">
        <f t="shared" si="43"/>
        <v>When temp. suitable, model suggests Zika unlikely.</v>
      </c>
      <c r="DM485" t="str">
        <f t="shared" si="47"/>
        <v>Temp. suitable for vectors - surveillance may be needed. When temp. suitable, model suggests vectors unlikely or low numbers.</v>
      </c>
      <c r="DX485" s="59" t="s">
        <v>205</v>
      </c>
      <c r="DY485" s="59" t="s">
        <v>157</v>
      </c>
      <c r="DZ485" s="59" t="s">
        <v>158</v>
      </c>
      <c r="EA485" s="59" t="s">
        <v>8</v>
      </c>
      <c r="EB485" s="59">
        <v>403</v>
      </c>
      <c r="EC485" s="59">
        <v>87</v>
      </c>
      <c r="ED485" s="59">
        <v>0</v>
      </c>
      <c r="EE485" s="59">
        <v>3443</v>
      </c>
      <c r="EF485" s="59">
        <v>3443</v>
      </c>
      <c r="EG485" s="59">
        <v>330.57471264367803</v>
      </c>
      <c r="EH485" s="59">
        <v>629.20491028810602</v>
      </c>
      <c r="EI485" s="59">
        <v>28760</v>
      </c>
      <c r="EJ485" s="59">
        <v>71</v>
      </c>
      <c r="EK485" s="59">
        <v>0</v>
      </c>
      <c r="EL485" s="59">
        <v>2</v>
      </c>
      <c r="EM485" s="59">
        <v>66</v>
      </c>
      <c r="EN485" s="59">
        <v>28760</v>
      </c>
    </row>
    <row r="486" spans="1:144" x14ac:dyDescent="0.25">
      <c r="A486" s="18">
        <v>40.849298900000001</v>
      </c>
      <c r="B486" s="18">
        <v>-72.503396800000004</v>
      </c>
      <c r="C486" s="18">
        <f>IF(Sheet1!G1167=1,Master!A486,Master!K486)</f>
        <v>40.849298900000001</v>
      </c>
      <c r="D486" s="18">
        <f>IF(Sheet1!G1167=1,Master!B486,Master!L486)</f>
        <v>-72.503396800000004</v>
      </c>
      <c r="E486" s="18">
        <f>IF(Sheet1!G1167=0,Master!A486,Master!K486)</f>
        <v>100</v>
      </c>
      <c r="F486" s="18">
        <f>IF(Sheet1!G1167=0,Master!B486,Master!L486)</f>
        <v>180</v>
      </c>
      <c r="G486" s="18">
        <f>IF(Sheet1!I1167=1,Master!A486,Master!K486)</f>
        <v>40.849298900000001</v>
      </c>
      <c r="H486" s="18">
        <f>IF(Sheet1!I1167=1,Master!B486,Master!L486)</f>
        <v>-72.503396800000004</v>
      </c>
      <c r="I486" s="18">
        <f>IF(Sheet1!I1167=0,Master!A486,Master!K486)</f>
        <v>100</v>
      </c>
      <c r="J486" s="18">
        <f>IF(Sheet1!I1167=0,Master!B486,Master!L486)</f>
        <v>180</v>
      </c>
      <c r="K486" s="18">
        <v>100</v>
      </c>
      <c r="L486" s="18">
        <v>180</v>
      </c>
      <c r="M486">
        <v>134</v>
      </c>
      <c r="N486" t="s">
        <v>218</v>
      </c>
      <c r="O486">
        <v>1.45244050672E-2</v>
      </c>
      <c r="P486" s="18" t="s">
        <v>157</v>
      </c>
      <c r="Q486" t="s">
        <v>158</v>
      </c>
      <c r="R486" t="s">
        <v>8</v>
      </c>
      <c r="S486">
        <v>1</v>
      </c>
      <c r="T486">
        <v>1</v>
      </c>
      <c r="U486">
        <v>-6.5354332923889098</v>
      </c>
      <c r="V486">
        <v>-6.5354332923889098</v>
      </c>
      <c r="W486">
        <v>-6.5354332923889098</v>
      </c>
      <c r="X486" s="1">
        <v>-6.5354332923889098</v>
      </c>
      <c r="Z486" s="1">
        <v>1</v>
      </c>
      <c r="AA486" s="1">
        <v>3.3647265285253997E-2</v>
      </c>
      <c r="AB486" s="1">
        <v>3.3647265285253997E-2</v>
      </c>
      <c r="AC486" s="1">
        <v>3.3647265285253997E-2</v>
      </c>
      <c r="AD486" s="1">
        <v>3.3647265285253997E-2</v>
      </c>
      <c r="AF486" s="1">
        <v>1</v>
      </c>
      <c r="AG486">
        <v>0.38441801071166998</v>
      </c>
      <c r="AH486">
        <v>0.38441801071166998</v>
      </c>
      <c r="AI486">
        <v>0.38441801071166998</v>
      </c>
      <c r="AJ486">
        <v>0.38441801071166998</v>
      </c>
      <c r="AL486" s="18">
        <f t="shared" si="44"/>
        <v>0.38441801071166998</v>
      </c>
      <c r="AM486">
        <v>0.38441801071166998</v>
      </c>
      <c r="AN486">
        <v>134</v>
      </c>
      <c r="AO486" t="s">
        <v>218</v>
      </c>
      <c r="AP486" t="s">
        <v>157</v>
      </c>
      <c r="AQ486" t="s">
        <v>158</v>
      </c>
      <c r="AR486" t="s">
        <v>8</v>
      </c>
      <c r="AS486">
        <v>40.849298900000001</v>
      </c>
      <c r="AT486">
        <v>-72.503396800000004</v>
      </c>
      <c r="AW486">
        <v>3.3</v>
      </c>
      <c r="AX486">
        <v>3.3</v>
      </c>
      <c r="BB486">
        <v>3.9</v>
      </c>
      <c r="BC486">
        <v>3.9</v>
      </c>
      <c r="BG486">
        <v>7.9</v>
      </c>
      <c r="BH486">
        <v>7.9</v>
      </c>
      <c r="BL486">
        <v>13.4</v>
      </c>
      <c r="BM486">
        <v>13.4</v>
      </c>
      <c r="BQ486">
        <v>18.8</v>
      </c>
      <c r="BR486">
        <v>18.8</v>
      </c>
      <c r="BW486">
        <v>23.8</v>
      </c>
      <c r="BX486">
        <v>23.8</v>
      </c>
      <c r="CB486">
        <v>26.7</v>
      </c>
      <c r="CC486">
        <v>26.7</v>
      </c>
      <c r="CG486">
        <v>26.3</v>
      </c>
      <c r="CH486">
        <v>26.3</v>
      </c>
      <c r="CL486">
        <v>22.9</v>
      </c>
      <c r="CM486">
        <v>22.9</v>
      </c>
      <c r="CQ486">
        <v>17.600000000000001</v>
      </c>
      <c r="CR486">
        <v>17.600000000000001</v>
      </c>
      <c r="CV486">
        <v>11.9</v>
      </c>
      <c r="CW486">
        <v>11.9</v>
      </c>
      <c r="DA486">
        <v>5.9</v>
      </c>
      <c r="DB486">
        <v>5.9</v>
      </c>
      <c r="DD486">
        <v>1</v>
      </c>
      <c r="DE486">
        <v>0</v>
      </c>
      <c r="DF486">
        <v>0</v>
      </c>
      <c r="DG486">
        <v>0</v>
      </c>
      <c r="DH486">
        <v>0</v>
      </c>
      <c r="DI486" t="str">
        <f t="shared" si="45"/>
        <v xml:space="preserve">Temp. suitable for vectors - surveillance may be needed. </v>
      </c>
      <c r="DJ486" t="str">
        <f t="shared" si="42"/>
        <v>When temp. suitable, model suggests vectors unlikely or low numbers.</v>
      </c>
      <c r="DK486" t="str">
        <f t="shared" si="46"/>
        <v xml:space="preserve">Temp. suitable for Zika - surveillance may be needed. </v>
      </c>
      <c r="DL486" t="str">
        <f t="shared" si="43"/>
        <v>When temp. suitable, model suggests Zika unlikely.</v>
      </c>
      <c r="DM486" t="str">
        <f t="shared" si="47"/>
        <v>Temp. suitable for vectors - surveillance may be needed. When temp. suitable, model suggests vectors unlikely or low numbers.</v>
      </c>
      <c r="DX486" s="59" t="s">
        <v>218</v>
      </c>
      <c r="DY486" s="59" t="s">
        <v>157</v>
      </c>
      <c r="DZ486" s="59" t="s">
        <v>158</v>
      </c>
      <c r="EA486" s="59" t="s">
        <v>8</v>
      </c>
      <c r="EB486" s="59">
        <v>5</v>
      </c>
      <c r="EC486" s="59">
        <v>61</v>
      </c>
      <c r="ED486" s="59">
        <v>0</v>
      </c>
      <c r="EE486" s="59">
        <v>1131</v>
      </c>
      <c r="EF486" s="59">
        <v>1131</v>
      </c>
      <c r="EG486" s="59">
        <v>184.08196721311401</v>
      </c>
      <c r="EH486" s="59">
        <v>240.80298014889399</v>
      </c>
      <c r="EI486" s="59">
        <v>11229</v>
      </c>
      <c r="EJ486" s="59">
        <v>45</v>
      </c>
      <c r="EK486" s="59">
        <v>0</v>
      </c>
      <c r="EL486" s="59">
        <v>2</v>
      </c>
      <c r="EM486" s="59">
        <v>88</v>
      </c>
      <c r="EN486" s="59">
        <v>11229</v>
      </c>
    </row>
    <row r="487" spans="1:144" x14ac:dyDescent="0.25">
      <c r="A487" s="18">
        <v>41.311822900000003</v>
      </c>
      <c r="B487" s="18">
        <v>-73.950881499999994</v>
      </c>
      <c r="C487" s="18">
        <f>IF(Sheet1!G1168=1,Master!A487,Master!K487)</f>
        <v>41.311822900000003</v>
      </c>
      <c r="D487" s="18">
        <f>IF(Sheet1!G1168=1,Master!B487,Master!L487)</f>
        <v>-73.950881499999994</v>
      </c>
      <c r="E487" s="18">
        <f>IF(Sheet1!G1168=0,Master!A487,Master!K487)</f>
        <v>100</v>
      </c>
      <c r="F487" s="18">
        <f>IF(Sheet1!G1168=0,Master!B487,Master!L487)</f>
        <v>180</v>
      </c>
      <c r="G487" s="18">
        <f>IF(Sheet1!I1168=1,Master!A487,Master!K487)</f>
        <v>41.311822900000003</v>
      </c>
      <c r="H487" s="18">
        <f>IF(Sheet1!I1168=1,Master!B487,Master!L487)</f>
        <v>-73.950881499999994</v>
      </c>
      <c r="I487" s="18">
        <f>IF(Sheet1!I1168=0,Master!A487,Master!K487)</f>
        <v>100</v>
      </c>
      <c r="J487" s="18">
        <f>IF(Sheet1!I1168=0,Master!B487,Master!L487)</f>
        <v>180</v>
      </c>
      <c r="K487" s="18">
        <v>100</v>
      </c>
      <c r="L487" s="18">
        <v>180</v>
      </c>
      <c r="M487">
        <v>182</v>
      </c>
      <c r="N487" t="s">
        <v>286</v>
      </c>
      <c r="O487">
        <v>0.15051469917400001</v>
      </c>
      <c r="P487" s="18" t="s">
        <v>157</v>
      </c>
      <c r="Q487" t="s">
        <v>158</v>
      </c>
      <c r="R487" t="s">
        <v>8</v>
      </c>
      <c r="S487">
        <v>1</v>
      </c>
      <c r="T487">
        <v>1</v>
      </c>
      <c r="U487">
        <v>-5.4330706596374503</v>
      </c>
      <c r="V487">
        <v>-5.4330706596374503</v>
      </c>
      <c r="W487">
        <v>-5.4330706596374503</v>
      </c>
      <c r="X487" s="1">
        <v>-5.4330706596374503</v>
      </c>
      <c r="Z487" s="1">
        <v>1</v>
      </c>
      <c r="AA487" s="1">
        <v>0.37380072474479697</v>
      </c>
      <c r="AB487" s="1">
        <v>0.37380072474479697</v>
      </c>
      <c r="AC487" s="1">
        <v>0.37380072474479697</v>
      </c>
      <c r="AD487" s="1">
        <v>0.37380072474479697</v>
      </c>
      <c r="AF487" s="1">
        <v>1</v>
      </c>
      <c r="AG487">
        <v>0.93471592664718595</v>
      </c>
      <c r="AH487">
        <v>0.93471592664718595</v>
      </c>
      <c r="AI487">
        <v>0.93471592664718595</v>
      </c>
      <c r="AJ487">
        <v>0.93471592664718595</v>
      </c>
      <c r="AL487" s="18">
        <f t="shared" si="44"/>
        <v>0.93471592664718595</v>
      </c>
      <c r="AM487">
        <v>0.93471592664718595</v>
      </c>
      <c r="AN487">
        <v>182</v>
      </c>
      <c r="AO487" t="s">
        <v>286</v>
      </c>
      <c r="AP487" t="s">
        <v>157</v>
      </c>
      <c r="AQ487" t="s">
        <v>158</v>
      </c>
      <c r="AR487" t="s">
        <v>8</v>
      </c>
      <c r="AS487">
        <v>41.311822900000003</v>
      </c>
      <c r="AT487">
        <v>-73.950881499999994</v>
      </c>
      <c r="AW487">
        <v>2.1</v>
      </c>
      <c r="AX487">
        <v>2.1</v>
      </c>
      <c r="BB487">
        <v>3.6</v>
      </c>
      <c r="BC487">
        <v>3.6</v>
      </c>
      <c r="BG487">
        <v>8.8000000000000007</v>
      </c>
      <c r="BH487">
        <v>8.8000000000000007</v>
      </c>
      <c r="BL487">
        <v>15.7</v>
      </c>
      <c r="BM487">
        <v>15.7</v>
      </c>
      <c r="BQ487">
        <v>21.9</v>
      </c>
      <c r="BR487">
        <v>21.9</v>
      </c>
      <c r="BW487">
        <v>26.8</v>
      </c>
      <c r="BX487">
        <v>26.8</v>
      </c>
      <c r="CB487">
        <v>29.4</v>
      </c>
      <c r="CC487">
        <v>29.4</v>
      </c>
      <c r="CG487">
        <v>28.2</v>
      </c>
      <c r="CH487">
        <v>28.2</v>
      </c>
      <c r="CL487">
        <v>23.9</v>
      </c>
      <c r="CM487">
        <v>23.9</v>
      </c>
      <c r="CQ487">
        <v>17.899999999999999</v>
      </c>
      <c r="CR487">
        <v>17.899999999999999</v>
      </c>
      <c r="CV487">
        <v>11.1</v>
      </c>
      <c r="CW487">
        <v>11.1</v>
      </c>
      <c r="DA487">
        <v>4.3</v>
      </c>
      <c r="DB487">
        <v>4.3</v>
      </c>
      <c r="DD487">
        <v>1</v>
      </c>
      <c r="DE487">
        <v>0</v>
      </c>
      <c r="DF487">
        <v>0</v>
      </c>
      <c r="DG487">
        <v>0</v>
      </c>
      <c r="DH487">
        <v>0</v>
      </c>
      <c r="DI487" t="str">
        <f t="shared" si="45"/>
        <v xml:space="preserve">Temp. suitable for vectors - surveillance may be needed. </v>
      </c>
      <c r="DJ487" t="str">
        <f t="shared" si="42"/>
        <v>When temp. suitable, model suggests vectors likely - may need control, education, and policies minimizing exposure.</v>
      </c>
      <c r="DK487" t="str">
        <f t="shared" si="46"/>
        <v xml:space="preserve">Temp. suitable for Zika - surveillance may be needed. </v>
      </c>
      <c r="DL487" t="str">
        <f t="shared" si="43"/>
        <v>When temp. suitable, model suggests Zika unlikely.</v>
      </c>
      <c r="DM487" t="str">
        <f t="shared" si="47"/>
        <v>Temp. suitable for vectors - surveillance may be needed. When temp. suitable, model suggests vectors likely - may need control, education, and policies minimizing exposure.</v>
      </c>
      <c r="DX487" s="59" t="s">
        <v>286</v>
      </c>
      <c r="DY487" s="59" t="s">
        <v>157</v>
      </c>
      <c r="DZ487" s="59" t="s">
        <v>158</v>
      </c>
      <c r="EA487" s="59" t="s">
        <v>8</v>
      </c>
      <c r="EB487" s="59">
        <v>0</v>
      </c>
      <c r="EC487" s="59">
        <v>217</v>
      </c>
      <c r="ED487" s="59">
        <v>0</v>
      </c>
      <c r="EE487" s="59">
        <v>3741</v>
      </c>
      <c r="EF487" s="59">
        <v>3741</v>
      </c>
      <c r="EG487" s="59">
        <v>192.97235023041401</v>
      </c>
      <c r="EH487" s="59">
        <v>420.14509143033098</v>
      </c>
      <c r="EI487" s="59">
        <v>41875</v>
      </c>
      <c r="EJ487" s="59">
        <v>117</v>
      </c>
      <c r="EK487" s="59">
        <v>0</v>
      </c>
      <c r="EL487" s="59">
        <v>4</v>
      </c>
      <c r="EM487" s="59">
        <v>21</v>
      </c>
      <c r="EN487" s="59">
        <v>41875</v>
      </c>
    </row>
    <row r="488" spans="1:144" x14ac:dyDescent="0.25">
      <c r="A488" s="18">
        <v>44.124865900000003</v>
      </c>
      <c r="B488" s="18">
        <v>-75.591241600000004</v>
      </c>
      <c r="C488" s="18">
        <f>IF(Sheet1!G1169=1,Master!A488,Master!K488)</f>
        <v>44.124865900000003</v>
      </c>
      <c r="D488" s="18">
        <f>IF(Sheet1!G1169=1,Master!B488,Master!L488)</f>
        <v>-75.591241600000004</v>
      </c>
      <c r="E488" s="18">
        <f>IF(Sheet1!G1169=0,Master!A488,Master!K488)</f>
        <v>100</v>
      </c>
      <c r="F488" s="18">
        <f>IF(Sheet1!G1169=0,Master!B488,Master!L488)</f>
        <v>180</v>
      </c>
      <c r="G488" s="18">
        <f>IF(Sheet1!I1169=1,Master!A488,Master!K488)</f>
        <v>44.124865900000003</v>
      </c>
      <c r="H488" s="18">
        <f>IF(Sheet1!I1169=1,Master!B488,Master!L488)</f>
        <v>-75.591241600000004</v>
      </c>
      <c r="I488" s="18">
        <f>IF(Sheet1!I1169=0,Master!A488,Master!K488)</f>
        <v>100</v>
      </c>
      <c r="J488" s="18">
        <f>IF(Sheet1!I1169=0,Master!B488,Master!L488)</f>
        <v>180</v>
      </c>
      <c r="K488" s="18">
        <v>100</v>
      </c>
      <c r="L488" s="18">
        <v>180</v>
      </c>
      <c r="M488">
        <v>247</v>
      </c>
      <c r="N488" t="s">
        <v>357</v>
      </c>
      <c r="O488">
        <v>1.3323690366900001</v>
      </c>
      <c r="P488" s="18" t="s">
        <v>157</v>
      </c>
      <c r="Q488" t="s">
        <v>158</v>
      </c>
      <c r="R488" t="s">
        <v>8</v>
      </c>
      <c r="S488">
        <v>1</v>
      </c>
      <c r="T488">
        <v>6</v>
      </c>
      <c r="U488">
        <v>-18.6614170074462</v>
      </c>
      <c r="V488">
        <v>-13.1496067047119</v>
      </c>
      <c r="W488">
        <v>-16.870078722635899</v>
      </c>
      <c r="X488" s="1">
        <v>-101.220472335815</v>
      </c>
      <c r="Z488" s="1">
        <v>30</v>
      </c>
      <c r="AA488" s="1">
        <v>1.1246738114639001E-2</v>
      </c>
      <c r="AB488" s="1">
        <v>2.5830799972559999E-2</v>
      </c>
      <c r="AC488" s="1">
        <v>1.4709211783611001E-2</v>
      </c>
      <c r="AD488" s="1">
        <v>0.44127635350833599</v>
      </c>
      <c r="AF488" s="1">
        <v>30</v>
      </c>
      <c r="AG488">
        <v>8.8339122684615995E-2</v>
      </c>
      <c r="AH488">
        <v>0.40288945545291199</v>
      </c>
      <c r="AI488">
        <v>0.17528559053379</v>
      </c>
      <c r="AJ488">
        <v>5.2585677160137099</v>
      </c>
      <c r="AL488" s="18">
        <f t="shared" si="44"/>
        <v>0.40288945545291199</v>
      </c>
      <c r="AM488">
        <v>0.40288945545291199</v>
      </c>
      <c r="AN488">
        <v>247</v>
      </c>
      <c r="AO488" t="s">
        <v>357</v>
      </c>
      <c r="AP488" t="s">
        <v>157</v>
      </c>
      <c r="AQ488" t="s">
        <v>158</v>
      </c>
      <c r="AR488" t="s">
        <v>8</v>
      </c>
      <c r="AS488">
        <v>44.124865900000003</v>
      </c>
      <c r="AT488">
        <v>-75.591241600000004</v>
      </c>
      <c r="AW488">
        <v>-2.5</v>
      </c>
      <c r="AX488">
        <v>-2.9</v>
      </c>
      <c r="BB488">
        <v>-1.4</v>
      </c>
      <c r="BC488">
        <v>-1.7000000000000002</v>
      </c>
      <c r="BG488">
        <v>3.9</v>
      </c>
      <c r="BH488">
        <v>3.8000000000000003</v>
      </c>
      <c r="BL488">
        <v>11.8</v>
      </c>
      <c r="BM488">
        <v>11.7</v>
      </c>
      <c r="BQ488">
        <v>19.100000000000001</v>
      </c>
      <c r="BR488">
        <v>19</v>
      </c>
      <c r="BW488">
        <v>23.7</v>
      </c>
      <c r="BX488">
        <v>23.700000000000003</v>
      </c>
      <c r="CB488">
        <v>26.4</v>
      </c>
      <c r="CC488">
        <v>26.3</v>
      </c>
      <c r="CG488">
        <v>25.3</v>
      </c>
      <c r="CH488">
        <v>25.200000000000003</v>
      </c>
      <c r="CL488">
        <v>20.8</v>
      </c>
      <c r="CM488">
        <v>20.6</v>
      </c>
      <c r="CQ488">
        <v>14.4</v>
      </c>
      <c r="CR488">
        <v>14.299999999999999</v>
      </c>
      <c r="CV488">
        <v>7.2</v>
      </c>
      <c r="CW488">
        <v>7</v>
      </c>
      <c r="DA488">
        <v>0.1</v>
      </c>
      <c r="DB488">
        <v>-0.2</v>
      </c>
      <c r="DD488">
        <v>27</v>
      </c>
      <c r="DE488">
        <v>0</v>
      </c>
      <c r="DF488">
        <v>0</v>
      </c>
      <c r="DG488">
        <v>0</v>
      </c>
      <c r="DH488">
        <v>0</v>
      </c>
      <c r="DI488" t="str">
        <f t="shared" si="45"/>
        <v xml:space="preserve">Temp. suitable for vectors - surveillance may be needed. </v>
      </c>
      <c r="DJ488" t="str">
        <f t="shared" si="42"/>
        <v>When temp. suitable, model suggests vectors unlikely or low numbers.</v>
      </c>
      <c r="DK488" t="str">
        <f t="shared" si="46"/>
        <v xml:space="preserve">Temp. suitable for Zika - surveillance may be needed. </v>
      </c>
      <c r="DL488" t="str">
        <f t="shared" si="43"/>
        <v>When temp. suitable, model suggests Zika unlikely.</v>
      </c>
      <c r="DM488" t="str">
        <f t="shared" si="47"/>
        <v>Temp. suitable for vectors - surveillance may be needed. When temp. suitable, model suggests vectors unlikely or low numbers.</v>
      </c>
      <c r="DX488" s="59" t="s">
        <v>357</v>
      </c>
      <c r="DY488" s="59" t="s">
        <v>157</v>
      </c>
      <c r="DZ488" s="59" t="s">
        <v>158</v>
      </c>
      <c r="EA488" s="59" t="s">
        <v>8</v>
      </c>
      <c r="EB488" s="59">
        <v>0</v>
      </c>
      <c r="EC488" s="59">
        <v>1682</v>
      </c>
      <c r="ED488" s="59">
        <v>0</v>
      </c>
      <c r="EE488" s="59">
        <v>1313</v>
      </c>
      <c r="EF488" s="59">
        <v>1313</v>
      </c>
      <c r="EG488" s="59">
        <v>21.111177170035599</v>
      </c>
      <c r="EH488" s="59">
        <v>89.346192412515606</v>
      </c>
      <c r="EI488" s="59">
        <v>35509</v>
      </c>
      <c r="EJ488" s="59">
        <v>145</v>
      </c>
      <c r="EK488" s="59">
        <v>0</v>
      </c>
      <c r="EL488" s="59">
        <v>32</v>
      </c>
      <c r="EM488" s="59">
        <v>0</v>
      </c>
      <c r="EN488" s="59">
        <v>35509</v>
      </c>
    </row>
    <row r="489" spans="1:144" x14ac:dyDescent="0.25">
      <c r="A489" s="18">
        <v>40.608598899999997</v>
      </c>
      <c r="B489" s="18">
        <v>-74.028648099999998</v>
      </c>
      <c r="C489" s="18">
        <f>IF(Sheet1!G1170=1,Master!A489,Master!K489)</f>
        <v>40.608598899999997</v>
      </c>
      <c r="D489" s="18">
        <f>IF(Sheet1!G1170=1,Master!B489,Master!L489)</f>
        <v>-74.028648099999998</v>
      </c>
      <c r="E489" s="18">
        <f>IF(Sheet1!G1170=0,Master!A489,Master!K489)</f>
        <v>100</v>
      </c>
      <c r="F489" s="18">
        <f>IF(Sheet1!G1170=0,Master!B489,Master!L489)</f>
        <v>180</v>
      </c>
      <c r="G489" s="18">
        <f>IF(Sheet1!I1170=1,Master!A489,Master!K489)</f>
        <v>40.608598899999997</v>
      </c>
      <c r="H489" s="18">
        <f>IF(Sheet1!I1170=1,Master!B489,Master!L489)</f>
        <v>-74.028648099999998</v>
      </c>
      <c r="I489" s="18">
        <f>IF(Sheet1!I1170=0,Master!A489,Master!K489)</f>
        <v>100</v>
      </c>
      <c r="J489" s="18">
        <f>IF(Sheet1!I1170=0,Master!B489,Master!L489)</f>
        <v>180</v>
      </c>
      <c r="K489" s="18">
        <v>100</v>
      </c>
      <c r="L489" s="18">
        <v>180</v>
      </c>
      <c r="M489">
        <v>253</v>
      </c>
      <c r="N489" t="s">
        <v>363</v>
      </c>
      <c r="O489">
        <v>4.9422722392399997E-2</v>
      </c>
      <c r="P489" s="18" t="s">
        <v>157</v>
      </c>
      <c r="Q489" t="s">
        <v>158</v>
      </c>
      <c r="R489" t="s">
        <v>8</v>
      </c>
      <c r="S489">
        <v>1</v>
      </c>
      <c r="T489">
        <v>1</v>
      </c>
      <c r="U489">
        <v>-1.2992125749587999</v>
      </c>
      <c r="V489">
        <v>-1.2992125749587999</v>
      </c>
      <c r="W489">
        <v>-1.2992125749587999</v>
      </c>
      <c r="X489" s="1">
        <v>-1.2992125749587999</v>
      </c>
      <c r="Z489" s="1">
        <v>1</v>
      </c>
      <c r="AA489" s="1">
        <v>0.59180712699890103</v>
      </c>
      <c r="AB489" s="1">
        <v>0.59180712699890103</v>
      </c>
      <c r="AC489" s="1">
        <v>0.59180712699890103</v>
      </c>
      <c r="AD489" s="1">
        <v>0.59180712699890103</v>
      </c>
      <c r="AF489" s="1">
        <v>1</v>
      </c>
      <c r="AG489">
        <v>0.92594885826110795</v>
      </c>
      <c r="AH489">
        <v>0.92594885826110795</v>
      </c>
      <c r="AI489">
        <v>0.92594885826110795</v>
      </c>
      <c r="AJ489">
        <v>0.92594885826110795</v>
      </c>
      <c r="AL489" s="18">
        <f t="shared" si="44"/>
        <v>0.92594885826110795</v>
      </c>
      <c r="AM489">
        <v>0.92594885826110795</v>
      </c>
      <c r="AN489">
        <v>253</v>
      </c>
      <c r="AO489" t="s">
        <v>363</v>
      </c>
      <c r="AP489" t="s">
        <v>157</v>
      </c>
      <c r="AQ489" t="s">
        <v>158</v>
      </c>
      <c r="AR489" t="s">
        <v>8</v>
      </c>
      <c r="AS489">
        <v>40.608598899999997</v>
      </c>
      <c r="AT489">
        <v>-74.028648099999998</v>
      </c>
      <c r="AW489">
        <v>3.2</v>
      </c>
      <c r="AX489">
        <v>3.2</v>
      </c>
      <c r="BB489">
        <v>4.7</v>
      </c>
      <c r="BC489">
        <v>4.7</v>
      </c>
      <c r="BG489">
        <v>9.3000000000000007</v>
      </c>
      <c r="BH489">
        <v>9.3000000000000007</v>
      </c>
      <c r="BL489">
        <v>15.5</v>
      </c>
      <c r="BM489">
        <v>15.5</v>
      </c>
      <c r="BQ489">
        <v>21.4</v>
      </c>
      <c r="BR489">
        <v>21.4</v>
      </c>
      <c r="BW489">
        <v>26.3</v>
      </c>
      <c r="BX489">
        <v>26.3</v>
      </c>
      <c r="CB489">
        <v>29.2</v>
      </c>
      <c r="CC489">
        <v>29.2</v>
      </c>
      <c r="CG489">
        <v>28.4</v>
      </c>
      <c r="CH489">
        <v>28.4</v>
      </c>
      <c r="CL489">
        <v>24.4</v>
      </c>
      <c r="CM489">
        <v>24.4</v>
      </c>
      <c r="CQ489">
        <v>18.3</v>
      </c>
      <c r="CR489">
        <v>18.3</v>
      </c>
      <c r="CV489">
        <v>12.2</v>
      </c>
      <c r="CW489">
        <v>12.2</v>
      </c>
      <c r="DA489">
        <v>5.8</v>
      </c>
      <c r="DB489">
        <v>5.8</v>
      </c>
      <c r="DD489">
        <v>1</v>
      </c>
      <c r="DE489">
        <v>0</v>
      </c>
      <c r="DF489">
        <v>0</v>
      </c>
      <c r="DG489">
        <v>0</v>
      </c>
      <c r="DH489">
        <v>0</v>
      </c>
      <c r="DI489" t="str">
        <f t="shared" si="45"/>
        <v xml:space="preserve">Temp. suitable for vectors - surveillance may be needed. </v>
      </c>
      <c r="DJ489" t="str">
        <f t="shared" si="42"/>
        <v>When temp. suitable, model suggests vectors likely - may need control, education, and policies minimizing exposure.</v>
      </c>
      <c r="DK489" t="str">
        <f t="shared" si="46"/>
        <v xml:space="preserve">Temp. suitable for Zika - surveillance may be needed. </v>
      </c>
      <c r="DL489" t="str">
        <f t="shared" si="43"/>
        <v>When temp. suitable, model suggests Zika unlikely.</v>
      </c>
      <c r="DM489" t="str">
        <f t="shared" si="47"/>
        <v>Temp. suitable for vectors - surveillance may be needed. When temp. suitable, model suggests vectors likely - may need control, education, and policies minimizing exposure.</v>
      </c>
      <c r="DX489" s="59" t="s">
        <v>363</v>
      </c>
      <c r="DY489" s="59" t="s">
        <v>157</v>
      </c>
      <c r="DZ489" s="59" t="s">
        <v>158</v>
      </c>
      <c r="EA489" s="59" t="s">
        <v>8</v>
      </c>
      <c r="EB489" s="59">
        <v>3634</v>
      </c>
      <c r="EC489" s="59">
        <v>114</v>
      </c>
      <c r="ED489" s="59">
        <v>0</v>
      </c>
      <c r="EE489" s="59">
        <v>20544</v>
      </c>
      <c r="EF489" s="59">
        <v>20544</v>
      </c>
      <c r="EG489" s="59">
        <v>5970.3157894736796</v>
      </c>
      <c r="EH489" s="59">
        <v>5136.7808905793099</v>
      </c>
      <c r="EI489" s="59">
        <v>680616</v>
      </c>
      <c r="EJ489" s="59">
        <v>104</v>
      </c>
      <c r="EK489" s="59">
        <v>0</v>
      </c>
      <c r="EL489" s="59">
        <v>2</v>
      </c>
      <c r="EM489" s="59">
        <v>4510</v>
      </c>
      <c r="EN489" s="59">
        <v>680616</v>
      </c>
    </row>
    <row r="490" spans="1:144" x14ac:dyDescent="0.25">
      <c r="A490" s="18">
        <v>43.102736800000002</v>
      </c>
      <c r="B490" s="18">
        <v>-76.103351599999996</v>
      </c>
      <c r="C490" s="18">
        <f>IF(Sheet1!G1171=1,Master!A490,Master!K490)</f>
        <v>43.102736800000002</v>
      </c>
      <c r="D490" s="18">
        <f>IF(Sheet1!G1171=1,Master!B490,Master!L490)</f>
        <v>-76.103351599999996</v>
      </c>
      <c r="E490" s="18">
        <f>IF(Sheet1!G1171=0,Master!A490,Master!K490)</f>
        <v>100</v>
      </c>
      <c r="F490" s="18">
        <f>IF(Sheet1!G1171=0,Master!B490,Master!L490)</f>
        <v>180</v>
      </c>
      <c r="G490" s="18">
        <f>IF(Sheet1!I1171=1,Master!A490,Master!K490)</f>
        <v>43.102736800000002</v>
      </c>
      <c r="H490" s="18">
        <f>IF(Sheet1!I1171=1,Master!B490,Master!L490)</f>
        <v>-76.103351599999996</v>
      </c>
      <c r="I490" s="18">
        <f>IF(Sheet1!I1171=0,Master!A490,Master!K490)</f>
        <v>100</v>
      </c>
      <c r="J490" s="18">
        <f>IF(Sheet1!I1171=0,Master!B490,Master!L490)</f>
        <v>180</v>
      </c>
      <c r="K490" s="18">
        <v>100</v>
      </c>
      <c r="L490" s="18">
        <v>180</v>
      </c>
      <c r="M490">
        <v>301</v>
      </c>
      <c r="N490" t="s">
        <v>413</v>
      </c>
      <c r="O490">
        <v>7.1082722477700006E-2</v>
      </c>
      <c r="P490" s="18" t="s">
        <v>157</v>
      </c>
      <c r="Q490" t="s">
        <v>158</v>
      </c>
      <c r="R490" t="s">
        <v>8</v>
      </c>
      <c r="S490">
        <v>1</v>
      </c>
      <c r="T490">
        <v>1</v>
      </c>
      <c r="U490">
        <v>-11.771653175354</v>
      </c>
      <c r="V490">
        <v>-11.771653175354</v>
      </c>
      <c r="W490">
        <v>-11.771653175354</v>
      </c>
      <c r="X490" s="1">
        <v>-11.771653175354</v>
      </c>
      <c r="Z490" s="1">
        <v>1</v>
      </c>
      <c r="AA490" s="1">
        <v>3.1158799305558E-2</v>
      </c>
      <c r="AB490" s="1">
        <v>3.1158799305558E-2</v>
      </c>
      <c r="AC490" s="1">
        <v>3.1158799305558E-2</v>
      </c>
      <c r="AD490" s="1">
        <v>3.1158799305558E-2</v>
      </c>
      <c r="AF490" s="1">
        <v>1</v>
      </c>
      <c r="AG490">
        <v>0.64445126056671098</v>
      </c>
      <c r="AH490">
        <v>0.64445126056671098</v>
      </c>
      <c r="AI490">
        <v>0.64445126056671098</v>
      </c>
      <c r="AJ490">
        <v>0.64445126056671098</v>
      </c>
      <c r="AL490" s="18">
        <f t="shared" si="44"/>
        <v>0.64445126056671098</v>
      </c>
      <c r="AM490">
        <v>0.64445126056671098</v>
      </c>
      <c r="AN490">
        <v>301</v>
      </c>
      <c r="AO490" t="s">
        <v>413</v>
      </c>
      <c r="AP490" t="s">
        <v>157</v>
      </c>
      <c r="AQ490" t="s">
        <v>158</v>
      </c>
      <c r="AR490" t="s">
        <v>8</v>
      </c>
      <c r="AS490">
        <v>43.102736800000002</v>
      </c>
      <c r="AT490">
        <v>-76.103351599999996</v>
      </c>
      <c r="AW490">
        <v>-0.7</v>
      </c>
      <c r="AX490">
        <v>-0.7</v>
      </c>
      <c r="BB490">
        <v>0.3</v>
      </c>
      <c r="BC490">
        <v>0.3</v>
      </c>
      <c r="BG490">
        <v>5.3</v>
      </c>
      <c r="BH490">
        <v>5.3</v>
      </c>
      <c r="BL490">
        <v>13.1</v>
      </c>
      <c r="BM490">
        <v>13.1</v>
      </c>
      <c r="BQ490">
        <v>19.899999999999999</v>
      </c>
      <c r="BR490">
        <v>19.899999999999999</v>
      </c>
      <c r="BW490">
        <v>25.1</v>
      </c>
      <c r="BX490">
        <v>25.1</v>
      </c>
      <c r="CB490">
        <v>27.5</v>
      </c>
      <c r="CC490">
        <v>27.5</v>
      </c>
      <c r="CG490">
        <v>26.4</v>
      </c>
      <c r="CH490">
        <v>26.4</v>
      </c>
      <c r="CL490">
        <v>22</v>
      </c>
      <c r="CM490">
        <v>22</v>
      </c>
      <c r="CQ490">
        <v>15.7</v>
      </c>
      <c r="CR490">
        <v>15.7</v>
      </c>
      <c r="CV490">
        <v>8.6</v>
      </c>
      <c r="CW490">
        <v>8.6</v>
      </c>
      <c r="DA490">
        <v>1.8</v>
      </c>
      <c r="DB490">
        <v>1.8</v>
      </c>
      <c r="DD490">
        <v>1</v>
      </c>
      <c r="DE490">
        <v>0</v>
      </c>
      <c r="DF490">
        <v>0</v>
      </c>
      <c r="DG490">
        <v>0</v>
      </c>
      <c r="DH490">
        <v>0</v>
      </c>
      <c r="DI490" t="str">
        <f t="shared" si="45"/>
        <v xml:space="preserve">Temp. suitable for vectors - surveillance may be needed. </v>
      </c>
      <c r="DJ490" t="str">
        <f t="shared" si="42"/>
        <v>When temp. suitable, model suggests vectors likely - may need control, education, and policies minimizing exposure.</v>
      </c>
      <c r="DK490" t="str">
        <f t="shared" si="46"/>
        <v xml:space="preserve">Temp. suitable for Zika - surveillance may be needed. </v>
      </c>
      <c r="DL490" t="str">
        <f t="shared" si="43"/>
        <v>When temp. suitable, model suggests Zika unlikely.</v>
      </c>
      <c r="DM490" t="str">
        <f t="shared" si="47"/>
        <v>Temp. suitable for vectors - surveillance may be needed. When temp. suitable, model suggests vectors likely - may need control, education, and policies minimizing exposure.</v>
      </c>
      <c r="DX490" s="59" t="s">
        <v>413</v>
      </c>
      <c r="DY490" s="59" t="s">
        <v>157</v>
      </c>
      <c r="DZ490" s="59" t="s">
        <v>158</v>
      </c>
      <c r="EA490" s="59" t="s">
        <v>8</v>
      </c>
      <c r="EB490" s="59">
        <v>17</v>
      </c>
      <c r="EC490" s="59">
        <v>170</v>
      </c>
      <c r="ED490" s="59">
        <v>0</v>
      </c>
      <c r="EE490" s="59">
        <v>3504</v>
      </c>
      <c r="EF490" s="59">
        <v>3504</v>
      </c>
      <c r="EG490" s="59">
        <v>578.87647058823495</v>
      </c>
      <c r="EH490" s="59">
        <v>624.71278297396202</v>
      </c>
      <c r="EI490" s="59">
        <v>98409</v>
      </c>
      <c r="EJ490" s="59">
        <v>143</v>
      </c>
      <c r="EK490" s="59">
        <v>0</v>
      </c>
      <c r="EL490" s="59">
        <v>1</v>
      </c>
      <c r="EM490" s="59">
        <v>391</v>
      </c>
      <c r="EN490" s="59">
        <v>98409</v>
      </c>
    </row>
    <row r="491" spans="1:144" x14ac:dyDescent="0.25">
      <c r="A491" s="18">
        <v>43.079878399999998</v>
      </c>
      <c r="B491" s="18">
        <v>-73.823581200000007</v>
      </c>
      <c r="C491" s="18">
        <f>IF(Sheet1!G1172=1,Master!A491,Master!K491)</f>
        <v>43.079878399999998</v>
      </c>
      <c r="D491" s="18">
        <f>IF(Sheet1!G1172=1,Master!B491,Master!L491)</f>
        <v>-73.823581200000007</v>
      </c>
      <c r="E491" s="18">
        <f>IF(Sheet1!G1172=0,Master!A491,Master!K491)</f>
        <v>100</v>
      </c>
      <c r="F491" s="18">
        <f>IF(Sheet1!G1172=0,Master!B491,Master!L491)</f>
        <v>180</v>
      </c>
      <c r="G491" s="18">
        <f>IF(Sheet1!I1172=1,Master!A491,Master!K491)</f>
        <v>43.079878399999998</v>
      </c>
      <c r="H491" s="18">
        <f>IF(Sheet1!I1172=1,Master!B491,Master!L491)</f>
        <v>-73.823581200000007</v>
      </c>
      <c r="I491" s="18">
        <f>IF(Sheet1!I1172=0,Master!A491,Master!K491)</f>
        <v>100</v>
      </c>
      <c r="J491" s="18">
        <f>IF(Sheet1!I1172=0,Master!B491,Master!L491)</f>
        <v>180</v>
      </c>
      <c r="K491" s="18">
        <v>100</v>
      </c>
      <c r="L491" s="18">
        <v>180</v>
      </c>
      <c r="M491">
        <v>567</v>
      </c>
      <c r="N491" t="s">
        <v>679</v>
      </c>
      <c r="O491">
        <v>3.2143864904499997E-2</v>
      </c>
      <c r="P491" s="18" t="s">
        <v>157</v>
      </c>
      <c r="Q491" t="s">
        <v>158</v>
      </c>
      <c r="R491" t="s">
        <v>8</v>
      </c>
      <c r="S491">
        <v>1</v>
      </c>
      <c r="T491">
        <v>1</v>
      </c>
      <c r="U491">
        <v>-9.2913389205932599</v>
      </c>
      <c r="V491">
        <v>-9.2913389205932599</v>
      </c>
      <c r="W491">
        <v>-9.2913389205932599</v>
      </c>
      <c r="X491" s="1">
        <v>-9.2913389205932599</v>
      </c>
      <c r="Z491" s="1">
        <v>1</v>
      </c>
      <c r="AA491" s="1">
        <v>3.1960304826497997E-2</v>
      </c>
      <c r="AB491" s="1">
        <v>3.1960304826497997E-2</v>
      </c>
      <c r="AC491" s="1">
        <v>3.1960304826497997E-2</v>
      </c>
      <c r="AD491" s="1">
        <v>3.1960304826497997E-2</v>
      </c>
      <c r="AF491" s="1">
        <v>1</v>
      </c>
      <c r="AG491">
        <v>0.778630912303925</v>
      </c>
      <c r="AH491">
        <v>0.778630912303925</v>
      </c>
      <c r="AI491">
        <v>0.778630912303925</v>
      </c>
      <c r="AJ491">
        <v>0.778630912303925</v>
      </c>
      <c r="AL491" s="18">
        <f t="shared" si="44"/>
        <v>0.778630912303925</v>
      </c>
      <c r="AM491">
        <v>0.778630912303925</v>
      </c>
      <c r="AN491">
        <v>567</v>
      </c>
      <c r="AO491" t="s">
        <v>679</v>
      </c>
      <c r="AP491" t="s">
        <v>157</v>
      </c>
      <c r="AQ491" t="s">
        <v>158</v>
      </c>
      <c r="AR491" t="s">
        <v>8</v>
      </c>
      <c r="AS491">
        <v>43.079878399999998</v>
      </c>
      <c r="AT491">
        <v>-73.823581200000007</v>
      </c>
      <c r="AW491">
        <v>-0.8</v>
      </c>
      <c r="AX491">
        <v>-0.8</v>
      </c>
      <c r="BB491">
        <v>0.7</v>
      </c>
      <c r="BC491">
        <v>0.7</v>
      </c>
      <c r="BG491">
        <v>6.3</v>
      </c>
      <c r="BH491">
        <v>6.3</v>
      </c>
      <c r="BL491">
        <v>14.1</v>
      </c>
      <c r="BM491">
        <v>14.1</v>
      </c>
      <c r="BQ491">
        <v>20.9</v>
      </c>
      <c r="BR491">
        <v>20.9</v>
      </c>
      <c r="BW491">
        <v>25.8</v>
      </c>
      <c r="BX491">
        <v>25.8</v>
      </c>
      <c r="CB491">
        <v>28.4</v>
      </c>
      <c r="CC491">
        <v>28.4</v>
      </c>
      <c r="CG491">
        <v>26.9</v>
      </c>
      <c r="CH491">
        <v>26.9</v>
      </c>
      <c r="CL491">
        <v>22.2</v>
      </c>
      <c r="CM491">
        <v>22.2</v>
      </c>
      <c r="CQ491">
        <v>16.100000000000001</v>
      </c>
      <c r="CR491">
        <v>16.100000000000001</v>
      </c>
      <c r="CV491">
        <v>8.6999999999999993</v>
      </c>
      <c r="CW491">
        <v>8.6999999999999993</v>
      </c>
      <c r="DA491">
        <v>1.5</v>
      </c>
      <c r="DB491">
        <v>1.5</v>
      </c>
      <c r="DD491">
        <v>1</v>
      </c>
      <c r="DE491">
        <v>0</v>
      </c>
      <c r="DF491">
        <v>0</v>
      </c>
      <c r="DG491">
        <v>0</v>
      </c>
      <c r="DH491">
        <v>0</v>
      </c>
      <c r="DI491" t="str">
        <f t="shared" si="45"/>
        <v xml:space="preserve">Temp. suitable for vectors - surveillance may be needed. </v>
      </c>
      <c r="DJ491" t="str">
        <f t="shared" si="42"/>
        <v>When temp. suitable, model suggests vectors likely - may need control, education, and policies minimizing exposure.</v>
      </c>
      <c r="DK491" t="str">
        <f t="shared" si="46"/>
        <v xml:space="preserve">Temp. suitable for Zika - surveillance may be needed. </v>
      </c>
      <c r="DL491" t="str">
        <f t="shared" si="43"/>
        <v>When temp. suitable, model suggests Zika unlikely.</v>
      </c>
      <c r="DM491" t="str">
        <f t="shared" si="47"/>
        <v>Temp. suitable for vectors - surveillance may be needed. When temp. suitable, model suggests vectors likely - may need control, education, and policies minimizing exposure.</v>
      </c>
      <c r="DX491" s="59" t="s">
        <v>679</v>
      </c>
      <c r="DY491" s="59" t="s">
        <v>157</v>
      </c>
      <c r="DZ491" s="59" t="s">
        <v>158</v>
      </c>
      <c r="EA491" s="59" t="s">
        <v>8</v>
      </c>
      <c r="EB491" s="59">
        <v>201</v>
      </c>
      <c r="EC491" s="59">
        <v>144</v>
      </c>
      <c r="ED491" s="59">
        <v>0</v>
      </c>
      <c r="EE491" s="59">
        <v>3155</v>
      </c>
      <c r="EF491" s="59">
        <v>3155</v>
      </c>
      <c r="EG491" s="59">
        <v>247.263888888888</v>
      </c>
      <c r="EH491" s="59">
        <v>485.14216109689397</v>
      </c>
      <c r="EI491" s="59">
        <v>35606</v>
      </c>
      <c r="EJ491" s="59">
        <v>103</v>
      </c>
      <c r="EK491" s="59">
        <v>0</v>
      </c>
      <c r="EL491" s="59">
        <v>3</v>
      </c>
      <c r="EM491" s="59">
        <v>46</v>
      </c>
      <c r="EN491" s="59">
        <v>35606</v>
      </c>
    </row>
    <row r="492" spans="1:144" x14ac:dyDescent="0.25">
      <c r="A492" s="18">
        <v>43.113313499999997</v>
      </c>
      <c r="B492" s="18">
        <v>-78.949731200000002</v>
      </c>
      <c r="C492" s="18">
        <f>IF(Sheet1!G1173=1,Master!A492,Master!K492)</f>
        <v>43.113313499999997</v>
      </c>
      <c r="D492" s="18">
        <f>IF(Sheet1!G1173=1,Master!B492,Master!L492)</f>
        <v>-78.949731200000002</v>
      </c>
      <c r="E492" s="18">
        <f>IF(Sheet1!G1173=0,Master!A492,Master!K492)</f>
        <v>100</v>
      </c>
      <c r="F492" s="18">
        <f>IF(Sheet1!G1173=0,Master!B492,Master!L492)</f>
        <v>180</v>
      </c>
      <c r="G492" s="18">
        <f>IF(Sheet1!I1173=1,Master!A492,Master!K492)</f>
        <v>43.113313499999997</v>
      </c>
      <c r="H492" s="18">
        <f>IF(Sheet1!I1173=1,Master!B492,Master!L492)</f>
        <v>-78.949731200000002</v>
      </c>
      <c r="I492" s="18">
        <f>IF(Sheet1!I1173=0,Master!A492,Master!K492)</f>
        <v>100</v>
      </c>
      <c r="J492" s="18">
        <f>IF(Sheet1!I1173=0,Master!B492,Master!L492)</f>
        <v>180</v>
      </c>
      <c r="K492" s="18">
        <v>100</v>
      </c>
      <c r="L492" s="18">
        <v>180</v>
      </c>
      <c r="M492">
        <v>593</v>
      </c>
      <c r="N492" t="s">
        <v>707</v>
      </c>
      <c r="O492">
        <v>0.13241438287400001</v>
      </c>
      <c r="P492" s="18" t="s">
        <v>157</v>
      </c>
      <c r="Q492" t="s">
        <v>158</v>
      </c>
      <c r="R492" t="s">
        <v>8</v>
      </c>
      <c r="S492">
        <v>1</v>
      </c>
      <c r="T492">
        <v>1</v>
      </c>
      <c r="U492" t="s">
        <v>863</v>
      </c>
      <c r="V492" t="s">
        <v>863</v>
      </c>
      <c r="W492" t="s">
        <v>863</v>
      </c>
      <c r="X492" s="1" t="s">
        <v>863</v>
      </c>
      <c r="Z492" s="1">
        <v>1</v>
      </c>
      <c r="AA492" s="1">
        <v>2.5550905615091001E-2</v>
      </c>
      <c r="AB492" s="1">
        <v>2.5550905615091001E-2</v>
      </c>
      <c r="AC492" s="1">
        <v>2.5550905615091001E-2</v>
      </c>
      <c r="AD492" s="1">
        <v>2.5550905615091001E-2</v>
      </c>
      <c r="AF492" s="1">
        <v>1</v>
      </c>
      <c r="AG492">
        <v>0.432535409927368</v>
      </c>
      <c r="AH492">
        <v>0.432535409927368</v>
      </c>
      <c r="AI492">
        <v>0.432535409927368</v>
      </c>
      <c r="AJ492">
        <v>0.432535409927368</v>
      </c>
      <c r="AL492" s="18">
        <f t="shared" si="44"/>
        <v>0.432535409927368</v>
      </c>
      <c r="AM492">
        <v>0.432535409927368</v>
      </c>
      <c r="AN492">
        <v>593</v>
      </c>
      <c r="AO492" t="s">
        <v>707</v>
      </c>
      <c r="AP492" t="s">
        <v>157</v>
      </c>
      <c r="AQ492" t="s">
        <v>158</v>
      </c>
      <c r="AR492" t="s">
        <v>8</v>
      </c>
      <c r="AS492">
        <v>43.113313499999997</v>
      </c>
      <c r="AT492">
        <v>-78.949731200000002</v>
      </c>
      <c r="AW492">
        <v>-1</v>
      </c>
      <c r="AX492">
        <v>-1</v>
      </c>
      <c r="BB492">
        <v>0</v>
      </c>
      <c r="BC492">
        <v>0</v>
      </c>
      <c r="BG492">
        <v>4.4000000000000004</v>
      </c>
      <c r="BH492">
        <v>4.4000000000000004</v>
      </c>
      <c r="BL492">
        <v>12.4</v>
      </c>
      <c r="BM492">
        <v>12.4</v>
      </c>
      <c r="BQ492">
        <v>18.399999999999999</v>
      </c>
      <c r="BR492">
        <v>18.399999999999999</v>
      </c>
      <c r="BW492">
        <v>24.2</v>
      </c>
      <c r="BX492">
        <v>24.2</v>
      </c>
      <c r="CB492">
        <v>27</v>
      </c>
      <c r="CC492">
        <v>27</v>
      </c>
      <c r="CG492">
        <v>25.9</v>
      </c>
      <c r="CH492">
        <v>25.9</v>
      </c>
      <c r="CL492">
        <v>21.5</v>
      </c>
      <c r="CM492">
        <v>21.5</v>
      </c>
      <c r="CQ492">
        <v>15.6</v>
      </c>
      <c r="CR492">
        <v>15.6</v>
      </c>
      <c r="CV492">
        <v>8.1999999999999993</v>
      </c>
      <c r="CW492">
        <v>8.1999999999999993</v>
      </c>
      <c r="DA492">
        <v>1.5</v>
      </c>
      <c r="DB492">
        <v>1.5</v>
      </c>
      <c r="DD492">
        <v>1</v>
      </c>
      <c r="DE492">
        <v>0</v>
      </c>
      <c r="DF492">
        <v>0</v>
      </c>
      <c r="DG492">
        <v>0</v>
      </c>
      <c r="DH492">
        <v>0</v>
      </c>
      <c r="DI492" t="str">
        <f t="shared" si="45"/>
        <v xml:space="preserve">Temp. suitable for vectors - surveillance may be needed. </v>
      </c>
      <c r="DJ492" t="str">
        <f t="shared" si="42"/>
        <v>When temp. suitable, model suggests vectors unlikely or low numbers.</v>
      </c>
      <c r="DK492" t="str">
        <f t="shared" si="46"/>
        <v xml:space="preserve">Temp. suitable for Zika - surveillance may be needed. </v>
      </c>
      <c r="DL492" t="str">
        <f t="shared" si="43"/>
        <v>When temp. suitable, model suggests Zika unlikely.</v>
      </c>
      <c r="DM492" t="str">
        <f t="shared" si="47"/>
        <v>Temp. suitable for vectors - surveillance may be needed. When temp. suitable, model suggests vectors unlikely or low numbers.</v>
      </c>
      <c r="DX492" s="59" t="s">
        <v>707</v>
      </c>
      <c r="DY492" s="59" t="s">
        <v>157</v>
      </c>
      <c r="DZ492" s="59" t="s">
        <v>158</v>
      </c>
      <c r="EA492" s="59" t="s">
        <v>8</v>
      </c>
      <c r="EB492" s="59">
        <v>59</v>
      </c>
      <c r="EC492" s="59">
        <v>198</v>
      </c>
      <c r="ED492" s="59">
        <v>0</v>
      </c>
      <c r="EE492" s="59">
        <v>1795</v>
      </c>
      <c r="EF492" s="59">
        <v>1795</v>
      </c>
      <c r="EG492" s="59">
        <v>232.10606060606</v>
      </c>
      <c r="EH492" s="59">
        <v>340.66226923514802</v>
      </c>
      <c r="EI492" s="59">
        <v>45957</v>
      </c>
      <c r="EJ492" s="59">
        <v>142</v>
      </c>
      <c r="EK492" s="59">
        <v>0</v>
      </c>
      <c r="EL492" s="59">
        <v>2</v>
      </c>
      <c r="EM492" s="59">
        <v>92</v>
      </c>
      <c r="EN492" s="59">
        <v>45957</v>
      </c>
    </row>
    <row r="493" spans="1:144" x14ac:dyDescent="0.25">
      <c r="A493" s="18">
        <v>44.699277799999997</v>
      </c>
      <c r="B493" s="18">
        <v>-75.489469299999996</v>
      </c>
      <c r="C493" s="18">
        <f>IF(Sheet1!G1174=1,Master!A493,Master!K493)</f>
        <v>44.699277799999997</v>
      </c>
      <c r="D493" s="18">
        <f>IF(Sheet1!G1174=1,Master!B493,Master!L493)</f>
        <v>-75.489469299999996</v>
      </c>
      <c r="E493" s="18">
        <f>IF(Sheet1!G1174=0,Master!A493,Master!K493)</f>
        <v>100</v>
      </c>
      <c r="F493" s="18">
        <f>IF(Sheet1!G1174=0,Master!B493,Master!L493)</f>
        <v>180</v>
      </c>
      <c r="G493" s="18">
        <f>IF(Sheet1!I1174=1,Master!A493,Master!K493)</f>
        <v>44.699277799999997</v>
      </c>
      <c r="H493" s="18">
        <f>IF(Sheet1!I1174=1,Master!B493,Master!L493)</f>
        <v>-75.489469299999996</v>
      </c>
      <c r="I493" s="18">
        <f>IF(Sheet1!I1174=0,Master!A493,Master!K493)</f>
        <v>100</v>
      </c>
      <c r="J493" s="18">
        <f>IF(Sheet1!I1174=0,Master!B493,Master!L493)</f>
        <v>180</v>
      </c>
      <c r="K493" s="18">
        <v>100</v>
      </c>
      <c r="L493" s="18">
        <v>180</v>
      </c>
      <c r="M493">
        <v>601</v>
      </c>
      <c r="N493" t="s">
        <v>715</v>
      </c>
      <c r="O493">
        <v>2.8196996850799998E-3</v>
      </c>
      <c r="P493" s="18" t="s">
        <v>157</v>
      </c>
      <c r="Q493" t="s">
        <v>158</v>
      </c>
      <c r="R493" t="s">
        <v>8</v>
      </c>
      <c r="S493">
        <v>1</v>
      </c>
      <c r="T493">
        <v>1</v>
      </c>
      <c r="U493">
        <v>-10.6692914962768</v>
      </c>
      <c r="V493">
        <v>-10.6692914962768</v>
      </c>
      <c r="W493">
        <v>-10.6692914962768</v>
      </c>
      <c r="X493" s="1">
        <v>-10.6692914962768</v>
      </c>
      <c r="Z493" s="1">
        <v>1</v>
      </c>
      <c r="AA493" s="1">
        <v>1.4254816807805999E-2</v>
      </c>
      <c r="AB493" s="1">
        <v>1.4254816807805999E-2</v>
      </c>
      <c r="AC493" s="1">
        <v>1.4254816807805999E-2</v>
      </c>
      <c r="AD493" s="1">
        <v>1.4254816807805999E-2</v>
      </c>
      <c r="AF493" s="1">
        <v>1</v>
      </c>
      <c r="AG493">
        <v>3.5653553903103E-2</v>
      </c>
      <c r="AH493">
        <v>3.5653553903103E-2</v>
      </c>
      <c r="AI493">
        <v>3.5653553903103E-2</v>
      </c>
      <c r="AJ493">
        <v>3.5653553903103E-2</v>
      </c>
      <c r="AL493" s="18">
        <f t="shared" si="44"/>
        <v>3.5653553903103E-2</v>
      </c>
      <c r="AM493">
        <v>3.5653553903103E-2</v>
      </c>
      <c r="AN493">
        <v>601</v>
      </c>
      <c r="AO493" t="s">
        <v>715</v>
      </c>
      <c r="AP493" t="s">
        <v>157</v>
      </c>
      <c r="AQ493" t="s">
        <v>158</v>
      </c>
      <c r="AR493" t="s">
        <v>8</v>
      </c>
      <c r="AS493">
        <v>44.699277799999997</v>
      </c>
      <c r="AT493">
        <v>-75.489469299999996</v>
      </c>
      <c r="AW493">
        <v>-4.0999999999999996</v>
      </c>
      <c r="AX493">
        <v>-4.0999999999999996</v>
      </c>
      <c r="BB493">
        <v>-2.7</v>
      </c>
      <c r="BC493">
        <v>-2.7</v>
      </c>
      <c r="BG493">
        <v>2.8</v>
      </c>
      <c r="BH493">
        <v>2.8</v>
      </c>
      <c r="BL493">
        <v>11.1</v>
      </c>
      <c r="BM493">
        <v>11.1</v>
      </c>
      <c r="BQ493">
        <v>18.100000000000001</v>
      </c>
      <c r="BR493">
        <v>18.100000000000001</v>
      </c>
      <c r="BW493">
        <v>23.4</v>
      </c>
      <c r="BX493">
        <v>23.4</v>
      </c>
      <c r="CB493">
        <v>26.4</v>
      </c>
      <c r="CC493">
        <v>26.4</v>
      </c>
      <c r="CG493">
        <v>25</v>
      </c>
      <c r="CH493">
        <v>25</v>
      </c>
      <c r="CL493">
        <v>20.399999999999999</v>
      </c>
      <c r="CM493">
        <v>20.399999999999999</v>
      </c>
      <c r="CQ493">
        <v>14.1</v>
      </c>
      <c r="CR493">
        <v>14.1</v>
      </c>
      <c r="CV493">
        <v>6.5</v>
      </c>
      <c r="CW493">
        <v>6.5</v>
      </c>
      <c r="DA493">
        <v>-1.2</v>
      </c>
      <c r="DB493">
        <v>-1.2</v>
      </c>
      <c r="DD493">
        <v>1</v>
      </c>
      <c r="DE493">
        <v>0</v>
      </c>
      <c r="DF493">
        <v>0</v>
      </c>
      <c r="DG493">
        <v>0</v>
      </c>
      <c r="DH493">
        <v>0</v>
      </c>
      <c r="DI493" t="str">
        <f t="shared" si="45"/>
        <v xml:space="preserve">Temp. suitable for vectors - surveillance may be needed. </v>
      </c>
      <c r="DJ493" t="str">
        <f t="shared" si="42"/>
        <v>When temp. suitable, model suggests vectors unlikely or low numbers.</v>
      </c>
      <c r="DK493" t="str">
        <f t="shared" si="46"/>
        <v xml:space="preserve">Temp. suitable for Zika - surveillance may be needed. </v>
      </c>
      <c r="DL493" t="str">
        <f t="shared" si="43"/>
        <v>When temp. suitable, model suggests Zika unlikely.</v>
      </c>
      <c r="DM493" t="str">
        <f t="shared" si="47"/>
        <v>Temp. suitable for vectors - surveillance may be needed. When temp. suitable, model suggests vectors unlikely or low numbers.</v>
      </c>
      <c r="DX493" s="59" t="s">
        <v>715</v>
      </c>
      <c r="DY493" s="59" t="s">
        <v>157</v>
      </c>
      <c r="DZ493" s="59" t="s">
        <v>158</v>
      </c>
      <c r="EA493" s="59" t="s">
        <v>8</v>
      </c>
      <c r="EB493" s="59">
        <v>1462</v>
      </c>
      <c r="EC493" s="59">
        <v>129</v>
      </c>
      <c r="ED493" s="59">
        <v>0</v>
      </c>
      <c r="EE493" s="59">
        <v>1462</v>
      </c>
      <c r="EF493" s="59">
        <v>1462</v>
      </c>
      <c r="EG493" s="59">
        <v>142.99224806201499</v>
      </c>
      <c r="EH493" s="59">
        <v>278.45034896572099</v>
      </c>
      <c r="EI493" s="59">
        <v>18446</v>
      </c>
      <c r="EJ493" s="59">
        <v>69</v>
      </c>
      <c r="EK493" s="59">
        <v>0</v>
      </c>
      <c r="EL493" s="59">
        <v>6</v>
      </c>
      <c r="EM493" s="59">
        <v>20</v>
      </c>
      <c r="EN493" s="59">
        <v>18446</v>
      </c>
    </row>
    <row r="494" spans="1:144" x14ac:dyDescent="0.25">
      <c r="A494" s="18">
        <v>44.657167700000002</v>
      </c>
      <c r="B494" s="18">
        <v>-73.4634815</v>
      </c>
      <c r="C494" s="18">
        <f>IF(Sheet1!G1175=1,Master!A494,Master!K494)</f>
        <v>44.657167700000002</v>
      </c>
      <c r="D494" s="18">
        <f>IF(Sheet1!G1175=1,Master!B494,Master!L494)</f>
        <v>-73.4634815</v>
      </c>
      <c r="E494" s="18">
        <f>IF(Sheet1!G1175=0,Master!A494,Master!K494)</f>
        <v>100</v>
      </c>
      <c r="F494" s="18">
        <f>IF(Sheet1!G1175=0,Master!B494,Master!L494)</f>
        <v>180</v>
      </c>
      <c r="G494" s="18">
        <f>IF(Sheet1!I1175=1,Master!A494,Master!K494)</f>
        <v>44.657167700000002</v>
      </c>
      <c r="H494" s="18">
        <f>IF(Sheet1!I1175=1,Master!B494,Master!L494)</f>
        <v>-73.4634815</v>
      </c>
      <c r="I494" s="18">
        <f>IF(Sheet1!I1175=0,Master!A494,Master!K494)</f>
        <v>100</v>
      </c>
      <c r="J494" s="18">
        <f>IF(Sheet1!I1175=0,Master!B494,Master!L494)</f>
        <v>180</v>
      </c>
      <c r="K494" s="18">
        <v>100</v>
      </c>
      <c r="L494" s="18">
        <v>180</v>
      </c>
      <c r="M494">
        <v>618</v>
      </c>
      <c r="N494" t="s">
        <v>732</v>
      </c>
      <c r="O494">
        <v>0.25754729575899998</v>
      </c>
      <c r="P494" s="18" t="s">
        <v>157</v>
      </c>
      <c r="Q494" t="s">
        <v>158</v>
      </c>
      <c r="R494" t="s">
        <v>8</v>
      </c>
      <c r="S494">
        <v>1</v>
      </c>
      <c r="T494">
        <v>1</v>
      </c>
      <c r="U494">
        <v>-7.3622045516967702</v>
      </c>
      <c r="V494">
        <v>-7.3622045516967702</v>
      </c>
      <c r="W494">
        <v>-7.3622045516967702</v>
      </c>
      <c r="X494" s="1">
        <v>-7.3622045516967702</v>
      </c>
      <c r="Z494" s="1">
        <v>1</v>
      </c>
      <c r="AA494" s="1">
        <v>1.5053311810687E-2</v>
      </c>
      <c r="AB494" s="1">
        <v>1.5053311810687E-2</v>
      </c>
      <c r="AC494" s="1">
        <v>1.5053311810687E-2</v>
      </c>
      <c r="AD494" s="1">
        <v>1.5053311810687E-2</v>
      </c>
      <c r="AF494" s="1">
        <v>1</v>
      </c>
      <c r="AG494">
        <v>0.267478364837551</v>
      </c>
      <c r="AH494">
        <v>0.267478364837551</v>
      </c>
      <c r="AI494">
        <v>0.267478364837551</v>
      </c>
      <c r="AJ494">
        <v>0.267478364837551</v>
      </c>
      <c r="AL494" s="18">
        <f t="shared" si="44"/>
        <v>0.267478364837551</v>
      </c>
      <c r="AM494">
        <v>0.267478364837551</v>
      </c>
      <c r="AN494">
        <v>618</v>
      </c>
      <c r="AO494" t="s">
        <v>732</v>
      </c>
      <c r="AP494" t="s">
        <v>157</v>
      </c>
      <c r="AQ494" t="s">
        <v>158</v>
      </c>
      <c r="AR494" t="s">
        <v>8</v>
      </c>
      <c r="AS494">
        <v>44.657167700000002</v>
      </c>
      <c r="AT494">
        <v>-73.4634815</v>
      </c>
      <c r="AW494">
        <v>-2.8</v>
      </c>
      <c r="AX494">
        <v>-2.8</v>
      </c>
      <c r="BB494">
        <v>-1.5</v>
      </c>
      <c r="BC494">
        <v>-1.5</v>
      </c>
      <c r="BG494">
        <v>4.0999999999999996</v>
      </c>
      <c r="BH494">
        <v>4.0999999999999996</v>
      </c>
      <c r="BL494">
        <v>12.1</v>
      </c>
      <c r="BM494">
        <v>12.1</v>
      </c>
      <c r="BQ494">
        <v>19.5</v>
      </c>
      <c r="BR494">
        <v>19.5</v>
      </c>
      <c r="BW494">
        <v>24.2</v>
      </c>
      <c r="BX494">
        <v>24.2</v>
      </c>
      <c r="CB494">
        <v>26.8</v>
      </c>
      <c r="CC494">
        <v>26.8</v>
      </c>
      <c r="CG494">
        <v>25.2</v>
      </c>
      <c r="CH494">
        <v>25.2</v>
      </c>
      <c r="CL494">
        <v>20.9</v>
      </c>
      <c r="CM494">
        <v>20.9</v>
      </c>
      <c r="CQ494">
        <v>14.6</v>
      </c>
      <c r="CR494">
        <v>14.6</v>
      </c>
      <c r="CV494">
        <v>7.2</v>
      </c>
      <c r="CW494">
        <v>7.2</v>
      </c>
      <c r="DA494">
        <v>-0.1</v>
      </c>
      <c r="DB494">
        <v>-0.1</v>
      </c>
      <c r="DD494">
        <v>1</v>
      </c>
      <c r="DE494">
        <v>0</v>
      </c>
      <c r="DF494">
        <v>0</v>
      </c>
      <c r="DG494">
        <v>0</v>
      </c>
      <c r="DH494">
        <v>0</v>
      </c>
      <c r="DI494" t="str">
        <f t="shared" si="45"/>
        <v xml:space="preserve">Temp. suitable for vectors - surveillance may be needed. </v>
      </c>
      <c r="DJ494" t="str">
        <f t="shared" si="42"/>
        <v>When temp. suitable, model suggests vectors unlikely or low numbers.</v>
      </c>
      <c r="DK494" t="str">
        <f t="shared" si="46"/>
        <v xml:space="preserve">Temp. suitable for Zika - surveillance may be needed. </v>
      </c>
      <c r="DL494" t="str">
        <f t="shared" si="43"/>
        <v>When temp. suitable, model suggests Zika unlikely.</v>
      </c>
      <c r="DM494" t="str">
        <f t="shared" si="47"/>
        <v>Temp. suitable for vectors - surveillance may be needed. When temp. suitable, model suggests vectors unlikely or low numbers.</v>
      </c>
      <c r="DX494" s="59" t="s">
        <v>732</v>
      </c>
      <c r="DY494" s="59" t="s">
        <v>157</v>
      </c>
      <c r="DZ494" s="59" t="s">
        <v>158</v>
      </c>
      <c r="EA494" s="59" t="s">
        <v>8</v>
      </c>
      <c r="EB494" s="59">
        <v>0</v>
      </c>
      <c r="EC494" s="59">
        <v>313</v>
      </c>
      <c r="ED494" s="59">
        <v>0</v>
      </c>
      <c r="EE494" s="59">
        <v>3766</v>
      </c>
      <c r="EF494" s="59">
        <v>3766</v>
      </c>
      <c r="EG494" s="59">
        <v>119.332268370607</v>
      </c>
      <c r="EH494" s="59">
        <v>372.11250593572902</v>
      </c>
      <c r="EI494" s="59">
        <v>37351</v>
      </c>
      <c r="EJ494" s="59">
        <v>121</v>
      </c>
      <c r="EK494" s="59">
        <v>0</v>
      </c>
      <c r="EL494" s="59">
        <v>3</v>
      </c>
      <c r="EM494" s="59">
        <v>8</v>
      </c>
      <c r="EN494" s="59">
        <v>37351</v>
      </c>
    </row>
    <row r="495" spans="1:144" x14ac:dyDescent="0.25">
      <c r="A495" s="18">
        <v>43.221498799999999</v>
      </c>
      <c r="B495" s="18">
        <v>-75.409583400000002</v>
      </c>
      <c r="C495" s="18">
        <f>IF(Sheet1!G1176=1,Master!A495,Master!K495)</f>
        <v>43.221498799999999</v>
      </c>
      <c r="D495" s="18">
        <f>IF(Sheet1!G1176=1,Master!B495,Master!L495)</f>
        <v>-75.409583400000002</v>
      </c>
      <c r="E495" s="18">
        <f>IF(Sheet1!G1176=0,Master!A495,Master!K495)</f>
        <v>100</v>
      </c>
      <c r="F495" s="18">
        <f>IF(Sheet1!G1176=0,Master!B495,Master!L495)</f>
        <v>180</v>
      </c>
      <c r="G495" s="18">
        <f>IF(Sheet1!I1176=1,Master!A495,Master!K495)</f>
        <v>43.221498799999999</v>
      </c>
      <c r="H495" s="18">
        <f>IF(Sheet1!I1176=1,Master!B495,Master!L495)</f>
        <v>-75.409583400000002</v>
      </c>
      <c r="I495" s="18">
        <f>IF(Sheet1!I1176=0,Master!A495,Master!K495)</f>
        <v>100</v>
      </c>
      <c r="J495" s="18">
        <f>IF(Sheet1!I1176=0,Master!B495,Master!L495)</f>
        <v>180</v>
      </c>
      <c r="K495" s="18">
        <v>100</v>
      </c>
      <c r="L495" s="18">
        <v>180</v>
      </c>
      <c r="M495">
        <v>641</v>
      </c>
      <c r="N495" t="s">
        <v>755</v>
      </c>
      <c r="O495">
        <v>5.5503459767000003E-2</v>
      </c>
      <c r="P495" s="18" t="s">
        <v>157</v>
      </c>
      <c r="Q495" t="s">
        <v>158</v>
      </c>
      <c r="R495" t="s">
        <v>8</v>
      </c>
      <c r="S495">
        <v>1</v>
      </c>
      <c r="T495">
        <v>1</v>
      </c>
      <c r="U495" t="s">
        <v>863</v>
      </c>
      <c r="V495" t="s">
        <v>863</v>
      </c>
      <c r="W495" t="s">
        <v>863</v>
      </c>
      <c r="X495" s="1" t="s">
        <v>863</v>
      </c>
      <c r="Z495" s="1">
        <v>1</v>
      </c>
      <c r="AA495" s="1">
        <v>2.3740787059068999E-2</v>
      </c>
      <c r="AB495" s="1">
        <v>2.3740787059068999E-2</v>
      </c>
      <c r="AC495" s="1">
        <v>2.3740787059068999E-2</v>
      </c>
      <c r="AD495" s="1">
        <v>2.3740787059068999E-2</v>
      </c>
      <c r="AF495" s="1">
        <v>1</v>
      </c>
      <c r="AG495">
        <v>0.46380558609962502</v>
      </c>
      <c r="AH495">
        <v>0.46380558609962502</v>
      </c>
      <c r="AI495">
        <v>0.46380558609962502</v>
      </c>
      <c r="AJ495">
        <v>0.46380558609962502</v>
      </c>
      <c r="AL495" s="18">
        <f t="shared" si="44"/>
        <v>0.46380558609962502</v>
      </c>
      <c r="AM495">
        <v>0.46380558609962502</v>
      </c>
      <c r="AN495">
        <v>641</v>
      </c>
      <c r="AO495" t="s">
        <v>755</v>
      </c>
      <c r="AP495" t="s">
        <v>157</v>
      </c>
      <c r="AQ495" t="s">
        <v>158</v>
      </c>
      <c r="AR495" t="s">
        <v>8</v>
      </c>
      <c r="AS495">
        <v>43.221498799999999</v>
      </c>
      <c r="AT495">
        <v>-75.409583400000002</v>
      </c>
      <c r="AW495">
        <v>-1.6</v>
      </c>
      <c r="AX495">
        <v>-1.6</v>
      </c>
      <c r="BB495">
        <v>-0.3</v>
      </c>
      <c r="BC495">
        <v>-0.3</v>
      </c>
      <c r="BG495">
        <v>4.7</v>
      </c>
      <c r="BH495">
        <v>4.7</v>
      </c>
      <c r="BL495">
        <v>12.9</v>
      </c>
      <c r="BM495">
        <v>12.9</v>
      </c>
      <c r="BQ495">
        <v>19.600000000000001</v>
      </c>
      <c r="BR495">
        <v>19.600000000000001</v>
      </c>
      <c r="BW495">
        <v>24.8</v>
      </c>
      <c r="BX495">
        <v>24.8</v>
      </c>
      <c r="CB495">
        <v>27.3</v>
      </c>
      <c r="CC495">
        <v>27.3</v>
      </c>
      <c r="CG495">
        <v>26.1</v>
      </c>
      <c r="CH495">
        <v>26.1</v>
      </c>
      <c r="CL495">
        <v>21.6</v>
      </c>
      <c r="CM495">
        <v>21.6</v>
      </c>
      <c r="CQ495">
        <v>15.4</v>
      </c>
      <c r="CR495">
        <v>15.4</v>
      </c>
      <c r="CV495">
        <v>7.8</v>
      </c>
      <c r="CW495">
        <v>7.8</v>
      </c>
      <c r="DA495">
        <v>0.7</v>
      </c>
      <c r="DB495">
        <v>0.7</v>
      </c>
      <c r="DD495">
        <v>1</v>
      </c>
      <c r="DE495">
        <v>0</v>
      </c>
      <c r="DF495">
        <v>0</v>
      </c>
      <c r="DG495">
        <v>0</v>
      </c>
      <c r="DH495">
        <v>0</v>
      </c>
      <c r="DI495" t="str">
        <f t="shared" si="45"/>
        <v xml:space="preserve">Temp. suitable for vectors - surveillance may be needed. </v>
      </c>
      <c r="DJ495" t="str">
        <f t="shared" si="42"/>
        <v>When temp. suitable, model suggests vectors unlikely or low numbers.</v>
      </c>
      <c r="DK495" t="str">
        <f t="shared" si="46"/>
        <v xml:space="preserve">Temp. suitable for Zika - surveillance may be needed. </v>
      </c>
      <c r="DL495" t="str">
        <f t="shared" si="43"/>
        <v>When temp. suitable, model suggests Zika unlikely.</v>
      </c>
      <c r="DM495" t="str">
        <f t="shared" si="47"/>
        <v>Temp. suitable for vectors - surveillance may be needed. When temp. suitable, model suggests vectors unlikely or low numbers.</v>
      </c>
      <c r="DX495" s="59" t="s">
        <v>755</v>
      </c>
      <c r="DY495" s="59" t="s">
        <v>157</v>
      </c>
      <c r="DZ495" s="59" t="s">
        <v>158</v>
      </c>
      <c r="EA495" s="59" t="s">
        <v>8</v>
      </c>
      <c r="EB495" s="59">
        <v>438</v>
      </c>
      <c r="EC495" s="59">
        <v>182</v>
      </c>
      <c r="ED495" s="59">
        <v>0</v>
      </c>
      <c r="EE495" s="59">
        <v>1616</v>
      </c>
      <c r="EF495" s="59">
        <v>1616</v>
      </c>
      <c r="EG495" s="59">
        <v>168.78571428571399</v>
      </c>
      <c r="EH495" s="59">
        <v>339.59904155737399</v>
      </c>
      <c r="EI495" s="59">
        <v>30719</v>
      </c>
      <c r="EJ495" s="59">
        <v>97</v>
      </c>
      <c r="EK495" s="59">
        <v>0</v>
      </c>
      <c r="EL495" s="59">
        <v>11</v>
      </c>
      <c r="EM495" s="59">
        <v>22</v>
      </c>
      <c r="EN495" s="59">
        <v>30719</v>
      </c>
    </row>
    <row r="496" spans="1:144" x14ac:dyDescent="0.25">
      <c r="A496" s="18">
        <v>40.620387600000001</v>
      </c>
      <c r="B496" s="18">
        <v>-74.1213506</v>
      </c>
      <c r="C496" s="18">
        <f>IF(Sheet1!G1177=1,Master!A496,Master!K496)</f>
        <v>40.620387600000001</v>
      </c>
      <c r="D496" s="18">
        <f>IF(Sheet1!G1177=1,Master!B496,Master!L496)</f>
        <v>-74.1213506</v>
      </c>
      <c r="E496" s="18">
        <f>IF(Sheet1!G1177=0,Master!A496,Master!K496)</f>
        <v>100</v>
      </c>
      <c r="F496" s="18">
        <f>IF(Sheet1!G1177=0,Master!B496,Master!L496)</f>
        <v>180</v>
      </c>
      <c r="G496" s="18">
        <f>IF(Sheet1!I1177=1,Master!A496,Master!K496)</f>
        <v>40.620387600000001</v>
      </c>
      <c r="H496" s="18">
        <f>IF(Sheet1!I1177=1,Master!B496,Master!L496)</f>
        <v>-74.1213506</v>
      </c>
      <c r="I496" s="18">
        <f>IF(Sheet1!I1177=0,Master!A496,Master!K496)</f>
        <v>100</v>
      </c>
      <c r="J496" s="18">
        <f>IF(Sheet1!I1177=0,Master!B496,Master!L496)</f>
        <v>180</v>
      </c>
      <c r="K496" s="18">
        <v>100</v>
      </c>
      <c r="L496" s="18">
        <v>180</v>
      </c>
      <c r="M496">
        <v>673</v>
      </c>
      <c r="N496" t="s">
        <v>787</v>
      </c>
      <c r="O496">
        <v>1.2753683081800001E-2</v>
      </c>
      <c r="P496" s="18" t="s">
        <v>157</v>
      </c>
      <c r="Q496" t="s">
        <v>158</v>
      </c>
      <c r="R496" t="s">
        <v>8</v>
      </c>
      <c r="S496">
        <v>1</v>
      </c>
      <c r="T496">
        <v>1</v>
      </c>
      <c r="U496">
        <v>-3.5039370059967001</v>
      </c>
      <c r="V496">
        <v>-3.5039370059967001</v>
      </c>
      <c r="W496">
        <v>-3.5039370059967001</v>
      </c>
      <c r="X496" s="1">
        <v>-3.5039370059967001</v>
      </c>
      <c r="Z496" s="1">
        <v>1</v>
      </c>
      <c r="AA496" s="1">
        <v>0.66328662633895896</v>
      </c>
      <c r="AB496" s="1">
        <v>0.66328662633895896</v>
      </c>
      <c r="AC496" s="1">
        <v>0.66328662633895896</v>
      </c>
      <c r="AD496" s="1">
        <v>0.66328662633895896</v>
      </c>
      <c r="AF496" s="1">
        <v>1</v>
      </c>
      <c r="AG496">
        <v>0.97617274522781405</v>
      </c>
      <c r="AH496">
        <v>0.97617274522781405</v>
      </c>
      <c r="AI496">
        <v>0.97617274522781405</v>
      </c>
      <c r="AJ496">
        <v>0.97617274522781405</v>
      </c>
      <c r="AL496" s="18">
        <f t="shared" si="44"/>
        <v>0.97617274522781405</v>
      </c>
      <c r="AM496">
        <v>0.97617274522781405</v>
      </c>
      <c r="AN496">
        <v>673</v>
      </c>
      <c r="AO496" t="s">
        <v>787</v>
      </c>
      <c r="AP496" t="s">
        <v>157</v>
      </c>
      <c r="AQ496" t="s">
        <v>158</v>
      </c>
      <c r="AR496" t="s">
        <v>8</v>
      </c>
      <c r="AS496">
        <v>40.620387600000001</v>
      </c>
      <c r="AT496">
        <v>-74.1213506</v>
      </c>
      <c r="AW496">
        <v>3.2</v>
      </c>
      <c r="AX496">
        <v>3.2</v>
      </c>
      <c r="BB496">
        <v>4.7</v>
      </c>
      <c r="BC496">
        <v>4.7</v>
      </c>
      <c r="BG496">
        <v>9.5</v>
      </c>
      <c r="BH496">
        <v>9.5</v>
      </c>
      <c r="BL496">
        <v>15.8</v>
      </c>
      <c r="BM496">
        <v>15.8</v>
      </c>
      <c r="BQ496">
        <v>21.6</v>
      </c>
      <c r="BR496">
        <v>21.6</v>
      </c>
      <c r="BW496">
        <v>26.6</v>
      </c>
      <c r="BX496">
        <v>26.6</v>
      </c>
      <c r="CB496">
        <v>29.3</v>
      </c>
      <c r="CC496">
        <v>29.3</v>
      </c>
      <c r="CG496">
        <v>28.5</v>
      </c>
      <c r="CH496">
        <v>28.5</v>
      </c>
      <c r="CL496">
        <v>24.5</v>
      </c>
      <c r="CM496">
        <v>24.5</v>
      </c>
      <c r="CQ496">
        <v>18.399999999999999</v>
      </c>
      <c r="CR496">
        <v>18.399999999999999</v>
      </c>
      <c r="CV496">
        <v>12.2</v>
      </c>
      <c r="CW496">
        <v>12.2</v>
      </c>
      <c r="DA496">
        <v>5.8</v>
      </c>
      <c r="DB496">
        <v>5.8</v>
      </c>
      <c r="DD496">
        <v>1</v>
      </c>
      <c r="DE496">
        <v>0</v>
      </c>
      <c r="DF496">
        <v>0</v>
      </c>
      <c r="DG496">
        <v>0</v>
      </c>
      <c r="DH496">
        <v>0</v>
      </c>
      <c r="DI496" t="str">
        <f t="shared" si="45"/>
        <v xml:space="preserve">Temp. suitable for vectors - surveillance may be needed. </v>
      </c>
      <c r="DJ496" t="str">
        <f t="shared" si="42"/>
        <v>When temp. suitable, model suggests vectors likely - may need control, education, and policies minimizing exposure.</v>
      </c>
      <c r="DK496" t="str">
        <f t="shared" si="46"/>
        <v xml:space="preserve">Temp. suitable for Zika - surveillance may be needed. </v>
      </c>
      <c r="DL496" t="str">
        <f t="shared" si="43"/>
        <v>When temp. suitable, model suggests Zika unlikely.</v>
      </c>
      <c r="DM496" t="str">
        <f t="shared" si="47"/>
        <v>Temp. suitable for vectors - surveillance may be needed. When temp. suitable, model suggests vectors likely - may need control, education, and policies minimizing exposure.</v>
      </c>
      <c r="DX496" s="59" t="s">
        <v>787</v>
      </c>
      <c r="DY496" s="59" t="s">
        <v>157</v>
      </c>
      <c r="DZ496" s="59" t="s">
        <v>158</v>
      </c>
      <c r="EA496" s="59" t="s">
        <v>8</v>
      </c>
      <c r="EB496" s="59">
        <v>1494</v>
      </c>
      <c r="EC496" s="59">
        <v>107</v>
      </c>
      <c r="ED496" s="59">
        <v>0</v>
      </c>
      <c r="EE496" s="59">
        <v>6874</v>
      </c>
      <c r="EF496" s="59">
        <v>6874</v>
      </c>
      <c r="EG496" s="59">
        <v>2150.1495327102798</v>
      </c>
      <c r="EH496" s="59">
        <v>1557.8887810994299</v>
      </c>
      <c r="EI496" s="59">
        <v>230066</v>
      </c>
      <c r="EJ496" s="59">
        <v>104</v>
      </c>
      <c r="EK496" s="59">
        <v>0</v>
      </c>
      <c r="EL496" s="59">
        <v>7</v>
      </c>
      <c r="EM496" s="59">
        <v>2233</v>
      </c>
      <c r="EN496" s="59">
        <v>230066</v>
      </c>
    </row>
    <row r="497" spans="1:144" x14ac:dyDescent="0.25">
      <c r="A497" s="18">
        <v>41.501458800000002</v>
      </c>
      <c r="B497" s="18">
        <v>-74.084291100000002</v>
      </c>
      <c r="C497" s="18">
        <f>IF(Sheet1!G1178=1,Master!A497,Master!K497)</f>
        <v>41.501458800000002</v>
      </c>
      <c r="D497" s="18">
        <f>IF(Sheet1!G1178=1,Master!B497,Master!L497)</f>
        <v>-74.084291100000002</v>
      </c>
      <c r="E497" s="18">
        <f>IF(Sheet1!G1178=0,Master!A497,Master!K497)</f>
        <v>100</v>
      </c>
      <c r="F497" s="18">
        <f>IF(Sheet1!G1178=0,Master!B497,Master!L497)</f>
        <v>180</v>
      </c>
      <c r="G497" s="18">
        <f>IF(Sheet1!I1178=1,Master!A497,Master!K497)</f>
        <v>41.501458800000002</v>
      </c>
      <c r="H497" s="18">
        <f>IF(Sheet1!I1178=1,Master!B497,Master!L497)</f>
        <v>-74.084291100000002</v>
      </c>
      <c r="I497" s="18">
        <f>IF(Sheet1!I1178=0,Master!A497,Master!K497)</f>
        <v>100</v>
      </c>
      <c r="J497" s="18">
        <f>IF(Sheet1!I1178=0,Master!B497,Master!L497)</f>
        <v>180</v>
      </c>
      <c r="K497" s="18">
        <v>100</v>
      </c>
      <c r="L497" s="18">
        <v>180</v>
      </c>
      <c r="M497">
        <v>674</v>
      </c>
      <c r="N497" t="s">
        <v>788</v>
      </c>
      <c r="O497">
        <v>4.9213578202900003E-2</v>
      </c>
      <c r="P497" s="18" t="s">
        <v>157</v>
      </c>
      <c r="Q497" t="s">
        <v>158</v>
      </c>
      <c r="R497" t="s">
        <v>8</v>
      </c>
      <c r="S497">
        <v>1</v>
      </c>
      <c r="T497">
        <v>1</v>
      </c>
      <c r="U497">
        <v>-4.8818898200988698</v>
      </c>
      <c r="V497">
        <v>-4.8818898200988698</v>
      </c>
      <c r="W497">
        <v>-4.8818898200988698</v>
      </c>
      <c r="X497" s="1">
        <v>-4.8818898200988698</v>
      </c>
      <c r="Z497" s="1">
        <v>1</v>
      </c>
      <c r="AA497" s="1">
        <v>7.0927195250988007E-2</v>
      </c>
      <c r="AB497" s="1">
        <v>7.0927195250988007E-2</v>
      </c>
      <c r="AC497" s="1">
        <v>7.0927195250988007E-2</v>
      </c>
      <c r="AD497" s="1">
        <v>7.0927195250988007E-2</v>
      </c>
      <c r="AF497" s="1">
        <v>1</v>
      </c>
      <c r="AG497">
        <v>0.92666393518447898</v>
      </c>
      <c r="AH497">
        <v>0.92666393518447898</v>
      </c>
      <c r="AI497">
        <v>0.92666393518447898</v>
      </c>
      <c r="AJ497">
        <v>0.92666393518447898</v>
      </c>
      <c r="AL497" s="18">
        <f t="shared" si="44"/>
        <v>0.92666393518447898</v>
      </c>
      <c r="AM497">
        <v>0.92666393518447898</v>
      </c>
      <c r="AN497">
        <v>674</v>
      </c>
      <c r="AO497" t="s">
        <v>788</v>
      </c>
      <c r="AP497" t="s">
        <v>157</v>
      </c>
      <c r="AQ497" t="s">
        <v>158</v>
      </c>
      <c r="AR497" t="s">
        <v>8</v>
      </c>
      <c r="AS497">
        <v>41.501458800000002</v>
      </c>
      <c r="AT497">
        <v>-74.084291100000002</v>
      </c>
      <c r="AW497">
        <v>1.2</v>
      </c>
      <c r="AX497">
        <v>1.2</v>
      </c>
      <c r="BB497">
        <v>2.8</v>
      </c>
      <c r="BC497">
        <v>2.8</v>
      </c>
      <c r="BG497">
        <v>7.9</v>
      </c>
      <c r="BH497">
        <v>7.9</v>
      </c>
      <c r="BL497">
        <v>15.1</v>
      </c>
      <c r="BM497">
        <v>15.1</v>
      </c>
      <c r="BQ497">
        <v>21.1</v>
      </c>
      <c r="BR497">
        <v>21.1</v>
      </c>
      <c r="BW497">
        <v>26</v>
      </c>
      <c r="BX497">
        <v>26</v>
      </c>
      <c r="CB497">
        <v>28.5</v>
      </c>
      <c r="CC497">
        <v>28.5</v>
      </c>
      <c r="CG497">
        <v>27.4</v>
      </c>
      <c r="CH497">
        <v>27.4</v>
      </c>
      <c r="CL497">
        <v>23.2</v>
      </c>
      <c r="CM497">
        <v>23.2</v>
      </c>
      <c r="CQ497">
        <v>17.3</v>
      </c>
      <c r="CR497">
        <v>17.3</v>
      </c>
      <c r="CV497">
        <v>10.3</v>
      </c>
      <c r="CW497">
        <v>10.3</v>
      </c>
      <c r="DA497">
        <v>3.3</v>
      </c>
      <c r="DB497">
        <v>3.3</v>
      </c>
      <c r="DD497">
        <v>1</v>
      </c>
      <c r="DE497">
        <v>0</v>
      </c>
      <c r="DF497">
        <v>0</v>
      </c>
      <c r="DG497">
        <v>0</v>
      </c>
      <c r="DH497">
        <v>0</v>
      </c>
      <c r="DI497" t="str">
        <f t="shared" si="45"/>
        <v xml:space="preserve">Temp. suitable for vectors - surveillance may be needed. </v>
      </c>
      <c r="DJ497" t="str">
        <f t="shared" si="42"/>
        <v>When temp. suitable, model suggests vectors likely - may need control, education, and policies minimizing exposure.</v>
      </c>
      <c r="DK497" t="str">
        <f t="shared" si="46"/>
        <v xml:space="preserve">Temp. suitable for Zika - surveillance may be needed. </v>
      </c>
      <c r="DL497" t="str">
        <f t="shared" si="43"/>
        <v>When temp. suitable, model suggests Zika unlikely.</v>
      </c>
      <c r="DM497" t="str">
        <f t="shared" si="47"/>
        <v>Temp. suitable for vectors - surveillance may be needed. When temp. suitable, model suggests vectors likely - may need control, education, and policies minimizing exposure.</v>
      </c>
      <c r="DX497" s="59" t="s">
        <v>788</v>
      </c>
      <c r="DY497" s="59" t="s">
        <v>157</v>
      </c>
      <c r="DZ497" s="59" t="s">
        <v>158</v>
      </c>
      <c r="EA497" s="59" t="s">
        <v>8</v>
      </c>
      <c r="EB497" s="59">
        <v>98</v>
      </c>
      <c r="EC497" s="59">
        <v>155</v>
      </c>
      <c r="ED497" s="59">
        <v>0</v>
      </c>
      <c r="EE497" s="59">
        <v>2768</v>
      </c>
      <c r="EF497" s="59">
        <v>2768</v>
      </c>
      <c r="EG497" s="59">
        <v>327.87741935483803</v>
      </c>
      <c r="EH497" s="59">
        <v>463.57824736024702</v>
      </c>
      <c r="EI497" s="59">
        <v>50821</v>
      </c>
      <c r="EJ497" s="59">
        <v>131</v>
      </c>
      <c r="EK497" s="59">
        <v>0</v>
      </c>
      <c r="EL497" s="59">
        <v>9</v>
      </c>
      <c r="EM497" s="59">
        <v>158</v>
      </c>
      <c r="EN497" s="59">
        <v>50821</v>
      </c>
    </row>
    <row r="498" spans="1:144" x14ac:dyDescent="0.25">
      <c r="A498" s="18">
        <v>41.492464400000003</v>
      </c>
      <c r="B498" s="18">
        <v>-74.094552300000004</v>
      </c>
      <c r="C498" s="18">
        <f>IF(Sheet1!G1179=1,Master!A498,Master!K498)</f>
        <v>41.492464400000003</v>
      </c>
      <c r="D498" s="18">
        <f>IF(Sheet1!G1179=1,Master!B498,Master!L498)</f>
        <v>-74.094552300000004</v>
      </c>
      <c r="E498" s="18">
        <f>IF(Sheet1!G1179=0,Master!A498,Master!K498)</f>
        <v>100</v>
      </c>
      <c r="F498" s="18">
        <f>IF(Sheet1!G1179=0,Master!B498,Master!L498)</f>
        <v>180</v>
      </c>
      <c r="G498" s="18">
        <f>IF(Sheet1!I1179=1,Master!A498,Master!K498)</f>
        <v>41.492464400000003</v>
      </c>
      <c r="H498" s="18">
        <f>IF(Sheet1!I1179=1,Master!B498,Master!L498)</f>
        <v>-74.094552300000004</v>
      </c>
      <c r="I498" s="18">
        <f>IF(Sheet1!I1179=0,Master!A498,Master!K498)</f>
        <v>100</v>
      </c>
      <c r="J498" s="18">
        <f>IF(Sheet1!I1179=0,Master!B498,Master!L498)</f>
        <v>180</v>
      </c>
      <c r="K498" s="18">
        <v>100</v>
      </c>
      <c r="L498" s="18">
        <v>180</v>
      </c>
      <c r="M498">
        <v>675</v>
      </c>
      <c r="N498" t="s">
        <v>789</v>
      </c>
      <c r="O498">
        <v>9.8766337608800006E-3</v>
      </c>
      <c r="P498" s="18" t="s">
        <v>157</v>
      </c>
      <c r="Q498" t="s">
        <v>158</v>
      </c>
      <c r="R498" t="s">
        <v>8</v>
      </c>
      <c r="S498">
        <v>1</v>
      </c>
      <c r="T498">
        <v>1</v>
      </c>
      <c r="U498">
        <v>-11.220472335815399</v>
      </c>
      <c r="V498">
        <v>-11.220472335815399</v>
      </c>
      <c r="W498">
        <v>-11.220472335815399</v>
      </c>
      <c r="X498" s="1">
        <v>-11.220472335815399</v>
      </c>
      <c r="Z498" s="1">
        <v>1</v>
      </c>
      <c r="AA498" s="1">
        <v>6.5479211509228002E-2</v>
      </c>
      <c r="AB498" s="1">
        <v>6.5479211509228002E-2</v>
      </c>
      <c r="AC498" s="1">
        <v>6.5479211509228002E-2</v>
      </c>
      <c r="AD498" s="1">
        <v>6.5479211509228002E-2</v>
      </c>
      <c r="AF498" s="1">
        <v>1</v>
      </c>
      <c r="AG498">
        <v>0.92275840044021595</v>
      </c>
      <c r="AH498">
        <v>0.92275840044021595</v>
      </c>
      <c r="AI498">
        <v>0.92275840044021595</v>
      </c>
      <c r="AJ498">
        <v>0.92275840044021595</v>
      </c>
      <c r="AL498" s="18">
        <f t="shared" si="44"/>
        <v>0.92275840044021595</v>
      </c>
      <c r="AM498">
        <v>0.92275840044021595</v>
      </c>
      <c r="AN498">
        <v>675</v>
      </c>
      <c r="AO498" t="s">
        <v>789</v>
      </c>
      <c r="AP498" t="s">
        <v>157</v>
      </c>
      <c r="AQ498" t="s">
        <v>158</v>
      </c>
      <c r="AR498" t="s">
        <v>8</v>
      </c>
      <c r="AS498">
        <v>41.492464400000003</v>
      </c>
      <c r="AT498">
        <v>-74.094552300000004</v>
      </c>
      <c r="AW498">
        <v>1.4</v>
      </c>
      <c r="AX498">
        <v>1.4</v>
      </c>
      <c r="BB498">
        <v>3</v>
      </c>
      <c r="BC498">
        <v>3</v>
      </c>
      <c r="BG498">
        <v>8.1</v>
      </c>
      <c r="BH498">
        <v>8.1</v>
      </c>
      <c r="BL498">
        <v>15.3</v>
      </c>
      <c r="BM498">
        <v>15.3</v>
      </c>
      <c r="BQ498">
        <v>21.4</v>
      </c>
      <c r="BR498">
        <v>21.4</v>
      </c>
      <c r="BW498">
        <v>26.3</v>
      </c>
      <c r="BX498">
        <v>26.3</v>
      </c>
      <c r="CB498">
        <v>28.9</v>
      </c>
      <c r="CC498">
        <v>28.9</v>
      </c>
      <c r="CG498">
        <v>27.7</v>
      </c>
      <c r="CH498">
        <v>27.7</v>
      </c>
      <c r="CL498">
        <v>23.4</v>
      </c>
      <c r="CM498">
        <v>23.4</v>
      </c>
      <c r="CQ498">
        <v>17.5</v>
      </c>
      <c r="CR498">
        <v>17.5</v>
      </c>
      <c r="CV498">
        <v>10.5</v>
      </c>
      <c r="CW498">
        <v>10.5</v>
      </c>
      <c r="DA498">
        <v>3.6</v>
      </c>
      <c r="DB498">
        <v>3.6</v>
      </c>
      <c r="DD498">
        <v>1</v>
      </c>
      <c r="DE498">
        <v>0</v>
      </c>
      <c r="DF498">
        <v>0</v>
      </c>
      <c r="DG498">
        <v>0</v>
      </c>
      <c r="DH498">
        <v>0</v>
      </c>
      <c r="DI498" t="str">
        <f t="shared" si="45"/>
        <v xml:space="preserve">Temp. suitable for vectors - surveillance may be needed. </v>
      </c>
      <c r="DJ498" t="str">
        <f t="shared" si="42"/>
        <v>When temp. suitable, model suggests vectors likely - may need control, education, and policies minimizing exposure.</v>
      </c>
      <c r="DK498" t="str">
        <f t="shared" si="46"/>
        <v xml:space="preserve">Temp. suitable for Zika - surveillance may be needed. </v>
      </c>
      <c r="DL498" t="str">
        <f t="shared" si="43"/>
        <v>When temp. suitable, model suggests Zika unlikely.</v>
      </c>
      <c r="DM498" t="str">
        <f t="shared" si="47"/>
        <v>Temp. suitable for vectors - surveillance may be needed. When temp. suitable, model suggests vectors likely - may need control, education, and policies minimizing exposure.</v>
      </c>
      <c r="DX498" s="59" t="s">
        <v>789</v>
      </c>
      <c r="DY498" s="59" t="s">
        <v>157</v>
      </c>
      <c r="DZ498" s="59" t="s">
        <v>158</v>
      </c>
      <c r="EA498" s="59" t="s">
        <v>8</v>
      </c>
      <c r="EB498" s="59">
        <v>8</v>
      </c>
      <c r="EC498" s="59">
        <v>13</v>
      </c>
      <c r="ED498" s="59">
        <v>1</v>
      </c>
      <c r="EE498" s="59">
        <v>771</v>
      </c>
      <c r="EF498" s="59">
        <v>770</v>
      </c>
      <c r="EG498" s="59">
        <v>168.15384615384599</v>
      </c>
      <c r="EH498" s="59">
        <v>198.940983190742</v>
      </c>
      <c r="EI498" s="59">
        <v>2186</v>
      </c>
      <c r="EJ498" s="59">
        <v>13</v>
      </c>
      <c r="EK498" s="59">
        <v>1</v>
      </c>
      <c r="EL498" s="59">
        <v>1</v>
      </c>
      <c r="EM498" s="59">
        <v>87</v>
      </c>
      <c r="EN498" s="59">
        <v>2186</v>
      </c>
    </row>
    <row r="499" spans="1:144" x14ac:dyDescent="0.25">
      <c r="A499" s="18">
        <v>43.1474999</v>
      </c>
      <c r="B499" s="18">
        <v>-75.616198600000004</v>
      </c>
      <c r="C499" s="18">
        <f>IF(Sheet1!G1180=1,Master!A499,Master!K499)</f>
        <v>43.1474999</v>
      </c>
      <c r="D499" s="18">
        <f>IF(Sheet1!G1180=1,Master!B499,Master!L499)</f>
        <v>-75.616198600000004</v>
      </c>
      <c r="E499" s="18">
        <f>IF(Sheet1!G1180=0,Master!A499,Master!K499)</f>
        <v>100</v>
      </c>
      <c r="F499" s="18">
        <f>IF(Sheet1!G1180=0,Master!B499,Master!L499)</f>
        <v>180</v>
      </c>
      <c r="G499" s="18">
        <f>IF(Sheet1!I1180=1,Master!A499,Master!K499)</f>
        <v>43.1474999</v>
      </c>
      <c r="H499" s="18">
        <f>IF(Sheet1!I1180=1,Master!B499,Master!L499)</f>
        <v>-75.616198600000004</v>
      </c>
      <c r="I499" s="18">
        <f>IF(Sheet1!I1180=0,Master!A499,Master!K499)</f>
        <v>100</v>
      </c>
      <c r="J499" s="18">
        <f>IF(Sheet1!I1180=0,Master!B499,Master!L499)</f>
        <v>180</v>
      </c>
      <c r="K499" s="18">
        <v>100</v>
      </c>
      <c r="L499" s="18">
        <v>180</v>
      </c>
      <c r="M499">
        <v>709</v>
      </c>
      <c r="N499" t="s">
        <v>823</v>
      </c>
      <c r="O499">
        <v>8.1129406273799998E-2</v>
      </c>
      <c r="P499" s="18" t="s">
        <v>157</v>
      </c>
      <c r="Q499" t="s">
        <v>158</v>
      </c>
      <c r="R499" t="s">
        <v>8</v>
      </c>
      <c r="S499">
        <v>1</v>
      </c>
      <c r="T499">
        <v>1</v>
      </c>
      <c r="U499">
        <v>-13.425196647644</v>
      </c>
      <c r="V499">
        <v>-13.425196647644</v>
      </c>
      <c r="W499">
        <v>-13.425196647644</v>
      </c>
      <c r="X499" s="1">
        <v>-13.425196647644</v>
      </c>
      <c r="Z499" s="1">
        <v>1</v>
      </c>
      <c r="AA499" s="1">
        <v>1.5750229358672999E-2</v>
      </c>
      <c r="AB499" s="1">
        <v>1.5750229358672999E-2</v>
      </c>
      <c r="AC499" s="1">
        <v>1.5750229358672999E-2</v>
      </c>
      <c r="AD499" s="1">
        <v>1.5750229358672999E-2</v>
      </c>
      <c r="AF499" s="1">
        <v>1</v>
      </c>
      <c r="AG499">
        <v>0.39021238684654203</v>
      </c>
      <c r="AH499">
        <v>0.39021238684654203</v>
      </c>
      <c r="AI499">
        <v>0.39021238684654203</v>
      </c>
      <c r="AJ499">
        <v>0.39021238684654203</v>
      </c>
      <c r="AL499" s="18">
        <f t="shared" si="44"/>
        <v>0.39021238684654203</v>
      </c>
      <c r="AM499">
        <v>0.39021238684654203</v>
      </c>
      <c r="AN499">
        <v>709</v>
      </c>
      <c r="AO499" t="s">
        <v>823</v>
      </c>
      <c r="AP499" t="s">
        <v>157</v>
      </c>
      <c r="AQ499" t="s">
        <v>158</v>
      </c>
      <c r="AR499" t="s">
        <v>8</v>
      </c>
      <c r="AS499">
        <v>43.1474999</v>
      </c>
      <c r="AT499">
        <v>-75.616198600000004</v>
      </c>
      <c r="AW499">
        <v>-1.2</v>
      </c>
      <c r="AX499">
        <v>-1.2</v>
      </c>
      <c r="BB499">
        <v>0</v>
      </c>
      <c r="BC499">
        <v>0</v>
      </c>
      <c r="BG499">
        <v>5.0999999999999996</v>
      </c>
      <c r="BH499">
        <v>5.0999999999999996</v>
      </c>
      <c r="BL499">
        <v>13.2</v>
      </c>
      <c r="BM499">
        <v>13.2</v>
      </c>
      <c r="BQ499">
        <v>19.899999999999999</v>
      </c>
      <c r="BR499">
        <v>19.899999999999999</v>
      </c>
      <c r="BW499">
        <v>25</v>
      </c>
      <c r="BX499">
        <v>25</v>
      </c>
      <c r="CB499">
        <v>27.4</v>
      </c>
      <c r="CC499">
        <v>27.4</v>
      </c>
      <c r="CG499">
        <v>26.3</v>
      </c>
      <c r="CH499">
        <v>26.3</v>
      </c>
      <c r="CL499">
        <v>21.8</v>
      </c>
      <c r="CM499">
        <v>21.8</v>
      </c>
      <c r="CQ499">
        <v>15.7</v>
      </c>
      <c r="CR499">
        <v>15.7</v>
      </c>
      <c r="CV499">
        <v>8.1999999999999993</v>
      </c>
      <c r="CW499">
        <v>8.1999999999999993</v>
      </c>
      <c r="DA499">
        <v>1.2</v>
      </c>
      <c r="DB499">
        <v>1.2</v>
      </c>
      <c r="DD499">
        <v>1</v>
      </c>
      <c r="DE499">
        <v>0</v>
      </c>
      <c r="DF499">
        <v>0</v>
      </c>
      <c r="DG499">
        <v>0</v>
      </c>
      <c r="DH499">
        <v>0</v>
      </c>
      <c r="DI499" t="str">
        <f t="shared" si="45"/>
        <v xml:space="preserve">Temp. suitable for vectors - surveillance may be needed. </v>
      </c>
      <c r="DJ499" t="str">
        <f t="shared" si="42"/>
        <v>When temp. suitable, model suggests vectors unlikely or low numbers.</v>
      </c>
      <c r="DK499" t="str">
        <f t="shared" si="46"/>
        <v xml:space="preserve">Temp. suitable for Zika - surveillance may be needed. </v>
      </c>
      <c r="DL499" t="str">
        <f t="shared" si="43"/>
        <v>When temp. suitable, model suggests Zika unlikely.</v>
      </c>
      <c r="DM499" t="str">
        <f t="shared" si="47"/>
        <v>Temp. suitable for vectors - surveillance may be needed. When temp. suitable, model suggests vectors unlikely or low numbers.</v>
      </c>
      <c r="DX499" s="59" t="s">
        <v>823</v>
      </c>
      <c r="DY499" s="59" t="s">
        <v>157</v>
      </c>
      <c r="DZ499" s="59" t="s">
        <v>158</v>
      </c>
      <c r="EA499" s="59" t="s">
        <v>8</v>
      </c>
      <c r="EB499" s="59">
        <v>3</v>
      </c>
      <c r="EC499" s="59">
        <v>182</v>
      </c>
      <c r="ED499" s="59">
        <v>0</v>
      </c>
      <c r="EE499" s="59">
        <v>1445</v>
      </c>
      <c r="EF499" s="59">
        <v>1445</v>
      </c>
      <c r="EG499" s="59">
        <v>53.703296703296701</v>
      </c>
      <c r="EH499" s="59">
        <v>157.138910655123</v>
      </c>
      <c r="EI499" s="59">
        <v>9774</v>
      </c>
      <c r="EJ499" s="59">
        <v>65</v>
      </c>
      <c r="EK499" s="59">
        <v>0</v>
      </c>
      <c r="EL499" s="59">
        <v>11</v>
      </c>
      <c r="EM499" s="59">
        <v>8</v>
      </c>
      <c r="EN499" s="59">
        <v>9774</v>
      </c>
    </row>
    <row r="500" spans="1:144" x14ac:dyDescent="0.25">
      <c r="A500" s="18">
        <v>42.7198584</v>
      </c>
      <c r="B500" s="18">
        <v>-73.708145200000004</v>
      </c>
      <c r="C500" s="18">
        <f>IF(Sheet1!G1181=1,Master!A500,Master!K500)</f>
        <v>42.7198584</v>
      </c>
      <c r="D500" s="18">
        <f>IF(Sheet1!G1181=1,Master!B500,Master!L500)</f>
        <v>-73.708145200000004</v>
      </c>
      <c r="E500" s="18">
        <f>IF(Sheet1!G1181=0,Master!A500,Master!K500)</f>
        <v>100</v>
      </c>
      <c r="F500" s="18">
        <f>IF(Sheet1!G1181=0,Master!B500,Master!L500)</f>
        <v>180</v>
      </c>
      <c r="G500" s="18">
        <f>IF(Sheet1!I1181=1,Master!A500,Master!K500)</f>
        <v>42.7198584</v>
      </c>
      <c r="H500" s="18">
        <f>IF(Sheet1!I1181=1,Master!B500,Master!L500)</f>
        <v>-73.708145200000004</v>
      </c>
      <c r="I500" s="18">
        <f>IF(Sheet1!I1181=0,Master!A500,Master!K500)</f>
        <v>100</v>
      </c>
      <c r="J500" s="18">
        <f>IF(Sheet1!I1181=0,Master!B500,Master!L500)</f>
        <v>180</v>
      </c>
      <c r="K500" s="18">
        <v>100</v>
      </c>
      <c r="L500" s="18">
        <v>180</v>
      </c>
      <c r="M500">
        <v>718</v>
      </c>
      <c r="N500" t="s">
        <v>832</v>
      </c>
      <c r="O500">
        <v>4.7880074649299997E-2</v>
      </c>
      <c r="P500" s="18" t="s">
        <v>157</v>
      </c>
      <c r="Q500" t="s">
        <v>158</v>
      </c>
      <c r="R500" t="s">
        <v>8</v>
      </c>
      <c r="S500">
        <v>1</v>
      </c>
      <c r="T500">
        <v>1</v>
      </c>
      <c r="U500">
        <v>-7.3622045516967702</v>
      </c>
      <c r="V500">
        <v>-7.3622045516967702</v>
      </c>
      <c r="W500">
        <v>-7.3622045516967702</v>
      </c>
      <c r="X500" s="1">
        <v>-7.3622045516967702</v>
      </c>
      <c r="Z500" s="1">
        <v>1</v>
      </c>
      <c r="AA500" s="1">
        <v>6.7600801587105006E-2</v>
      </c>
      <c r="AB500" s="1">
        <v>6.7600801587105006E-2</v>
      </c>
      <c r="AC500" s="1">
        <v>6.7600801587105006E-2</v>
      </c>
      <c r="AD500" s="1">
        <v>6.7600801587105006E-2</v>
      </c>
      <c r="AF500" s="1">
        <v>1</v>
      </c>
      <c r="AG500">
        <v>0.57487964630126998</v>
      </c>
      <c r="AH500">
        <v>0.57487964630126998</v>
      </c>
      <c r="AI500">
        <v>0.57487964630126998</v>
      </c>
      <c r="AJ500">
        <v>0.57487964630126998</v>
      </c>
      <c r="AL500" s="18">
        <f t="shared" si="44"/>
        <v>0.57487964630126998</v>
      </c>
      <c r="AM500">
        <v>0.57487964630126998</v>
      </c>
      <c r="AN500">
        <v>718</v>
      </c>
      <c r="AO500" t="s">
        <v>832</v>
      </c>
      <c r="AP500" t="s">
        <v>157</v>
      </c>
      <c r="AQ500" t="s">
        <v>158</v>
      </c>
      <c r="AR500" t="s">
        <v>8</v>
      </c>
      <c r="AS500">
        <v>42.7198584</v>
      </c>
      <c r="AT500">
        <v>-73.708145200000004</v>
      </c>
      <c r="AW500">
        <v>-0.2</v>
      </c>
      <c r="AX500">
        <v>-0.2</v>
      </c>
      <c r="BB500">
        <v>1.2</v>
      </c>
      <c r="BC500">
        <v>1.2</v>
      </c>
      <c r="BG500">
        <v>6.7</v>
      </c>
      <c r="BH500">
        <v>6.7</v>
      </c>
      <c r="BL500">
        <v>14.5</v>
      </c>
      <c r="BM500">
        <v>14.5</v>
      </c>
      <c r="BQ500">
        <v>21.4</v>
      </c>
      <c r="BR500">
        <v>21.4</v>
      </c>
      <c r="BW500">
        <v>26.1</v>
      </c>
      <c r="BX500">
        <v>26.1</v>
      </c>
      <c r="CB500">
        <v>28.7</v>
      </c>
      <c r="CC500">
        <v>28.7</v>
      </c>
      <c r="CG500">
        <v>27.4</v>
      </c>
      <c r="CH500">
        <v>27.4</v>
      </c>
      <c r="CL500">
        <v>22.8</v>
      </c>
      <c r="CM500">
        <v>22.8</v>
      </c>
      <c r="CQ500">
        <v>16.600000000000001</v>
      </c>
      <c r="CR500">
        <v>16.600000000000001</v>
      </c>
      <c r="CV500">
        <v>9.3000000000000007</v>
      </c>
      <c r="CW500">
        <v>9.3000000000000007</v>
      </c>
      <c r="DA500">
        <v>2.2000000000000002</v>
      </c>
      <c r="DB500">
        <v>2.2000000000000002</v>
      </c>
      <c r="DD500">
        <v>1</v>
      </c>
      <c r="DE500">
        <v>0</v>
      </c>
      <c r="DF500">
        <v>0</v>
      </c>
      <c r="DG500">
        <v>0</v>
      </c>
      <c r="DH500">
        <v>0</v>
      </c>
      <c r="DI500" t="str">
        <f t="shared" si="45"/>
        <v xml:space="preserve">Temp. suitable for vectors - surveillance may be needed. </v>
      </c>
      <c r="DJ500" t="str">
        <f t="shared" si="42"/>
        <v>When temp. suitable, model suggests vectors likely - may need control, education, and policies minimizing exposure.</v>
      </c>
      <c r="DK500" t="str">
        <f t="shared" si="46"/>
        <v xml:space="preserve">Temp. suitable for Zika - surveillance may be needed. </v>
      </c>
      <c r="DL500" t="str">
        <f t="shared" si="43"/>
        <v>When temp. suitable, model suggests Zika unlikely.</v>
      </c>
      <c r="DM500" t="str">
        <f t="shared" si="47"/>
        <v>Temp. suitable for vectors - surveillance may be needed. When temp. suitable, model suggests vectors likely - may need control, education, and policies minimizing exposure.</v>
      </c>
      <c r="DX500" s="59" t="s">
        <v>832</v>
      </c>
      <c r="DY500" s="59" t="s">
        <v>157</v>
      </c>
      <c r="DZ500" s="59" t="s">
        <v>158</v>
      </c>
      <c r="EA500" s="59" t="s">
        <v>8</v>
      </c>
      <c r="EB500" s="59">
        <v>1115</v>
      </c>
      <c r="EC500" s="59">
        <v>155</v>
      </c>
      <c r="ED500" s="59">
        <v>0</v>
      </c>
      <c r="EE500" s="59">
        <v>5424</v>
      </c>
      <c r="EF500" s="59">
        <v>5424</v>
      </c>
      <c r="EG500" s="59">
        <v>654.80645161290295</v>
      </c>
      <c r="EH500" s="59">
        <v>848.64317587451103</v>
      </c>
      <c r="EI500" s="59">
        <v>101495</v>
      </c>
      <c r="EJ500" s="59">
        <v>140</v>
      </c>
      <c r="EK500" s="59">
        <v>0</v>
      </c>
      <c r="EL500" s="59">
        <v>14</v>
      </c>
      <c r="EM500" s="59">
        <v>389</v>
      </c>
      <c r="EN500" s="59">
        <v>101495</v>
      </c>
    </row>
    <row r="501" spans="1:144" x14ac:dyDescent="0.25">
      <c r="A501" s="18">
        <v>41.470861900000003</v>
      </c>
      <c r="B501" s="18">
        <v>-82.177014299999996</v>
      </c>
      <c r="C501" s="18">
        <f>IF(Sheet1!G1189=1,Master!A501,Master!K501)</f>
        <v>41.470861900000003</v>
      </c>
      <c r="D501" s="18">
        <f>IF(Sheet1!G1189=1,Master!B501,Master!L501)</f>
        <v>-82.177014299999996</v>
      </c>
      <c r="E501" s="18">
        <f>IF(Sheet1!G1189=0,Master!A501,Master!K501)</f>
        <v>100</v>
      </c>
      <c r="F501" s="18">
        <f>IF(Sheet1!G1189=0,Master!B501,Master!L501)</f>
        <v>180</v>
      </c>
      <c r="G501" s="18">
        <f>IF(Sheet1!I1189=1,Master!A501,Master!K501)</f>
        <v>41.470861900000003</v>
      </c>
      <c r="H501" s="18">
        <f>IF(Sheet1!I1189=1,Master!B501,Master!L501)</f>
        <v>-82.177014299999996</v>
      </c>
      <c r="I501" s="18">
        <f>IF(Sheet1!I1189=0,Master!A501,Master!K501)</f>
        <v>100</v>
      </c>
      <c r="J501" s="18">
        <f>IF(Sheet1!I1189=0,Master!B501,Master!L501)</f>
        <v>180</v>
      </c>
      <c r="K501" s="18">
        <v>100</v>
      </c>
      <c r="L501" s="18">
        <v>180</v>
      </c>
      <c r="M501">
        <v>105</v>
      </c>
      <c r="N501" t="s">
        <v>185</v>
      </c>
      <c r="O501">
        <v>8.7362157671199998E-3</v>
      </c>
      <c r="P501" t="s">
        <v>186</v>
      </c>
      <c r="Q501" t="s">
        <v>187</v>
      </c>
      <c r="R501" t="s">
        <v>8</v>
      </c>
      <c r="S501">
        <v>1</v>
      </c>
      <c r="T501">
        <v>1</v>
      </c>
      <c r="U501">
        <v>-8.7401571273803693</v>
      </c>
      <c r="V501">
        <v>-8.7401571273803693</v>
      </c>
      <c r="W501">
        <v>-8.7401571273803693</v>
      </c>
      <c r="X501" s="1">
        <v>-8.7401571273803693</v>
      </c>
      <c r="Z501" s="1">
        <v>1</v>
      </c>
      <c r="AA501" s="1">
        <v>7.2667635977267997E-2</v>
      </c>
      <c r="AB501" s="1">
        <v>7.2667635977267997E-2</v>
      </c>
      <c r="AC501" s="1">
        <v>7.2667635977267997E-2</v>
      </c>
      <c r="AD501" s="1">
        <v>7.2667635977267997E-2</v>
      </c>
      <c r="AF501" s="1">
        <v>1</v>
      </c>
      <c r="AG501">
        <v>0.22734430432319599</v>
      </c>
      <c r="AH501">
        <v>0.22734430432319599</v>
      </c>
      <c r="AI501">
        <v>0.22734430432319599</v>
      </c>
      <c r="AJ501">
        <v>0.22734430432319599</v>
      </c>
      <c r="AL501" s="18">
        <f t="shared" si="44"/>
        <v>0.22734430432319599</v>
      </c>
      <c r="AM501">
        <v>0.22734430432319599</v>
      </c>
      <c r="AN501">
        <v>105</v>
      </c>
      <c r="AO501" t="s">
        <v>185</v>
      </c>
      <c r="AP501" t="s">
        <v>186</v>
      </c>
      <c r="AQ501" t="s">
        <v>187</v>
      </c>
      <c r="AR501" t="s">
        <v>8</v>
      </c>
      <c r="AS501">
        <v>41.470861900000003</v>
      </c>
      <c r="AT501">
        <v>-82.177014299999996</v>
      </c>
      <c r="AW501">
        <v>0.7</v>
      </c>
      <c r="AX501">
        <v>0.7</v>
      </c>
      <c r="BB501">
        <v>2.2000000000000002</v>
      </c>
      <c r="BC501">
        <v>2.2000000000000002</v>
      </c>
      <c r="BG501">
        <v>7.6</v>
      </c>
      <c r="BH501">
        <v>7.6</v>
      </c>
      <c r="BL501">
        <v>14.7</v>
      </c>
      <c r="BM501">
        <v>14.7</v>
      </c>
      <c r="BQ501">
        <v>21.2</v>
      </c>
      <c r="BR501">
        <v>21.2</v>
      </c>
      <c r="BW501">
        <v>26.5</v>
      </c>
      <c r="BX501">
        <v>26.5</v>
      </c>
      <c r="CB501">
        <v>28.7</v>
      </c>
      <c r="CC501">
        <v>28.7</v>
      </c>
      <c r="CG501">
        <v>27.7</v>
      </c>
      <c r="CH501">
        <v>27.7</v>
      </c>
      <c r="CL501">
        <v>24.1</v>
      </c>
      <c r="CM501">
        <v>24.1</v>
      </c>
      <c r="CQ501">
        <v>17.600000000000001</v>
      </c>
      <c r="CR501">
        <v>17.600000000000001</v>
      </c>
      <c r="CV501">
        <v>10</v>
      </c>
      <c r="CW501">
        <v>10</v>
      </c>
      <c r="DA501">
        <v>3.2</v>
      </c>
      <c r="DB501">
        <v>3.2</v>
      </c>
      <c r="DD501">
        <v>1</v>
      </c>
      <c r="DE501">
        <v>0</v>
      </c>
      <c r="DF501">
        <v>0</v>
      </c>
      <c r="DG501">
        <v>0</v>
      </c>
      <c r="DH501">
        <v>0</v>
      </c>
      <c r="DI501" t="str">
        <f t="shared" si="45"/>
        <v xml:space="preserve">Temp. suitable for vectors - surveillance may be needed. </v>
      </c>
      <c r="DJ501" t="str">
        <f t="shared" si="42"/>
        <v>When temp. suitable, model suggests vectors unlikely or low numbers.</v>
      </c>
      <c r="DK501" t="str">
        <f t="shared" si="46"/>
        <v xml:space="preserve">Temp. suitable for Zika - surveillance may be needed. </v>
      </c>
      <c r="DL501" t="str">
        <f t="shared" si="43"/>
        <v>When temp. suitable, model suggests Zika unlikely.</v>
      </c>
      <c r="DM501" t="str">
        <f t="shared" si="47"/>
        <v>Temp. suitable for vectors - surveillance may be needed. When temp. suitable, model suggests vectors unlikely or low numbers.</v>
      </c>
      <c r="DX501" s="59" t="s">
        <v>185</v>
      </c>
      <c r="DY501" s="59" t="s">
        <v>186</v>
      </c>
      <c r="DZ501" s="59" t="s">
        <v>187</v>
      </c>
      <c r="EA501" s="59" t="s">
        <v>8</v>
      </c>
      <c r="EB501" s="59">
        <v>686</v>
      </c>
      <c r="EC501" s="59">
        <v>75</v>
      </c>
      <c r="ED501" s="59">
        <v>0</v>
      </c>
      <c r="EE501" s="59">
        <v>1958</v>
      </c>
      <c r="EF501" s="59">
        <v>1958</v>
      </c>
      <c r="EG501" s="59">
        <v>600.48</v>
      </c>
      <c r="EH501" s="59">
        <v>469.32241540331302</v>
      </c>
      <c r="EI501" s="59">
        <v>45036</v>
      </c>
      <c r="EJ501" s="59">
        <v>69</v>
      </c>
      <c r="EK501" s="59">
        <v>0</v>
      </c>
      <c r="EL501" s="59">
        <v>1</v>
      </c>
      <c r="EM501" s="59">
        <v>539</v>
      </c>
      <c r="EN501" s="59">
        <v>45036</v>
      </c>
    </row>
    <row r="502" spans="1:144" x14ac:dyDescent="0.25">
      <c r="A502" s="18">
        <v>41.543487399999997</v>
      </c>
      <c r="B502" s="18">
        <v>-82.731059000000002</v>
      </c>
      <c r="C502" s="18">
        <f>IF(Sheet1!G1190=1,Master!A502,Master!K502)</f>
        <v>41.543487399999997</v>
      </c>
      <c r="D502" s="18">
        <f>IF(Sheet1!G1190=1,Master!B502,Master!L502)</f>
        <v>-82.731059000000002</v>
      </c>
      <c r="E502" s="18">
        <f>IF(Sheet1!G1190=0,Master!A502,Master!K502)</f>
        <v>100</v>
      </c>
      <c r="F502" s="18">
        <f>IF(Sheet1!G1190=0,Master!B502,Master!L502)</f>
        <v>180</v>
      </c>
      <c r="G502" s="18">
        <f>IF(Sheet1!I1190=1,Master!A502,Master!K502)</f>
        <v>41.543487399999997</v>
      </c>
      <c r="H502" s="18">
        <f>IF(Sheet1!I1190=1,Master!B502,Master!L502)</f>
        <v>-82.731059000000002</v>
      </c>
      <c r="I502" s="18">
        <f>IF(Sheet1!I1190=0,Master!A502,Master!K502)</f>
        <v>100</v>
      </c>
      <c r="J502" s="18">
        <f>IF(Sheet1!I1190=0,Master!B502,Master!L502)</f>
        <v>180</v>
      </c>
      <c r="K502" s="18">
        <v>100</v>
      </c>
      <c r="L502" s="18">
        <v>180</v>
      </c>
      <c r="M502">
        <v>110</v>
      </c>
      <c r="N502" t="s">
        <v>192</v>
      </c>
      <c r="O502">
        <v>4.8489597640399996E-3</v>
      </c>
      <c r="P502" t="s">
        <v>186</v>
      </c>
      <c r="Q502" t="s">
        <v>187</v>
      </c>
      <c r="R502" t="s">
        <v>8</v>
      </c>
      <c r="S502">
        <v>1</v>
      </c>
      <c r="T502">
        <v>1</v>
      </c>
      <c r="U502">
        <v>-8.4645671844482404</v>
      </c>
      <c r="V502">
        <v>-8.4645671844482404</v>
      </c>
      <c r="W502">
        <v>-8.4645671844482404</v>
      </c>
      <c r="X502" s="1">
        <v>-8.4645671844482404</v>
      </c>
      <c r="Z502" s="1">
        <v>1</v>
      </c>
      <c r="AA502" s="1">
        <v>0</v>
      </c>
      <c r="AB502" s="1">
        <v>0</v>
      </c>
      <c r="AC502" s="1">
        <v>0</v>
      </c>
      <c r="AD502" s="1">
        <v>0</v>
      </c>
      <c r="AF502" s="1">
        <v>1</v>
      </c>
      <c r="AG502">
        <v>0</v>
      </c>
      <c r="AH502">
        <v>0</v>
      </c>
      <c r="AI502">
        <v>0</v>
      </c>
      <c r="AJ502">
        <v>0</v>
      </c>
      <c r="AL502" s="18">
        <f t="shared" si="44"/>
        <v>0</v>
      </c>
      <c r="AM502">
        <v>9999</v>
      </c>
      <c r="AN502">
        <v>110</v>
      </c>
      <c r="AO502" t="s">
        <v>192</v>
      </c>
      <c r="AP502" t="s">
        <v>186</v>
      </c>
      <c r="AQ502" t="s">
        <v>187</v>
      </c>
      <c r="AR502" t="s">
        <v>8</v>
      </c>
      <c r="AS502">
        <v>41.543487399999997</v>
      </c>
      <c r="AT502">
        <v>-82.731059000000002</v>
      </c>
      <c r="AW502">
        <v>0</v>
      </c>
      <c r="AX502">
        <v>0</v>
      </c>
      <c r="BB502">
        <v>1.4</v>
      </c>
      <c r="BC502">
        <v>1.4</v>
      </c>
      <c r="BG502">
        <v>6.7</v>
      </c>
      <c r="BH502">
        <v>6.7</v>
      </c>
      <c r="BL502">
        <v>13.6</v>
      </c>
      <c r="BM502">
        <v>13.6</v>
      </c>
      <c r="BQ502">
        <v>20.100000000000001</v>
      </c>
      <c r="BR502">
        <v>20.100000000000001</v>
      </c>
      <c r="BW502">
        <v>25.6</v>
      </c>
      <c r="BX502">
        <v>25.6</v>
      </c>
      <c r="CB502">
        <v>28.1</v>
      </c>
      <c r="CC502">
        <v>28.1</v>
      </c>
      <c r="CG502">
        <v>27.1</v>
      </c>
      <c r="CH502">
        <v>27.1</v>
      </c>
      <c r="CL502">
        <v>23.6</v>
      </c>
      <c r="CM502">
        <v>23.6</v>
      </c>
      <c r="CQ502">
        <v>17</v>
      </c>
      <c r="CR502">
        <v>17</v>
      </c>
      <c r="CV502">
        <v>9.5</v>
      </c>
      <c r="CW502">
        <v>9.5</v>
      </c>
      <c r="DA502">
        <v>2.7</v>
      </c>
      <c r="DB502">
        <v>2.7</v>
      </c>
      <c r="DD502">
        <v>1</v>
      </c>
      <c r="DE502">
        <v>0</v>
      </c>
      <c r="DF502">
        <v>0</v>
      </c>
      <c r="DG502">
        <v>0</v>
      </c>
      <c r="DH502">
        <v>0</v>
      </c>
      <c r="DI502" t="str">
        <f t="shared" si="45"/>
        <v xml:space="preserve">Temp. suitable for vectors - surveillance may be needed. </v>
      </c>
      <c r="DJ502" t="str">
        <f t="shared" si="42"/>
        <v>When temp. suitable, model suggests vectors unlikely or low numbers.</v>
      </c>
      <c r="DK502" t="str">
        <f t="shared" si="46"/>
        <v xml:space="preserve">Temp. suitable for Zika - surveillance may be needed. </v>
      </c>
      <c r="DL502" t="str">
        <f t="shared" si="43"/>
        <v>When temp. suitable, model suggests Zika unlikely.</v>
      </c>
      <c r="DM502" t="str">
        <f t="shared" si="47"/>
        <v>Temp. suitable for vectors - surveillance may be needed. When temp. suitable, model suggests vectors unlikely or low numbers.</v>
      </c>
      <c r="DX502" s="59" t="s">
        <v>192</v>
      </c>
      <c r="DY502" s="59" t="s">
        <v>186</v>
      </c>
      <c r="DZ502" s="59" t="s">
        <v>187</v>
      </c>
      <c r="EA502" s="59" t="s">
        <v>8</v>
      </c>
      <c r="EB502" s="59">
        <v>28</v>
      </c>
      <c r="EC502" s="59">
        <v>51</v>
      </c>
      <c r="ED502" s="59">
        <v>0</v>
      </c>
      <c r="EE502" s="59">
        <v>516</v>
      </c>
      <c r="EF502" s="59">
        <v>516</v>
      </c>
      <c r="EG502" s="59">
        <v>51.607843137254903</v>
      </c>
      <c r="EH502" s="59">
        <v>83.614915273127195</v>
      </c>
      <c r="EI502" s="59">
        <v>2632</v>
      </c>
      <c r="EJ502" s="59">
        <v>36</v>
      </c>
      <c r="EK502" s="59">
        <v>0</v>
      </c>
      <c r="EL502" s="59">
        <v>1</v>
      </c>
      <c r="EM502" s="59">
        <v>30</v>
      </c>
      <c r="EN502" s="59">
        <v>2632</v>
      </c>
    </row>
    <row r="503" spans="1:144" x14ac:dyDescent="0.25">
      <c r="A503" s="18">
        <v>41.542176099999999</v>
      </c>
      <c r="B503" s="18">
        <v>-83.021586999999997</v>
      </c>
      <c r="C503" s="18">
        <f>IF(Sheet1!G1191=1,Master!A503,Master!K503)</f>
        <v>41.542176099999999</v>
      </c>
      <c r="D503" s="18">
        <f>IF(Sheet1!G1191=1,Master!B503,Master!L503)</f>
        <v>-83.021586999999997</v>
      </c>
      <c r="E503" s="18">
        <f>IF(Sheet1!G1191=0,Master!A503,Master!K503)</f>
        <v>100</v>
      </c>
      <c r="F503" s="18">
        <f>IF(Sheet1!G1191=0,Master!B503,Master!L503)</f>
        <v>180</v>
      </c>
      <c r="G503" s="18">
        <f>IF(Sheet1!I1191=1,Master!A503,Master!K503)</f>
        <v>41.542176099999999</v>
      </c>
      <c r="H503" s="18">
        <f>IF(Sheet1!I1191=1,Master!B503,Master!L503)</f>
        <v>-83.021586999999997</v>
      </c>
      <c r="I503" s="18">
        <f>IF(Sheet1!I1191=0,Master!A503,Master!K503)</f>
        <v>100</v>
      </c>
      <c r="J503" s="18">
        <f>IF(Sheet1!I1191=0,Master!B503,Master!L503)</f>
        <v>180</v>
      </c>
      <c r="K503" s="18">
        <v>100</v>
      </c>
      <c r="L503" s="18">
        <v>180</v>
      </c>
      <c r="M503">
        <v>176</v>
      </c>
      <c r="N503" t="s">
        <v>276</v>
      </c>
      <c r="O503">
        <v>9.52201289921E-2</v>
      </c>
      <c r="P503" t="s">
        <v>186</v>
      </c>
      <c r="Q503" t="s">
        <v>187</v>
      </c>
      <c r="R503" t="s">
        <v>8</v>
      </c>
      <c r="S503">
        <v>1</v>
      </c>
      <c r="T503">
        <v>1</v>
      </c>
      <c r="U503">
        <v>-6.5354332923889098</v>
      </c>
      <c r="V503">
        <v>-6.5354332923889098</v>
      </c>
      <c r="W503">
        <v>-6.5354332923889098</v>
      </c>
      <c r="X503" s="1">
        <v>-6.5354332923889098</v>
      </c>
      <c r="Z503" s="1">
        <v>1</v>
      </c>
      <c r="AA503" s="1">
        <v>2.0341599868725E-2</v>
      </c>
      <c r="AB503" s="1">
        <v>2.0341599868725E-2</v>
      </c>
      <c r="AC503" s="1">
        <v>2.0341599868725E-2</v>
      </c>
      <c r="AD503" s="1">
        <v>2.0341599868725E-2</v>
      </c>
      <c r="AF503" s="1">
        <v>1</v>
      </c>
      <c r="AG503">
        <v>0.58272237321587494</v>
      </c>
      <c r="AH503">
        <v>0.58272237321587494</v>
      </c>
      <c r="AI503">
        <v>0.58272237321587494</v>
      </c>
      <c r="AJ503">
        <v>0.58272237321587494</v>
      </c>
      <c r="AL503" s="18">
        <f t="shared" si="44"/>
        <v>0.58272237321587494</v>
      </c>
      <c r="AM503">
        <v>0.58272237321587494</v>
      </c>
      <c r="AN503">
        <v>176</v>
      </c>
      <c r="AO503" t="s">
        <v>276</v>
      </c>
      <c r="AP503" t="s">
        <v>186</v>
      </c>
      <c r="AQ503" t="s">
        <v>187</v>
      </c>
      <c r="AR503" t="s">
        <v>8</v>
      </c>
      <c r="AS503">
        <v>41.542176099999999</v>
      </c>
      <c r="AT503">
        <v>-83.021586999999997</v>
      </c>
      <c r="AW503">
        <v>-0.1</v>
      </c>
      <c r="AX503">
        <v>-0.1</v>
      </c>
      <c r="BB503">
        <v>1.3</v>
      </c>
      <c r="BC503">
        <v>1.3</v>
      </c>
      <c r="BG503">
        <v>7.2</v>
      </c>
      <c r="BH503">
        <v>7.2</v>
      </c>
      <c r="BL503">
        <v>14.2</v>
      </c>
      <c r="BM503">
        <v>14.2</v>
      </c>
      <c r="BQ503">
        <v>20.7</v>
      </c>
      <c r="BR503">
        <v>20.7</v>
      </c>
      <c r="BW503">
        <v>26.2</v>
      </c>
      <c r="BX503">
        <v>26.2</v>
      </c>
      <c r="CB503">
        <v>28.4</v>
      </c>
      <c r="CC503">
        <v>28.4</v>
      </c>
      <c r="CG503">
        <v>27.3</v>
      </c>
      <c r="CH503">
        <v>27.3</v>
      </c>
      <c r="CL503">
        <v>23.9</v>
      </c>
      <c r="CM503">
        <v>23.9</v>
      </c>
      <c r="CQ503">
        <v>17.2</v>
      </c>
      <c r="CR503">
        <v>17.2</v>
      </c>
      <c r="CV503">
        <v>9.6</v>
      </c>
      <c r="CW503">
        <v>9.6</v>
      </c>
      <c r="DA503">
        <v>2.5</v>
      </c>
      <c r="DB503">
        <v>2.5</v>
      </c>
      <c r="DD503">
        <v>1</v>
      </c>
      <c r="DE503">
        <v>0</v>
      </c>
      <c r="DF503">
        <v>0</v>
      </c>
      <c r="DG503">
        <v>0</v>
      </c>
      <c r="DH503">
        <v>0</v>
      </c>
      <c r="DI503" t="str">
        <f t="shared" si="45"/>
        <v xml:space="preserve">Temp. suitable for vectors - surveillance may be needed. </v>
      </c>
      <c r="DJ503" t="str">
        <f t="shared" si="42"/>
        <v>When temp. suitable, model suggests vectors likely - may need control, education, and policies minimizing exposure.</v>
      </c>
      <c r="DK503" t="str">
        <f t="shared" si="46"/>
        <v xml:space="preserve">Temp. suitable for Zika - surveillance may be needed. </v>
      </c>
      <c r="DL503" t="str">
        <f t="shared" si="43"/>
        <v>When temp. suitable, model suggests Zika unlikely.</v>
      </c>
      <c r="DM503" t="str">
        <f t="shared" si="47"/>
        <v>Temp. suitable for vectors - surveillance may be needed. When temp. suitable, model suggests vectors likely - may need control, education, and policies minimizing exposure.</v>
      </c>
      <c r="DX503" s="59" t="s">
        <v>276</v>
      </c>
      <c r="DY503" s="59" t="s">
        <v>186</v>
      </c>
      <c r="DZ503" s="59" t="s">
        <v>187</v>
      </c>
      <c r="EA503" s="59" t="s">
        <v>8</v>
      </c>
      <c r="EB503" s="59">
        <v>27</v>
      </c>
      <c r="EC503" s="59">
        <v>119</v>
      </c>
      <c r="ED503" s="59">
        <v>0</v>
      </c>
      <c r="EE503" s="59">
        <v>361</v>
      </c>
      <c r="EF503" s="59">
        <v>361</v>
      </c>
      <c r="EG503" s="59">
        <v>20.915966386554601</v>
      </c>
      <c r="EH503" s="59">
        <v>40.700913588311899</v>
      </c>
      <c r="EI503" s="59">
        <v>2489</v>
      </c>
      <c r="EJ503" s="59">
        <v>48</v>
      </c>
      <c r="EK503" s="59">
        <v>0</v>
      </c>
      <c r="EL503" s="59">
        <v>12</v>
      </c>
      <c r="EM503" s="59">
        <v>6</v>
      </c>
      <c r="EN503" s="59">
        <v>2489</v>
      </c>
    </row>
    <row r="504" spans="1:144" x14ac:dyDescent="0.25">
      <c r="A504" s="18">
        <v>41.197210900000002</v>
      </c>
      <c r="B504" s="18">
        <v>-81.084713899999997</v>
      </c>
      <c r="C504" s="18">
        <f>IF(Sheet1!G1192=1,Master!A504,Master!K504)</f>
        <v>41.197210900000002</v>
      </c>
      <c r="D504" s="18">
        <f>IF(Sheet1!G1192=1,Master!B504,Master!L504)</f>
        <v>-81.084713899999997</v>
      </c>
      <c r="E504" s="18">
        <f>IF(Sheet1!G1192=0,Master!A504,Master!K504)</f>
        <v>100</v>
      </c>
      <c r="F504" s="18">
        <f>IF(Sheet1!G1192=0,Master!B504,Master!L504)</f>
        <v>180</v>
      </c>
      <c r="G504" s="18">
        <f>IF(Sheet1!I1192=1,Master!A504,Master!K504)</f>
        <v>41.197210900000002</v>
      </c>
      <c r="H504" s="18">
        <f>IF(Sheet1!I1192=1,Master!B504,Master!L504)</f>
        <v>-81.084713899999997</v>
      </c>
      <c r="I504" s="18">
        <f>IF(Sheet1!I1192=0,Master!A504,Master!K504)</f>
        <v>100</v>
      </c>
      <c r="J504" s="18">
        <f>IF(Sheet1!I1192=0,Master!B504,Master!L504)</f>
        <v>180</v>
      </c>
      <c r="K504" s="18">
        <v>100</v>
      </c>
      <c r="L504" s="18">
        <v>180</v>
      </c>
      <c r="M504">
        <v>178</v>
      </c>
      <c r="N504" t="s">
        <v>280</v>
      </c>
      <c r="O504">
        <v>0.51863171334699998</v>
      </c>
      <c r="P504" t="s">
        <v>186</v>
      </c>
      <c r="Q504" t="s">
        <v>187</v>
      </c>
      <c r="R504" t="s">
        <v>8</v>
      </c>
      <c r="S504">
        <v>1</v>
      </c>
      <c r="T504">
        <v>1</v>
      </c>
      <c r="U504">
        <v>-6.2598423957824698</v>
      </c>
      <c r="V504">
        <v>-6.2598423957824698</v>
      </c>
      <c r="W504">
        <v>-6.2598423957824698</v>
      </c>
      <c r="X504" s="1">
        <v>-6.2598423957824698</v>
      </c>
      <c r="Z504" s="1">
        <v>6</v>
      </c>
      <c r="AA504" s="1">
        <v>1.8660595209257998E-2</v>
      </c>
      <c r="AB504" s="1">
        <v>4.3604602709659997E-2</v>
      </c>
      <c r="AC504" s="1">
        <v>3.1158371284232E-2</v>
      </c>
      <c r="AD504" s="1">
        <v>0.18695022770538999</v>
      </c>
      <c r="AF504" s="1">
        <v>6</v>
      </c>
      <c r="AG504">
        <v>0.72487895400258995</v>
      </c>
      <c r="AH504">
        <v>0.77941873157005204</v>
      </c>
      <c r="AI504">
        <v>0.75232180263938098</v>
      </c>
      <c r="AJ504">
        <v>4.5139308158362796</v>
      </c>
      <c r="AL504" s="18">
        <f t="shared" si="44"/>
        <v>0.77941873157005204</v>
      </c>
      <c r="AM504">
        <v>0.77941873157005204</v>
      </c>
      <c r="AN504">
        <v>178</v>
      </c>
      <c r="AO504" t="s">
        <v>280</v>
      </c>
      <c r="AP504" t="s">
        <v>186</v>
      </c>
      <c r="AQ504" t="s">
        <v>187</v>
      </c>
      <c r="AR504" t="s">
        <v>8</v>
      </c>
      <c r="AS504">
        <v>41.197210900000002</v>
      </c>
      <c r="AT504">
        <v>-81.084713899999997</v>
      </c>
      <c r="AW504">
        <v>0.7</v>
      </c>
      <c r="AX504">
        <v>0.6</v>
      </c>
      <c r="BB504">
        <v>2.5</v>
      </c>
      <c r="BC504">
        <v>2.4</v>
      </c>
      <c r="BG504">
        <v>8.1</v>
      </c>
      <c r="BH504">
        <v>7.9</v>
      </c>
      <c r="BL504">
        <v>15.2</v>
      </c>
      <c r="BM504">
        <v>15</v>
      </c>
      <c r="BQ504">
        <v>21.3</v>
      </c>
      <c r="BR504">
        <v>21.1</v>
      </c>
      <c r="BW504">
        <v>26</v>
      </c>
      <c r="BX504">
        <v>25.8</v>
      </c>
      <c r="CB504">
        <v>28.2</v>
      </c>
      <c r="CC504">
        <v>28.1</v>
      </c>
      <c r="CG504">
        <v>27.2</v>
      </c>
      <c r="CH504">
        <v>27</v>
      </c>
      <c r="CL504">
        <v>23.6</v>
      </c>
      <c r="CM504">
        <v>23.4</v>
      </c>
      <c r="CQ504">
        <v>17.2</v>
      </c>
      <c r="CR504">
        <v>17.100000000000001</v>
      </c>
      <c r="CV504">
        <v>9.9</v>
      </c>
      <c r="CW504">
        <v>9.7999999999999989</v>
      </c>
      <c r="DA504">
        <v>3.2</v>
      </c>
      <c r="DB504">
        <v>3.1</v>
      </c>
      <c r="DD504">
        <v>4</v>
      </c>
      <c r="DE504">
        <v>0</v>
      </c>
      <c r="DF504">
        <v>0</v>
      </c>
      <c r="DG504">
        <v>0</v>
      </c>
      <c r="DH504">
        <v>0</v>
      </c>
      <c r="DI504" t="str">
        <f t="shared" si="45"/>
        <v xml:space="preserve">Temp. suitable for vectors - surveillance may be needed. </v>
      </c>
      <c r="DJ504" t="str">
        <f t="shared" si="42"/>
        <v>When temp. suitable, model suggests vectors likely - may need control, education, and policies minimizing exposure.</v>
      </c>
      <c r="DK504" t="str">
        <f t="shared" si="46"/>
        <v xml:space="preserve">Temp. suitable for Zika - surveillance may be needed. </v>
      </c>
      <c r="DL504" t="str">
        <f t="shared" si="43"/>
        <v>When temp. suitable, model suggests Zika unlikely.</v>
      </c>
      <c r="DM504" t="str">
        <f t="shared" si="47"/>
        <v>Temp. suitable for vectors - surveillance may be needed. When temp. suitable, model suggests vectors likely - may need control, education, and policies minimizing exposure.</v>
      </c>
      <c r="DX504" s="59" t="s">
        <v>280</v>
      </c>
      <c r="DY504" s="59" t="s">
        <v>186</v>
      </c>
      <c r="DZ504" s="59" t="s">
        <v>187</v>
      </c>
      <c r="EA504" s="59" t="s">
        <v>8</v>
      </c>
      <c r="EB504" s="59">
        <v>0</v>
      </c>
      <c r="EC504" s="59">
        <v>594</v>
      </c>
      <c r="ED504" s="59">
        <v>0</v>
      </c>
      <c r="EE504" s="59">
        <v>1697</v>
      </c>
      <c r="EF504" s="59">
        <v>1697</v>
      </c>
      <c r="EG504" s="59">
        <v>43.321548821548802</v>
      </c>
      <c r="EH504" s="59">
        <v>134.79431633962301</v>
      </c>
      <c r="EI504" s="59">
        <v>25733</v>
      </c>
      <c r="EJ504" s="59">
        <v>115</v>
      </c>
      <c r="EK504" s="59">
        <v>0</v>
      </c>
      <c r="EL504" s="59">
        <v>33</v>
      </c>
      <c r="EM504" s="59">
        <v>5</v>
      </c>
      <c r="EN504" s="59">
        <v>25733</v>
      </c>
    </row>
    <row r="505" spans="1:144" x14ac:dyDescent="0.25">
      <c r="A505" s="18">
        <v>39.979747799999998</v>
      </c>
      <c r="B505" s="18">
        <v>-82.898819399999994</v>
      </c>
      <c r="C505" s="18">
        <f>IF(Sheet1!G1193=1,Master!A505,Master!K505)</f>
        <v>39.979747799999998</v>
      </c>
      <c r="D505" s="18">
        <f>IF(Sheet1!G1193=1,Master!B505,Master!L505)</f>
        <v>-82.898819399999994</v>
      </c>
      <c r="E505" s="18">
        <f>IF(Sheet1!G1193=0,Master!A505,Master!K505)</f>
        <v>100</v>
      </c>
      <c r="F505" s="18">
        <f>IF(Sheet1!G1193=0,Master!B505,Master!L505)</f>
        <v>180</v>
      </c>
      <c r="G505" s="18">
        <f>IF(Sheet1!I1193=1,Master!A505,Master!K505)</f>
        <v>39.979747799999998</v>
      </c>
      <c r="H505" s="18">
        <f>IF(Sheet1!I1193=1,Master!B505,Master!L505)</f>
        <v>-82.898819399999994</v>
      </c>
      <c r="I505" s="18">
        <f>IF(Sheet1!I1193=0,Master!A505,Master!K505)</f>
        <v>100</v>
      </c>
      <c r="J505" s="18">
        <f>IF(Sheet1!I1193=0,Master!B505,Master!L505)</f>
        <v>180</v>
      </c>
      <c r="K505" s="18">
        <v>100</v>
      </c>
      <c r="L505" s="18">
        <v>180</v>
      </c>
      <c r="M505">
        <v>197</v>
      </c>
      <c r="N505" t="s">
        <v>303</v>
      </c>
      <c r="O505">
        <v>9.7095895140500002E-2</v>
      </c>
      <c r="P505" t="s">
        <v>186</v>
      </c>
      <c r="Q505" t="s">
        <v>187</v>
      </c>
      <c r="R505" t="s">
        <v>8</v>
      </c>
      <c r="S505">
        <v>1</v>
      </c>
      <c r="T505">
        <v>1</v>
      </c>
      <c r="U505">
        <v>-7.9133858680725098</v>
      </c>
      <c r="V505">
        <v>-7.9133858680725098</v>
      </c>
      <c r="W505">
        <v>-7.9133858680725098</v>
      </c>
      <c r="X505" s="1">
        <v>-7.9133858680725098</v>
      </c>
      <c r="Z505" s="1">
        <v>1</v>
      </c>
      <c r="AA505" s="1">
        <v>0.50163578987121604</v>
      </c>
      <c r="AB505" s="1">
        <v>0.50163578987121604</v>
      </c>
      <c r="AC505" s="1">
        <v>0.50163578987121604</v>
      </c>
      <c r="AD505" s="1">
        <v>0.50163578987121604</v>
      </c>
      <c r="AF505" s="1">
        <v>1</v>
      </c>
      <c r="AG505">
        <v>0.93169438838958696</v>
      </c>
      <c r="AH505">
        <v>0.93169438838958696</v>
      </c>
      <c r="AI505">
        <v>0.93169438838958696</v>
      </c>
      <c r="AJ505">
        <v>0.93169438838958696</v>
      </c>
      <c r="AL505" s="18">
        <f t="shared" si="44"/>
        <v>0.93169438838958696</v>
      </c>
      <c r="AM505">
        <v>0.93169438838958696</v>
      </c>
      <c r="AN505">
        <v>197</v>
      </c>
      <c r="AO505" t="s">
        <v>303</v>
      </c>
      <c r="AP505" t="s">
        <v>186</v>
      </c>
      <c r="AQ505" t="s">
        <v>187</v>
      </c>
      <c r="AR505" t="s">
        <v>8</v>
      </c>
      <c r="AS505">
        <v>39.979747799999998</v>
      </c>
      <c r="AT505">
        <v>-82.898819399999994</v>
      </c>
      <c r="AW505">
        <v>1.8</v>
      </c>
      <c r="AX505">
        <v>1.8</v>
      </c>
      <c r="BB505">
        <v>3.9</v>
      </c>
      <c r="BC505">
        <v>3.9</v>
      </c>
      <c r="BG505">
        <v>10.199999999999999</v>
      </c>
      <c r="BH505">
        <v>10.199999999999999</v>
      </c>
      <c r="BL505">
        <v>17</v>
      </c>
      <c r="BM505">
        <v>17</v>
      </c>
      <c r="BQ505">
        <v>22.9</v>
      </c>
      <c r="BR505">
        <v>22.9</v>
      </c>
      <c r="BW505">
        <v>27.7</v>
      </c>
      <c r="BX505">
        <v>27.7</v>
      </c>
      <c r="CB505">
        <v>29.5</v>
      </c>
      <c r="CC505">
        <v>29.5</v>
      </c>
      <c r="CG505">
        <v>28.6</v>
      </c>
      <c r="CH505">
        <v>28.6</v>
      </c>
      <c r="CL505">
        <v>25.2</v>
      </c>
      <c r="CM505">
        <v>25.2</v>
      </c>
      <c r="CQ505">
        <v>18.7</v>
      </c>
      <c r="CR505">
        <v>18.7</v>
      </c>
      <c r="CV505">
        <v>11.1</v>
      </c>
      <c r="CW505">
        <v>11.1</v>
      </c>
      <c r="DA505">
        <v>4.4000000000000004</v>
      </c>
      <c r="DB505">
        <v>4.4000000000000004</v>
      </c>
      <c r="DD505">
        <v>1</v>
      </c>
      <c r="DE505">
        <v>0</v>
      </c>
      <c r="DF505">
        <v>0</v>
      </c>
      <c r="DG505">
        <v>0</v>
      </c>
      <c r="DH505">
        <v>0</v>
      </c>
      <c r="DI505" t="str">
        <f t="shared" si="45"/>
        <v xml:space="preserve">Temp. suitable for vectors - surveillance may be needed. </v>
      </c>
      <c r="DJ505" t="str">
        <f t="shared" si="42"/>
        <v>When temp. suitable, model suggests vectors likely - may need control, education, and policies minimizing exposure.</v>
      </c>
      <c r="DK505" t="str">
        <f t="shared" si="46"/>
        <v xml:space="preserve">Temp. suitable for Zika - surveillance may be needed. </v>
      </c>
      <c r="DL505" t="str">
        <f t="shared" si="43"/>
        <v>When temp. suitable, model suggests Zika unlikely.</v>
      </c>
      <c r="DM505" t="str">
        <f t="shared" si="47"/>
        <v>Temp. suitable for vectors - surveillance may be needed. When temp. suitable, model suggests vectors likely - may need control, education, and policies minimizing exposure.</v>
      </c>
      <c r="DX505" s="59" t="s">
        <v>303</v>
      </c>
      <c r="DY505" s="59" t="s">
        <v>186</v>
      </c>
      <c r="DZ505" s="59" t="s">
        <v>187</v>
      </c>
      <c r="EA505" s="59" t="s">
        <v>8</v>
      </c>
      <c r="EB505" s="59">
        <v>1642</v>
      </c>
      <c r="EC505" s="59">
        <v>179</v>
      </c>
      <c r="ED505" s="59">
        <v>0</v>
      </c>
      <c r="EE505" s="59">
        <v>6193</v>
      </c>
      <c r="EF505" s="59">
        <v>6193</v>
      </c>
      <c r="EG505" s="59">
        <v>831.24581005586504</v>
      </c>
      <c r="EH505" s="59">
        <v>681.770694852411</v>
      </c>
      <c r="EI505" s="59">
        <v>148793</v>
      </c>
      <c r="EJ505" s="59">
        <v>169</v>
      </c>
      <c r="EK505" s="59">
        <v>0</v>
      </c>
      <c r="EL505" s="59">
        <v>1</v>
      </c>
      <c r="EM505" s="59">
        <v>755</v>
      </c>
      <c r="EN505" s="59">
        <v>148793</v>
      </c>
    </row>
    <row r="506" spans="1:144" x14ac:dyDescent="0.25">
      <c r="A506" s="18">
        <v>40.811650200000003</v>
      </c>
      <c r="B506" s="18">
        <v>-82.518112000000002</v>
      </c>
      <c r="C506" s="18">
        <f>IF(Sheet1!G1194=1,Master!A506,Master!K506)</f>
        <v>40.811650200000003</v>
      </c>
      <c r="D506" s="18">
        <f>IF(Sheet1!G1194=1,Master!B506,Master!L506)</f>
        <v>-82.518112000000002</v>
      </c>
      <c r="E506" s="18">
        <f>IF(Sheet1!G1194=0,Master!A506,Master!K506)</f>
        <v>100</v>
      </c>
      <c r="F506" s="18">
        <f>IF(Sheet1!G1194=0,Master!B506,Master!L506)</f>
        <v>180</v>
      </c>
      <c r="G506" s="18">
        <f>IF(Sheet1!I1194=1,Master!A506,Master!K506)</f>
        <v>40.811650200000003</v>
      </c>
      <c r="H506" s="18">
        <f>IF(Sheet1!I1194=1,Master!B506,Master!L506)</f>
        <v>-82.518112000000002</v>
      </c>
      <c r="I506" s="18">
        <f>IF(Sheet1!I1194=0,Master!A506,Master!K506)</f>
        <v>100</v>
      </c>
      <c r="J506" s="18">
        <f>IF(Sheet1!I1194=0,Master!B506,Master!L506)</f>
        <v>180</v>
      </c>
      <c r="K506" s="18">
        <v>100</v>
      </c>
      <c r="L506" s="18">
        <v>180</v>
      </c>
      <c r="M506">
        <v>365</v>
      </c>
      <c r="N506" t="s">
        <v>477</v>
      </c>
      <c r="O506">
        <v>6.1777991973599997E-2</v>
      </c>
      <c r="P506" t="s">
        <v>186</v>
      </c>
      <c r="Q506" t="s">
        <v>187</v>
      </c>
      <c r="R506" t="s">
        <v>8</v>
      </c>
      <c r="S506">
        <v>1</v>
      </c>
      <c r="T506">
        <v>1</v>
      </c>
      <c r="U506" t="s">
        <v>863</v>
      </c>
      <c r="V506" t="s">
        <v>863</v>
      </c>
      <c r="W506" t="s">
        <v>863</v>
      </c>
      <c r="X506" s="1" t="s">
        <v>863</v>
      </c>
      <c r="Z506" s="1">
        <v>1</v>
      </c>
      <c r="AA506" s="1">
        <v>3.8143094629049003E-2</v>
      </c>
      <c r="AB506" s="1">
        <v>3.8143094629049003E-2</v>
      </c>
      <c r="AC506" s="1">
        <v>3.8143094629049003E-2</v>
      </c>
      <c r="AD506" s="1">
        <v>3.8143094629049003E-2</v>
      </c>
      <c r="AF506" s="1">
        <v>1</v>
      </c>
      <c r="AG506">
        <v>0.74652397632598899</v>
      </c>
      <c r="AH506">
        <v>0.74652397632598899</v>
      </c>
      <c r="AI506">
        <v>0.74652397632598899</v>
      </c>
      <c r="AJ506">
        <v>0.74652397632598899</v>
      </c>
      <c r="AL506" s="18">
        <f t="shared" si="44"/>
        <v>0.74652397632598899</v>
      </c>
      <c r="AM506">
        <v>0.74652397632598899</v>
      </c>
      <c r="AN506">
        <v>365</v>
      </c>
      <c r="AO506" t="s">
        <v>477</v>
      </c>
      <c r="AP506" t="s">
        <v>186</v>
      </c>
      <c r="AQ506" t="s">
        <v>187</v>
      </c>
      <c r="AR506" t="s">
        <v>8</v>
      </c>
      <c r="AS506">
        <v>40.811650200000003</v>
      </c>
      <c r="AT506">
        <v>-82.518112000000002</v>
      </c>
      <c r="AW506">
        <v>0</v>
      </c>
      <c r="AX506">
        <v>0</v>
      </c>
      <c r="BB506">
        <v>1.7</v>
      </c>
      <c r="BC506">
        <v>1.7</v>
      </c>
      <c r="BG506">
        <v>7.7</v>
      </c>
      <c r="BH506">
        <v>7.7</v>
      </c>
      <c r="BL506">
        <v>14.5</v>
      </c>
      <c r="BM506">
        <v>14.5</v>
      </c>
      <c r="BQ506">
        <v>20.7</v>
      </c>
      <c r="BR506">
        <v>20.7</v>
      </c>
      <c r="BW506">
        <v>25.7</v>
      </c>
      <c r="BX506">
        <v>25.7</v>
      </c>
      <c r="CB506">
        <v>27.8</v>
      </c>
      <c r="CC506">
        <v>27.8</v>
      </c>
      <c r="CG506">
        <v>26.7</v>
      </c>
      <c r="CH506">
        <v>26.7</v>
      </c>
      <c r="CL506">
        <v>23.1</v>
      </c>
      <c r="CM506">
        <v>23.1</v>
      </c>
      <c r="CQ506">
        <v>16.7</v>
      </c>
      <c r="CR506">
        <v>16.7</v>
      </c>
      <c r="CV506">
        <v>9.3000000000000007</v>
      </c>
      <c r="CW506">
        <v>9.3000000000000007</v>
      </c>
      <c r="DA506">
        <v>2.2000000000000002</v>
      </c>
      <c r="DB506">
        <v>2.2000000000000002</v>
      </c>
      <c r="DD506">
        <v>1</v>
      </c>
      <c r="DE506">
        <v>0</v>
      </c>
      <c r="DF506">
        <v>0</v>
      </c>
      <c r="DG506">
        <v>0</v>
      </c>
      <c r="DH506">
        <v>0</v>
      </c>
      <c r="DI506" t="str">
        <f t="shared" si="45"/>
        <v xml:space="preserve">Temp. suitable for vectors - surveillance may be needed. </v>
      </c>
      <c r="DJ506" t="str">
        <f t="shared" si="42"/>
        <v>When temp. suitable, model suggests vectors likely - may need control, education, and policies minimizing exposure.</v>
      </c>
      <c r="DK506" t="str">
        <f t="shared" si="46"/>
        <v xml:space="preserve">Temp. suitable for Zika - surveillance may be needed. </v>
      </c>
      <c r="DL506" t="str">
        <f t="shared" si="43"/>
        <v>When temp. suitable, model suggests Zika unlikely.</v>
      </c>
      <c r="DM506" t="str">
        <f t="shared" si="47"/>
        <v>Temp. suitable for vectors - surveillance may be needed. When temp. suitable, model suggests vectors likely - may need control, education, and policies minimizing exposure.</v>
      </c>
      <c r="DX506" s="59" t="s">
        <v>477</v>
      </c>
      <c r="DY506" s="59" t="s">
        <v>186</v>
      </c>
      <c r="DZ506" s="59" t="s">
        <v>187</v>
      </c>
      <c r="EA506" s="59" t="s">
        <v>8</v>
      </c>
      <c r="EB506" s="59">
        <v>4</v>
      </c>
      <c r="EC506" s="59">
        <v>157</v>
      </c>
      <c r="ED506" s="59">
        <v>0</v>
      </c>
      <c r="EE506" s="59">
        <v>4944</v>
      </c>
      <c r="EF506" s="59">
        <v>4944</v>
      </c>
      <c r="EG506" s="59">
        <v>220.777070063694</v>
      </c>
      <c r="EH506" s="59">
        <v>498.43281269753999</v>
      </c>
      <c r="EI506" s="59">
        <v>34662</v>
      </c>
      <c r="EJ506" s="59">
        <v>98</v>
      </c>
      <c r="EK506" s="59">
        <v>0</v>
      </c>
      <c r="EL506" s="59">
        <v>6</v>
      </c>
      <c r="EM506" s="59">
        <v>30</v>
      </c>
      <c r="EN506" s="59">
        <v>34662</v>
      </c>
    </row>
    <row r="507" spans="1:144" x14ac:dyDescent="0.25">
      <c r="A507" s="18">
        <v>39.819765099999998</v>
      </c>
      <c r="B507" s="18">
        <v>-82.945905400000001</v>
      </c>
      <c r="C507" s="18">
        <f>IF(Sheet1!G1195=1,Master!A507,Master!K507)</f>
        <v>39.819765099999998</v>
      </c>
      <c r="D507" s="18">
        <f>IF(Sheet1!G1195=1,Master!B507,Master!L507)</f>
        <v>-82.945905400000001</v>
      </c>
      <c r="E507" s="18">
        <f>IF(Sheet1!G1195=0,Master!A507,Master!K507)</f>
        <v>100</v>
      </c>
      <c r="F507" s="18">
        <f>IF(Sheet1!G1195=0,Master!B507,Master!L507)</f>
        <v>180</v>
      </c>
      <c r="G507" s="18">
        <f>IF(Sheet1!I1195=1,Master!A507,Master!K507)</f>
        <v>39.819765099999998</v>
      </c>
      <c r="H507" s="18">
        <f>IF(Sheet1!I1195=1,Master!B507,Master!L507)</f>
        <v>-82.945905400000001</v>
      </c>
      <c r="I507" s="18">
        <f>IF(Sheet1!I1195=0,Master!A507,Master!K507)</f>
        <v>100</v>
      </c>
      <c r="J507" s="18">
        <f>IF(Sheet1!I1195=0,Master!B507,Master!L507)</f>
        <v>180</v>
      </c>
      <c r="K507" s="18">
        <v>100</v>
      </c>
      <c r="L507" s="18">
        <v>180</v>
      </c>
      <c r="M507">
        <v>501</v>
      </c>
      <c r="N507" t="s">
        <v>613</v>
      </c>
      <c r="O507">
        <v>1.3037155864399999E-2</v>
      </c>
      <c r="P507" t="s">
        <v>186</v>
      </c>
      <c r="Q507" t="s">
        <v>187</v>
      </c>
      <c r="R507" t="s">
        <v>8</v>
      </c>
      <c r="S507">
        <v>1</v>
      </c>
      <c r="T507">
        <v>1</v>
      </c>
      <c r="U507">
        <v>-5.1574802398681596</v>
      </c>
      <c r="V507">
        <v>-5.1574802398681596</v>
      </c>
      <c r="W507">
        <v>-5.1574802398681596</v>
      </c>
      <c r="X507" s="1">
        <v>-5.1574802398681596</v>
      </c>
      <c r="Z507" s="1">
        <v>1</v>
      </c>
      <c r="AA507" s="1">
        <v>0.21932747960090601</v>
      </c>
      <c r="AB507" s="1">
        <v>0.21932747960090601</v>
      </c>
      <c r="AC507" s="1">
        <v>0.21932747960090601</v>
      </c>
      <c r="AD507" s="1">
        <v>0.21932747960090601</v>
      </c>
      <c r="AF507" s="1">
        <v>1</v>
      </c>
      <c r="AG507">
        <v>0.89883852005004905</v>
      </c>
      <c r="AH507">
        <v>0.89883852005004905</v>
      </c>
      <c r="AI507">
        <v>0.89883852005004905</v>
      </c>
      <c r="AJ507">
        <v>0.89883852005004905</v>
      </c>
      <c r="AL507" s="18">
        <f t="shared" si="44"/>
        <v>0.89883852005004905</v>
      </c>
      <c r="AM507">
        <v>0.89883852005004905</v>
      </c>
      <c r="AN507">
        <v>501</v>
      </c>
      <c r="AO507" t="s">
        <v>613</v>
      </c>
      <c r="AP507" t="s">
        <v>186</v>
      </c>
      <c r="AQ507" t="s">
        <v>187</v>
      </c>
      <c r="AR507" t="s">
        <v>8</v>
      </c>
      <c r="AS507">
        <v>39.819765099999998</v>
      </c>
      <c r="AT507">
        <v>-82.945905400000001</v>
      </c>
      <c r="AW507">
        <v>2.2000000000000002</v>
      </c>
      <c r="AX507">
        <v>2.2000000000000002</v>
      </c>
      <c r="BB507">
        <v>4.4000000000000004</v>
      </c>
      <c r="BC507">
        <v>4.4000000000000004</v>
      </c>
      <c r="BG507">
        <v>10.5</v>
      </c>
      <c r="BH507">
        <v>10.5</v>
      </c>
      <c r="BL507">
        <v>17.2</v>
      </c>
      <c r="BM507">
        <v>17.2</v>
      </c>
      <c r="BQ507">
        <v>22.9</v>
      </c>
      <c r="BR507">
        <v>22.9</v>
      </c>
      <c r="BW507">
        <v>27.7</v>
      </c>
      <c r="BX507">
        <v>27.7</v>
      </c>
      <c r="CB507">
        <v>29.4</v>
      </c>
      <c r="CC507">
        <v>29.4</v>
      </c>
      <c r="CG507">
        <v>28.7</v>
      </c>
      <c r="CH507">
        <v>28.7</v>
      </c>
      <c r="CL507">
        <v>25.4</v>
      </c>
      <c r="CM507">
        <v>25.4</v>
      </c>
      <c r="CQ507">
        <v>19</v>
      </c>
      <c r="CR507">
        <v>19</v>
      </c>
      <c r="CV507">
        <v>11.4</v>
      </c>
      <c r="CW507">
        <v>11.4</v>
      </c>
      <c r="DA507">
        <v>4.5999999999999996</v>
      </c>
      <c r="DB507">
        <v>4.5999999999999996</v>
      </c>
      <c r="DD507">
        <v>1</v>
      </c>
      <c r="DE507">
        <v>0</v>
      </c>
      <c r="DF507">
        <v>0</v>
      </c>
      <c r="DG507">
        <v>0</v>
      </c>
      <c r="DH507">
        <v>0</v>
      </c>
      <c r="DI507" t="str">
        <f t="shared" si="45"/>
        <v xml:space="preserve">Temp. suitable for vectors - surveillance may be needed. </v>
      </c>
      <c r="DJ507" t="str">
        <f t="shared" si="42"/>
        <v>When temp. suitable, model suggests vectors likely - may need control, education, and policies minimizing exposure.</v>
      </c>
      <c r="DK507" t="str">
        <f t="shared" si="46"/>
        <v xml:space="preserve">Temp. suitable for Zika - surveillance may be needed. </v>
      </c>
      <c r="DL507" t="str">
        <f t="shared" si="43"/>
        <v>When temp. suitable, model suggests Zika unlikely.</v>
      </c>
      <c r="DM507" t="str">
        <f t="shared" si="47"/>
        <v>Temp. suitable for vectors - surveillance may be needed. When temp. suitable, model suggests vectors likely - may need control, education, and policies minimizing exposure.</v>
      </c>
      <c r="DX507" s="59" t="s">
        <v>613</v>
      </c>
      <c r="DY507" s="59" t="s">
        <v>186</v>
      </c>
      <c r="DZ507" s="59" t="s">
        <v>187</v>
      </c>
      <c r="EA507" s="59" t="s">
        <v>8</v>
      </c>
      <c r="EB507" s="59">
        <v>127</v>
      </c>
      <c r="EC507" s="59">
        <v>129</v>
      </c>
      <c r="ED507" s="59">
        <v>0</v>
      </c>
      <c r="EE507" s="59">
        <v>811</v>
      </c>
      <c r="EF507" s="59">
        <v>811</v>
      </c>
      <c r="EG507" s="59">
        <v>49.674418604651102</v>
      </c>
      <c r="EH507" s="59">
        <v>113.710168955493</v>
      </c>
      <c r="EI507" s="59">
        <v>6408</v>
      </c>
      <c r="EJ507" s="59">
        <v>53</v>
      </c>
      <c r="EK507" s="59">
        <v>0</v>
      </c>
      <c r="EL507" s="59">
        <v>6</v>
      </c>
      <c r="EM507" s="59">
        <v>5</v>
      </c>
      <c r="EN507" s="59">
        <v>6408</v>
      </c>
    </row>
    <row r="508" spans="1:144" x14ac:dyDescent="0.25">
      <c r="A508" s="18">
        <v>41.569409</v>
      </c>
      <c r="B508" s="18">
        <v>-83.556244500000005</v>
      </c>
      <c r="C508" s="18">
        <f>IF(Sheet1!G1196=1,Master!A508,Master!K508)</f>
        <v>41.569409</v>
      </c>
      <c r="D508" s="18">
        <f>IF(Sheet1!G1196=1,Master!B508,Master!L508)</f>
        <v>-83.556244500000005</v>
      </c>
      <c r="E508" s="18">
        <f>IF(Sheet1!G1196=0,Master!A508,Master!K508)</f>
        <v>100</v>
      </c>
      <c r="F508" s="18">
        <f>IF(Sheet1!G1196=0,Master!B508,Master!L508)</f>
        <v>180</v>
      </c>
      <c r="G508" s="18">
        <f>IF(Sheet1!I1196=1,Master!A508,Master!K508)</f>
        <v>41.569409</v>
      </c>
      <c r="H508" s="18">
        <f>IF(Sheet1!I1196=1,Master!B508,Master!L508)</f>
        <v>-83.556244500000005</v>
      </c>
      <c r="I508" s="18">
        <f>IF(Sheet1!I1196=0,Master!A508,Master!K508)</f>
        <v>100</v>
      </c>
      <c r="J508" s="18">
        <f>IF(Sheet1!I1196=0,Master!B508,Master!L508)</f>
        <v>180</v>
      </c>
      <c r="K508" s="18">
        <v>100</v>
      </c>
      <c r="L508" s="18">
        <v>180</v>
      </c>
      <c r="M508">
        <v>505</v>
      </c>
      <c r="N508" t="s">
        <v>617</v>
      </c>
      <c r="O508">
        <v>1.06939144536E-2</v>
      </c>
      <c r="P508" t="s">
        <v>186</v>
      </c>
      <c r="Q508" t="s">
        <v>187</v>
      </c>
      <c r="R508" t="s">
        <v>8</v>
      </c>
      <c r="S508">
        <v>1</v>
      </c>
      <c r="T508">
        <v>1</v>
      </c>
      <c r="U508">
        <v>-5.98425197601318</v>
      </c>
      <c r="V508">
        <v>-5.98425197601318</v>
      </c>
      <c r="W508">
        <v>-5.98425197601318</v>
      </c>
      <c r="X508" s="1">
        <v>-5.98425197601318</v>
      </c>
      <c r="Z508" s="1">
        <v>1</v>
      </c>
      <c r="AA508" s="1">
        <v>0.118912421166897</v>
      </c>
      <c r="AB508" s="1">
        <v>0.118912421166897</v>
      </c>
      <c r="AC508" s="1">
        <v>0.118912421166897</v>
      </c>
      <c r="AD508" s="1">
        <v>0.118912421166897</v>
      </c>
      <c r="AF508" s="1">
        <v>1</v>
      </c>
      <c r="AG508">
        <v>0.80165982246398904</v>
      </c>
      <c r="AH508">
        <v>0.80165982246398904</v>
      </c>
      <c r="AI508">
        <v>0.80165982246398904</v>
      </c>
      <c r="AJ508">
        <v>0.80165982246398904</v>
      </c>
      <c r="AL508" s="18">
        <f t="shared" si="44"/>
        <v>0.80165982246398904</v>
      </c>
      <c r="AM508">
        <v>0.80165982246398904</v>
      </c>
      <c r="AN508">
        <v>505</v>
      </c>
      <c r="AO508" t="s">
        <v>617</v>
      </c>
      <c r="AP508" t="s">
        <v>186</v>
      </c>
      <c r="AQ508" t="s">
        <v>187</v>
      </c>
      <c r="AR508" t="s">
        <v>8</v>
      </c>
      <c r="AS508">
        <v>41.569409</v>
      </c>
      <c r="AT508">
        <v>-83.556244500000005</v>
      </c>
      <c r="AW508">
        <v>-0.3</v>
      </c>
      <c r="AX508">
        <v>-0.3</v>
      </c>
      <c r="BB508">
        <v>1.3</v>
      </c>
      <c r="BC508">
        <v>1.3</v>
      </c>
      <c r="BG508">
        <v>7.5</v>
      </c>
      <c r="BH508">
        <v>7.5</v>
      </c>
      <c r="BL508">
        <v>14.9</v>
      </c>
      <c r="BM508">
        <v>14.9</v>
      </c>
      <c r="BQ508">
        <v>21.8</v>
      </c>
      <c r="BR508">
        <v>21.8</v>
      </c>
      <c r="BW508">
        <v>27.2</v>
      </c>
      <c r="BX508">
        <v>27.2</v>
      </c>
      <c r="CB508">
        <v>29.5</v>
      </c>
      <c r="CC508">
        <v>29.5</v>
      </c>
      <c r="CG508">
        <v>28.1</v>
      </c>
      <c r="CH508">
        <v>28.1</v>
      </c>
      <c r="CL508">
        <v>24.3</v>
      </c>
      <c r="CM508">
        <v>24.3</v>
      </c>
      <c r="CQ508">
        <v>17.399999999999999</v>
      </c>
      <c r="CR508">
        <v>17.399999999999999</v>
      </c>
      <c r="CV508">
        <v>9.6</v>
      </c>
      <c r="CW508">
        <v>9.6</v>
      </c>
      <c r="DA508">
        <v>2.2999999999999998</v>
      </c>
      <c r="DB508">
        <v>2.2999999999999998</v>
      </c>
      <c r="DD508">
        <v>1</v>
      </c>
      <c r="DE508">
        <v>0</v>
      </c>
      <c r="DF508">
        <v>0</v>
      </c>
      <c r="DG508">
        <v>0</v>
      </c>
      <c r="DH508">
        <v>0</v>
      </c>
      <c r="DI508" t="str">
        <f t="shared" si="45"/>
        <v xml:space="preserve">Temp. suitable for vectors - surveillance may be needed. </v>
      </c>
      <c r="DJ508" t="str">
        <f t="shared" si="42"/>
        <v>When temp. suitable, model suggests vectors likely - may need control, education, and policies minimizing exposure.</v>
      </c>
      <c r="DK508" t="str">
        <f t="shared" si="46"/>
        <v xml:space="preserve">Temp. suitable for Zika - surveillance may be needed. </v>
      </c>
      <c r="DL508" t="str">
        <f t="shared" si="43"/>
        <v>When temp. suitable, model suggests Zika unlikely.</v>
      </c>
      <c r="DM508" t="str">
        <f t="shared" si="47"/>
        <v>Temp. suitable for vectors - surveillance may be needed. When temp. suitable, model suggests vectors likely - may need control, education, and policies minimizing exposure.</v>
      </c>
      <c r="DX508" s="59" t="s">
        <v>617</v>
      </c>
      <c r="DY508" s="59" t="s">
        <v>186</v>
      </c>
      <c r="DZ508" s="59" t="s">
        <v>187</v>
      </c>
      <c r="EA508" s="59" t="s">
        <v>8</v>
      </c>
      <c r="EB508" s="59">
        <v>61</v>
      </c>
      <c r="EC508" s="59">
        <v>129</v>
      </c>
      <c r="ED508" s="59">
        <v>0</v>
      </c>
      <c r="EE508" s="59">
        <v>3218</v>
      </c>
      <c r="EF508" s="59">
        <v>3218</v>
      </c>
      <c r="EG508" s="59">
        <v>211.60465116278999</v>
      </c>
      <c r="EH508" s="59">
        <v>374.58035265950798</v>
      </c>
      <c r="EI508" s="59">
        <v>27297</v>
      </c>
      <c r="EJ508" s="59">
        <v>93</v>
      </c>
      <c r="EK508" s="59">
        <v>0</v>
      </c>
      <c r="EL508" s="59">
        <v>2</v>
      </c>
      <c r="EM508" s="59">
        <v>105</v>
      </c>
      <c r="EN508" s="59">
        <v>27297</v>
      </c>
    </row>
    <row r="509" spans="1:144" x14ac:dyDescent="0.25">
      <c r="A509" s="18">
        <v>39.812154200000002</v>
      </c>
      <c r="B509" s="18">
        <v>-82.943799100000007</v>
      </c>
      <c r="C509" s="18">
        <f>IF(Sheet1!G1197=1,Master!A509,Master!K509)</f>
        <v>39.812154200000002</v>
      </c>
      <c r="D509" s="18">
        <f>IF(Sheet1!G1197=1,Master!B509,Master!L509)</f>
        <v>-82.943799100000007</v>
      </c>
      <c r="E509" s="18">
        <f>IF(Sheet1!G1197=0,Master!A509,Master!K509)</f>
        <v>100</v>
      </c>
      <c r="F509" s="18">
        <f>IF(Sheet1!G1197=0,Master!B509,Master!L509)</f>
        <v>180</v>
      </c>
      <c r="G509" s="18">
        <f>IF(Sheet1!I1197=1,Master!A509,Master!K509)</f>
        <v>39.812154200000002</v>
      </c>
      <c r="H509" s="18">
        <f>IF(Sheet1!I1197=1,Master!B509,Master!L509)</f>
        <v>-82.943799100000007</v>
      </c>
      <c r="I509" s="18">
        <f>IF(Sheet1!I1197=0,Master!A509,Master!K509)</f>
        <v>100</v>
      </c>
      <c r="J509" s="18">
        <f>IF(Sheet1!I1197=0,Master!B509,Master!L509)</f>
        <v>180</v>
      </c>
      <c r="K509" s="18">
        <v>100</v>
      </c>
      <c r="L509" s="18">
        <v>180</v>
      </c>
      <c r="M509">
        <v>602</v>
      </c>
      <c r="N509" t="s">
        <v>716</v>
      </c>
      <c r="O509">
        <v>4.0040812649699997E-2</v>
      </c>
      <c r="P509" t="s">
        <v>186</v>
      </c>
      <c r="Q509" t="s">
        <v>187</v>
      </c>
      <c r="R509" t="s">
        <v>8</v>
      </c>
      <c r="S509">
        <v>1</v>
      </c>
      <c r="T509">
        <v>1</v>
      </c>
      <c r="U509">
        <v>-5.1574802398681596</v>
      </c>
      <c r="V509">
        <v>-5.1574802398681596</v>
      </c>
      <c r="W509">
        <v>-5.1574802398681596</v>
      </c>
      <c r="X509" s="1">
        <v>-5.1574802398681596</v>
      </c>
      <c r="Z509" s="1">
        <v>1</v>
      </c>
      <c r="AA509" s="1">
        <v>0.21932747960090601</v>
      </c>
      <c r="AB509" s="1">
        <v>0.21932747960090601</v>
      </c>
      <c r="AC509" s="1">
        <v>0.21932747960090601</v>
      </c>
      <c r="AD509" s="1">
        <v>0.21932747960090601</v>
      </c>
      <c r="AF509" s="1">
        <v>1</v>
      </c>
      <c r="AG509">
        <v>0.89883852005004905</v>
      </c>
      <c r="AH509">
        <v>0.89883852005004905</v>
      </c>
      <c r="AI509">
        <v>0.89883852005004905</v>
      </c>
      <c r="AJ509">
        <v>0.89883852005004905</v>
      </c>
      <c r="AL509" s="18">
        <f t="shared" si="44"/>
        <v>0.89883852005004905</v>
      </c>
      <c r="AM509">
        <v>0.89883852005004905</v>
      </c>
      <c r="AN509">
        <v>602</v>
      </c>
      <c r="AO509" t="s">
        <v>716</v>
      </c>
      <c r="AP509" t="s">
        <v>186</v>
      </c>
      <c r="AQ509" t="s">
        <v>187</v>
      </c>
      <c r="AR509" t="s">
        <v>8</v>
      </c>
      <c r="AS509">
        <v>39.812154200000002</v>
      </c>
      <c r="AT509">
        <v>-82.943799100000007</v>
      </c>
      <c r="AW509">
        <v>2.2000000000000002</v>
      </c>
      <c r="AX509">
        <v>2.2000000000000002</v>
      </c>
      <c r="BB509">
        <v>4.4000000000000004</v>
      </c>
      <c r="BC509">
        <v>4.4000000000000004</v>
      </c>
      <c r="BG509">
        <v>10.5</v>
      </c>
      <c r="BH509">
        <v>10.5</v>
      </c>
      <c r="BL509">
        <v>17.2</v>
      </c>
      <c r="BM509">
        <v>17.2</v>
      </c>
      <c r="BQ509">
        <v>22.9</v>
      </c>
      <c r="BR509">
        <v>22.9</v>
      </c>
      <c r="BW509">
        <v>27.7</v>
      </c>
      <c r="BX509">
        <v>27.7</v>
      </c>
      <c r="CB509">
        <v>29.4</v>
      </c>
      <c r="CC509">
        <v>29.4</v>
      </c>
      <c r="CG509">
        <v>28.7</v>
      </c>
      <c r="CH509">
        <v>28.7</v>
      </c>
      <c r="CL509">
        <v>25.4</v>
      </c>
      <c r="CM509">
        <v>25.4</v>
      </c>
      <c r="CQ509">
        <v>19</v>
      </c>
      <c r="CR509">
        <v>19</v>
      </c>
      <c r="CV509">
        <v>11.4</v>
      </c>
      <c r="CW509">
        <v>11.4</v>
      </c>
      <c r="DA509">
        <v>4.5999999999999996</v>
      </c>
      <c r="DB509">
        <v>4.5999999999999996</v>
      </c>
      <c r="DD509">
        <v>1</v>
      </c>
      <c r="DE509">
        <v>0</v>
      </c>
      <c r="DF509">
        <v>0</v>
      </c>
      <c r="DG509">
        <v>0</v>
      </c>
      <c r="DH509">
        <v>0</v>
      </c>
      <c r="DI509" t="str">
        <f t="shared" si="45"/>
        <v xml:space="preserve">Temp. suitable for vectors - surveillance may be needed. </v>
      </c>
      <c r="DJ509" t="str">
        <f t="shared" si="42"/>
        <v>When temp. suitable, model suggests vectors likely - may need control, education, and policies minimizing exposure.</v>
      </c>
      <c r="DK509" t="str">
        <f t="shared" si="46"/>
        <v xml:space="preserve">Temp. suitable for Zika - surveillance may be needed. </v>
      </c>
      <c r="DL509" t="str">
        <f t="shared" si="43"/>
        <v>When temp. suitable, model suggests Zika unlikely.</v>
      </c>
      <c r="DM509" t="str">
        <f t="shared" si="47"/>
        <v>Temp. suitable for vectors - surveillance may be needed. When temp. suitable, model suggests vectors likely - may need control, education, and policies minimizing exposure.</v>
      </c>
      <c r="DX509" s="59" t="s">
        <v>716</v>
      </c>
      <c r="DY509" s="59" t="s">
        <v>186</v>
      </c>
      <c r="DZ509" s="59" t="s">
        <v>187</v>
      </c>
      <c r="EA509" s="59" t="s">
        <v>8</v>
      </c>
      <c r="EB509" s="59">
        <v>5</v>
      </c>
      <c r="EC509" s="59">
        <v>24</v>
      </c>
      <c r="ED509" s="59">
        <v>0</v>
      </c>
      <c r="EE509" s="59">
        <v>82</v>
      </c>
      <c r="EF509" s="59">
        <v>82</v>
      </c>
      <c r="EG509" s="59">
        <v>8.6666666666666607</v>
      </c>
      <c r="EH509" s="59">
        <v>18.336363385966699</v>
      </c>
      <c r="EI509" s="59">
        <v>208</v>
      </c>
      <c r="EJ509" s="59">
        <v>13</v>
      </c>
      <c r="EK509" s="59">
        <v>0</v>
      </c>
      <c r="EL509" s="59">
        <v>1</v>
      </c>
      <c r="EM509" s="59">
        <v>2</v>
      </c>
      <c r="EN509" s="59">
        <v>208</v>
      </c>
    </row>
    <row r="510" spans="1:144" x14ac:dyDescent="0.25">
      <c r="A510" s="18">
        <v>39.849245699999997</v>
      </c>
      <c r="B510" s="18">
        <v>-83.835441799999998</v>
      </c>
      <c r="C510" s="18">
        <f>IF(Sheet1!G1198=1,Master!A510,Master!K510)</f>
        <v>39.849245699999997</v>
      </c>
      <c r="D510" s="18">
        <f>IF(Sheet1!G1198=1,Master!B510,Master!L510)</f>
        <v>-83.835441799999998</v>
      </c>
      <c r="E510" s="18">
        <f>IF(Sheet1!G1198=0,Master!A510,Master!K510)</f>
        <v>100</v>
      </c>
      <c r="F510" s="18">
        <f>IF(Sheet1!G1198=0,Master!B510,Master!L510)</f>
        <v>180</v>
      </c>
      <c r="G510" s="18">
        <f>IF(Sheet1!I1198=1,Master!A510,Master!K510)</f>
        <v>39.849245699999997</v>
      </c>
      <c r="H510" s="18">
        <f>IF(Sheet1!I1198=1,Master!B510,Master!L510)</f>
        <v>-83.835441799999998</v>
      </c>
      <c r="I510" s="18">
        <f>IF(Sheet1!I1198=0,Master!A510,Master!K510)</f>
        <v>100</v>
      </c>
      <c r="J510" s="18">
        <f>IF(Sheet1!I1198=0,Master!B510,Master!L510)</f>
        <v>180</v>
      </c>
      <c r="K510" s="18">
        <v>100</v>
      </c>
      <c r="L510" s="18">
        <v>180</v>
      </c>
      <c r="M510">
        <v>671</v>
      </c>
      <c r="N510" t="s">
        <v>785</v>
      </c>
      <c r="O510">
        <v>3.7142204901699997E-2</v>
      </c>
      <c r="P510" t="s">
        <v>186</v>
      </c>
      <c r="Q510" t="s">
        <v>187</v>
      </c>
      <c r="R510" t="s">
        <v>8</v>
      </c>
      <c r="S510">
        <v>1</v>
      </c>
      <c r="T510">
        <v>1</v>
      </c>
      <c r="U510">
        <v>-5.7086615562438903</v>
      </c>
      <c r="V510">
        <v>-5.7086615562438903</v>
      </c>
      <c r="W510">
        <v>-5.7086615562438903</v>
      </c>
      <c r="X510" s="1">
        <v>-5.7086615562438903</v>
      </c>
      <c r="Z510" s="1">
        <v>1</v>
      </c>
      <c r="AA510" s="1">
        <v>0.38949015736579901</v>
      </c>
      <c r="AB510" s="1">
        <v>0.38949015736579901</v>
      </c>
      <c r="AC510" s="1">
        <v>0.38949015736579901</v>
      </c>
      <c r="AD510" s="1">
        <v>0.38949015736579901</v>
      </c>
      <c r="AF510" s="1">
        <v>1</v>
      </c>
      <c r="AG510">
        <v>0.95552814006805398</v>
      </c>
      <c r="AH510">
        <v>0.95552814006805398</v>
      </c>
      <c r="AI510">
        <v>0.95552814006805398</v>
      </c>
      <c r="AJ510">
        <v>0.95552814006805398</v>
      </c>
      <c r="AL510" s="18">
        <f t="shared" si="44"/>
        <v>0.95552814006805398</v>
      </c>
      <c r="AM510">
        <v>0.95552814006805398</v>
      </c>
      <c r="AN510">
        <v>671</v>
      </c>
      <c r="AO510" t="s">
        <v>785</v>
      </c>
      <c r="AP510" t="s">
        <v>186</v>
      </c>
      <c r="AQ510" t="s">
        <v>187</v>
      </c>
      <c r="AR510" t="s">
        <v>8</v>
      </c>
      <c r="AS510">
        <v>39.849245699999997</v>
      </c>
      <c r="AT510">
        <v>-83.835441799999998</v>
      </c>
      <c r="AW510">
        <v>1.3</v>
      </c>
      <c r="AX510">
        <v>1.3</v>
      </c>
      <c r="BB510">
        <v>3.6</v>
      </c>
      <c r="BC510">
        <v>3.6</v>
      </c>
      <c r="BG510">
        <v>9.6</v>
      </c>
      <c r="BH510">
        <v>9.6</v>
      </c>
      <c r="BL510">
        <v>16.5</v>
      </c>
      <c r="BM510">
        <v>16.5</v>
      </c>
      <c r="BQ510">
        <v>22.3</v>
      </c>
      <c r="BR510">
        <v>22.3</v>
      </c>
      <c r="BW510">
        <v>27.1</v>
      </c>
      <c r="BX510">
        <v>27.1</v>
      </c>
      <c r="CB510">
        <v>29</v>
      </c>
      <c r="CC510">
        <v>29</v>
      </c>
      <c r="CG510">
        <v>28.3</v>
      </c>
      <c r="CH510">
        <v>28.3</v>
      </c>
      <c r="CL510">
        <v>24.9</v>
      </c>
      <c r="CM510">
        <v>24.9</v>
      </c>
      <c r="CQ510">
        <v>18.3</v>
      </c>
      <c r="CR510">
        <v>18.3</v>
      </c>
      <c r="CV510">
        <v>10.6</v>
      </c>
      <c r="CW510">
        <v>10.6</v>
      </c>
      <c r="DA510">
        <v>4</v>
      </c>
      <c r="DB510">
        <v>4</v>
      </c>
      <c r="DD510">
        <v>1</v>
      </c>
      <c r="DE510">
        <v>0</v>
      </c>
      <c r="DF510">
        <v>0</v>
      </c>
      <c r="DG510">
        <v>0</v>
      </c>
      <c r="DH510">
        <v>0</v>
      </c>
      <c r="DI510" t="str">
        <f t="shared" si="45"/>
        <v xml:space="preserve">Temp. suitable for vectors - surveillance may be needed. </v>
      </c>
      <c r="DJ510" t="str">
        <f t="shared" si="42"/>
        <v>When temp. suitable, model suggests vectors likely - may need control, education, and policies minimizing exposure.</v>
      </c>
      <c r="DK510" t="str">
        <f t="shared" si="46"/>
        <v xml:space="preserve">Temp. suitable for Zika - surveillance may be needed. </v>
      </c>
      <c r="DL510" t="str">
        <f t="shared" si="43"/>
        <v>When temp. suitable, model suggests Zika unlikely.</v>
      </c>
      <c r="DM510" t="str">
        <f t="shared" si="47"/>
        <v>Temp. suitable for vectors - surveillance may be needed. When temp. suitable, model suggests vectors likely - may need control, education, and policies minimizing exposure.</v>
      </c>
      <c r="DX510" s="59" t="s">
        <v>785</v>
      </c>
      <c r="DY510" s="59" t="s">
        <v>186</v>
      </c>
      <c r="DZ510" s="59" t="s">
        <v>187</v>
      </c>
      <c r="EA510" s="59" t="s">
        <v>8</v>
      </c>
      <c r="EB510" s="59">
        <v>133</v>
      </c>
      <c r="EC510" s="59">
        <v>144</v>
      </c>
      <c r="ED510" s="59">
        <v>0</v>
      </c>
      <c r="EE510" s="59">
        <v>448</v>
      </c>
      <c r="EF510" s="59">
        <v>448</v>
      </c>
      <c r="EG510" s="59">
        <v>35.6041666666666</v>
      </c>
      <c r="EH510" s="59">
        <v>72.447607386111898</v>
      </c>
      <c r="EI510" s="59">
        <v>5127</v>
      </c>
      <c r="EJ510" s="59">
        <v>62</v>
      </c>
      <c r="EK510" s="59">
        <v>0</v>
      </c>
      <c r="EL510" s="59">
        <v>15</v>
      </c>
      <c r="EM510" s="59">
        <v>9</v>
      </c>
      <c r="EN510" s="59">
        <v>5127</v>
      </c>
    </row>
    <row r="511" spans="1:144" x14ac:dyDescent="0.25">
      <c r="A511" s="18">
        <v>40.699946099999998</v>
      </c>
      <c r="B511" s="18">
        <v>-84.134396499999994</v>
      </c>
      <c r="C511" s="18">
        <f>IF(Sheet1!G1199=1,Master!A511,Master!K511)</f>
        <v>40.699946099999998</v>
      </c>
      <c r="D511" s="18">
        <f>IF(Sheet1!G1199=1,Master!B511,Master!L511)</f>
        <v>-84.134396499999994</v>
      </c>
      <c r="E511" s="18">
        <f>IF(Sheet1!G1199=0,Master!A511,Master!K511)</f>
        <v>100</v>
      </c>
      <c r="F511" s="18">
        <f>IF(Sheet1!G1199=0,Master!B511,Master!L511)</f>
        <v>180</v>
      </c>
      <c r="G511" s="18">
        <f>IF(Sheet1!I1199=1,Master!A511,Master!K511)</f>
        <v>40.699946099999998</v>
      </c>
      <c r="H511" s="18">
        <f>IF(Sheet1!I1199=1,Master!B511,Master!L511)</f>
        <v>-84.134396499999994</v>
      </c>
      <c r="I511" s="18">
        <f>IF(Sheet1!I1199=0,Master!A511,Master!K511)</f>
        <v>100</v>
      </c>
      <c r="J511" s="18">
        <f>IF(Sheet1!I1199=0,Master!B511,Master!L511)</f>
        <v>180</v>
      </c>
      <c r="K511" s="18">
        <v>100</v>
      </c>
      <c r="L511" s="18">
        <v>180</v>
      </c>
      <c r="M511">
        <v>699</v>
      </c>
      <c r="N511" t="s">
        <v>813</v>
      </c>
      <c r="O511">
        <v>6.3390599720200003E-2</v>
      </c>
      <c r="P511" t="s">
        <v>186</v>
      </c>
      <c r="Q511" t="s">
        <v>187</v>
      </c>
      <c r="R511" t="s">
        <v>8</v>
      </c>
      <c r="S511">
        <v>1</v>
      </c>
      <c r="T511">
        <v>1</v>
      </c>
      <c r="U511">
        <v>-10.1181106567382</v>
      </c>
      <c r="V511">
        <v>-10.1181106567382</v>
      </c>
      <c r="W511">
        <v>-10.1181106567382</v>
      </c>
      <c r="X511" s="1">
        <v>-10.1181106567382</v>
      </c>
      <c r="Z511" s="1">
        <v>1</v>
      </c>
      <c r="AA511" s="1">
        <v>9.2348769307136994E-2</v>
      </c>
      <c r="AB511" s="1">
        <v>9.2348769307136994E-2</v>
      </c>
      <c r="AC511" s="1">
        <v>9.2348769307136994E-2</v>
      </c>
      <c r="AD511" s="1">
        <v>9.2348769307136994E-2</v>
      </c>
      <c r="AF511" s="1">
        <v>1</v>
      </c>
      <c r="AG511">
        <v>0.905914306640625</v>
      </c>
      <c r="AH511">
        <v>0.905914306640625</v>
      </c>
      <c r="AI511">
        <v>0.905914306640625</v>
      </c>
      <c r="AJ511">
        <v>0.905914306640625</v>
      </c>
      <c r="AL511" s="18">
        <f t="shared" si="44"/>
        <v>0.905914306640625</v>
      </c>
      <c r="AM511">
        <v>0.905914306640625</v>
      </c>
      <c r="AN511">
        <v>699</v>
      </c>
      <c r="AO511" t="s">
        <v>813</v>
      </c>
      <c r="AP511" t="s">
        <v>186</v>
      </c>
      <c r="AQ511" t="s">
        <v>187</v>
      </c>
      <c r="AR511" t="s">
        <v>8</v>
      </c>
      <c r="AS511">
        <v>40.699946099999998</v>
      </c>
      <c r="AT511">
        <v>-84.134396499999994</v>
      </c>
      <c r="AW511">
        <v>0</v>
      </c>
      <c r="AX511">
        <v>0</v>
      </c>
      <c r="BB511">
        <v>1.9</v>
      </c>
      <c r="BC511">
        <v>1.9</v>
      </c>
      <c r="BG511">
        <v>8.3000000000000007</v>
      </c>
      <c r="BH511">
        <v>8.3000000000000007</v>
      </c>
      <c r="BL511">
        <v>15.5</v>
      </c>
      <c r="BM511">
        <v>15.5</v>
      </c>
      <c r="BQ511">
        <v>22</v>
      </c>
      <c r="BR511">
        <v>22</v>
      </c>
      <c r="BW511">
        <v>27.1</v>
      </c>
      <c r="BX511">
        <v>27.1</v>
      </c>
      <c r="CB511">
        <v>29</v>
      </c>
      <c r="CC511">
        <v>29</v>
      </c>
      <c r="CG511">
        <v>27.8</v>
      </c>
      <c r="CH511">
        <v>27.8</v>
      </c>
      <c r="CL511">
        <v>24.4</v>
      </c>
      <c r="CM511">
        <v>24.4</v>
      </c>
      <c r="CQ511">
        <v>17.7</v>
      </c>
      <c r="CR511">
        <v>17.7</v>
      </c>
      <c r="CV511">
        <v>9.9</v>
      </c>
      <c r="CW511">
        <v>9.9</v>
      </c>
      <c r="DA511">
        <v>2.7</v>
      </c>
      <c r="DB511">
        <v>2.7</v>
      </c>
      <c r="DD511">
        <v>1</v>
      </c>
      <c r="DE511">
        <v>0</v>
      </c>
      <c r="DF511">
        <v>0</v>
      </c>
      <c r="DG511">
        <v>0</v>
      </c>
      <c r="DH511">
        <v>0</v>
      </c>
      <c r="DI511" t="str">
        <f t="shared" si="45"/>
        <v xml:space="preserve">Temp. suitable for vectors - surveillance may be needed. </v>
      </c>
      <c r="DJ511" t="str">
        <f t="shared" si="42"/>
        <v>When temp. suitable, model suggests vectors likely - may need control, education, and policies minimizing exposure.</v>
      </c>
      <c r="DK511" t="str">
        <f t="shared" si="46"/>
        <v xml:space="preserve">Temp. suitable for Zika - surveillance may be needed. </v>
      </c>
      <c r="DL511" t="str">
        <f t="shared" si="43"/>
        <v>When temp. suitable, model suggests Zika unlikely.</v>
      </c>
      <c r="DM511" t="str">
        <f t="shared" si="47"/>
        <v>Temp. suitable for vectors - surveillance may be needed. When temp. suitable, model suggests vectors likely - may need control, education, and policies minimizing exposure.</v>
      </c>
      <c r="DX511" s="59" t="s">
        <v>813</v>
      </c>
      <c r="DY511" s="59" t="s">
        <v>186</v>
      </c>
      <c r="DZ511" s="59" t="s">
        <v>187</v>
      </c>
      <c r="EA511" s="59" t="s">
        <v>8</v>
      </c>
      <c r="EB511" s="59">
        <v>23</v>
      </c>
      <c r="EC511" s="59">
        <v>168</v>
      </c>
      <c r="ED511" s="59">
        <v>0</v>
      </c>
      <c r="EE511" s="59">
        <v>3047</v>
      </c>
      <c r="EF511" s="59">
        <v>3047</v>
      </c>
      <c r="EG511" s="59">
        <v>259.41071428571399</v>
      </c>
      <c r="EH511" s="59">
        <v>415.03991962846601</v>
      </c>
      <c r="EI511" s="59">
        <v>43581</v>
      </c>
      <c r="EJ511" s="59">
        <v>116</v>
      </c>
      <c r="EK511" s="59">
        <v>0</v>
      </c>
      <c r="EL511" s="59">
        <v>8</v>
      </c>
      <c r="EM511" s="59">
        <v>71</v>
      </c>
      <c r="EN511" s="59">
        <v>43581</v>
      </c>
    </row>
    <row r="512" spans="1:144" x14ac:dyDescent="0.25">
      <c r="A512" s="18">
        <v>39.805828900000002</v>
      </c>
      <c r="B512" s="18">
        <v>-84.065552499999995</v>
      </c>
      <c r="C512" s="18">
        <f>IF(Sheet1!G1200=1,Master!A512,Master!K512)</f>
        <v>39.805828900000002</v>
      </c>
      <c r="D512" s="18">
        <f>IF(Sheet1!G1200=1,Master!B512,Master!L512)</f>
        <v>-84.065552499999995</v>
      </c>
      <c r="E512" s="18">
        <f>IF(Sheet1!G1200=0,Master!A512,Master!K512)</f>
        <v>100</v>
      </c>
      <c r="F512" s="18">
        <f>IF(Sheet1!G1200=0,Master!B512,Master!L512)</f>
        <v>180</v>
      </c>
      <c r="G512" s="18">
        <f>IF(Sheet1!I1200=1,Master!A512,Master!K512)</f>
        <v>39.805828900000002</v>
      </c>
      <c r="H512" s="18">
        <f>IF(Sheet1!I1200=1,Master!B512,Master!L512)</f>
        <v>-84.065552499999995</v>
      </c>
      <c r="I512" s="18">
        <f>IF(Sheet1!I1200=0,Master!A512,Master!K512)</f>
        <v>100</v>
      </c>
      <c r="J512" s="18">
        <f>IF(Sheet1!I1200=0,Master!B512,Master!L512)</f>
        <v>180</v>
      </c>
      <c r="K512" s="18">
        <v>100</v>
      </c>
      <c r="L512" s="18">
        <v>180</v>
      </c>
      <c r="M512">
        <v>727</v>
      </c>
      <c r="N512" t="s">
        <v>841</v>
      </c>
      <c r="O512">
        <v>0.451348442859</v>
      </c>
      <c r="P512" t="s">
        <v>186</v>
      </c>
      <c r="Q512" t="s">
        <v>187</v>
      </c>
      <c r="R512" t="s">
        <v>8</v>
      </c>
      <c r="S512">
        <v>1</v>
      </c>
      <c r="T512">
        <v>1</v>
      </c>
      <c r="U512">
        <v>-4.3307085037231401</v>
      </c>
      <c r="V512">
        <v>-4.3307085037231401</v>
      </c>
      <c r="W512">
        <v>-4.3307085037231401</v>
      </c>
      <c r="X512" s="1">
        <v>-4.3307085037231401</v>
      </c>
      <c r="Z512" s="1">
        <v>2</v>
      </c>
      <c r="AA512" s="1">
        <v>0.45033618032070299</v>
      </c>
      <c r="AB512" s="1">
        <v>0.46964039360570597</v>
      </c>
      <c r="AC512" s="1">
        <v>0.45998828696320399</v>
      </c>
      <c r="AD512" s="1">
        <v>0.91997657392640897</v>
      </c>
      <c r="AF512" s="1">
        <v>2</v>
      </c>
      <c r="AG512">
        <v>0.94894129283562101</v>
      </c>
      <c r="AH512">
        <v>0.94947267947578595</v>
      </c>
      <c r="AI512">
        <v>0.94920698615570298</v>
      </c>
      <c r="AJ512">
        <v>1.8984139723114</v>
      </c>
      <c r="AL512" s="18">
        <f t="shared" si="44"/>
        <v>0.94947267947578595</v>
      </c>
      <c r="AM512">
        <v>0.94947267947578595</v>
      </c>
      <c r="AN512">
        <v>727</v>
      </c>
      <c r="AO512" t="s">
        <v>841</v>
      </c>
      <c r="AP512" t="s">
        <v>186</v>
      </c>
      <c r="AQ512" t="s">
        <v>187</v>
      </c>
      <c r="AR512" t="s">
        <v>8</v>
      </c>
      <c r="AS512">
        <v>39.805828900000002</v>
      </c>
      <c r="AT512">
        <v>-84.065552499999995</v>
      </c>
      <c r="AW512">
        <v>1.8</v>
      </c>
      <c r="AX512">
        <v>1.8</v>
      </c>
      <c r="BB512">
        <v>4</v>
      </c>
      <c r="BC512">
        <v>4</v>
      </c>
      <c r="BG512">
        <v>9.6</v>
      </c>
      <c r="BH512">
        <v>9.6</v>
      </c>
      <c r="BL512">
        <v>17</v>
      </c>
      <c r="BM512">
        <v>17</v>
      </c>
      <c r="BQ512">
        <v>22.9</v>
      </c>
      <c r="BR512">
        <v>22.9</v>
      </c>
      <c r="BW512">
        <v>27.9</v>
      </c>
      <c r="BX512">
        <v>27.9</v>
      </c>
      <c r="CB512">
        <v>29.9</v>
      </c>
      <c r="CC512">
        <v>29.9</v>
      </c>
      <c r="CG512">
        <v>29.2</v>
      </c>
      <c r="CH512">
        <v>29.2</v>
      </c>
      <c r="CL512">
        <v>25.6</v>
      </c>
      <c r="CM512">
        <v>25.6</v>
      </c>
      <c r="CQ512">
        <v>18.7</v>
      </c>
      <c r="CR512">
        <v>18.7</v>
      </c>
      <c r="CV512">
        <v>10.9</v>
      </c>
      <c r="CW512">
        <v>10.9</v>
      </c>
      <c r="DA512">
        <v>4.3</v>
      </c>
      <c r="DB512">
        <v>4.3</v>
      </c>
      <c r="DD512">
        <v>1</v>
      </c>
      <c r="DE512">
        <v>0</v>
      </c>
      <c r="DF512">
        <v>0</v>
      </c>
      <c r="DG512">
        <v>0</v>
      </c>
      <c r="DH512">
        <v>0</v>
      </c>
      <c r="DI512" t="str">
        <f t="shared" si="45"/>
        <v xml:space="preserve">Temp. suitable for vectors - surveillance may be needed. </v>
      </c>
      <c r="DJ512" t="str">
        <f t="shared" si="42"/>
        <v>When temp. suitable, model suggests vectors likely - may need control, education, and policies minimizing exposure.</v>
      </c>
      <c r="DK512" t="str">
        <f t="shared" si="46"/>
        <v xml:space="preserve">Temp. suitable for Zika - surveillance may be needed. </v>
      </c>
      <c r="DL512" t="str">
        <f t="shared" si="43"/>
        <v>When temp. suitable, model suggests Zika unlikely.</v>
      </c>
      <c r="DM512" t="str">
        <f t="shared" si="47"/>
        <v>Temp. suitable for vectors - surveillance may be needed. When temp. suitable, model suggests vectors likely - may need control, education, and policies minimizing exposure.</v>
      </c>
      <c r="DX512" s="59" t="s">
        <v>841</v>
      </c>
      <c r="DY512" s="59" t="s">
        <v>186</v>
      </c>
      <c r="DZ512" s="59" t="s">
        <v>187</v>
      </c>
      <c r="EA512" s="59" t="s">
        <v>8</v>
      </c>
      <c r="EB512" s="59">
        <v>0</v>
      </c>
      <c r="EC512" s="59">
        <v>396</v>
      </c>
      <c r="ED512" s="59">
        <v>0</v>
      </c>
      <c r="EE512" s="59">
        <v>5134</v>
      </c>
      <c r="EF512" s="59">
        <v>5134</v>
      </c>
      <c r="EG512" s="59">
        <v>431.07070707070699</v>
      </c>
      <c r="EH512" s="59">
        <v>567.96854466403499</v>
      </c>
      <c r="EI512" s="59">
        <v>170704</v>
      </c>
      <c r="EJ512" s="59">
        <v>279</v>
      </c>
      <c r="EK512" s="59">
        <v>0</v>
      </c>
      <c r="EL512" s="59">
        <v>10</v>
      </c>
      <c r="EM512" s="59">
        <v>198</v>
      </c>
      <c r="EN512" s="59">
        <v>170704</v>
      </c>
    </row>
    <row r="513" spans="1:144" x14ac:dyDescent="0.25">
      <c r="A513" s="18">
        <v>41.268192399999997</v>
      </c>
      <c r="B513" s="18">
        <v>-80.675508199999996</v>
      </c>
      <c r="C513" s="18">
        <f>IF(Sheet1!G1201=1,Master!A513,Master!K513)</f>
        <v>41.268192399999997</v>
      </c>
      <c r="D513" s="18">
        <f>IF(Sheet1!G1201=1,Master!B513,Master!L513)</f>
        <v>-80.675508199999996</v>
      </c>
      <c r="E513" s="18">
        <f>IF(Sheet1!G1201=0,Master!A513,Master!K513)</f>
        <v>100</v>
      </c>
      <c r="F513" s="18">
        <f>IF(Sheet1!G1201=0,Master!B513,Master!L513)</f>
        <v>180</v>
      </c>
      <c r="G513" s="18">
        <f>IF(Sheet1!I1201=1,Master!A513,Master!K513)</f>
        <v>41.268192399999997</v>
      </c>
      <c r="H513" s="18">
        <f>IF(Sheet1!I1201=1,Master!B513,Master!L513)</f>
        <v>-80.675508199999996</v>
      </c>
      <c r="I513" s="18">
        <f>IF(Sheet1!I1201=0,Master!A513,Master!K513)</f>
        <v>100</v>
      </c>
      <c r="J513" s="18">
        <f>IF(Sheet1!I1201=0,Master!B513,Master!L513)</f>
        <v>180</v>
      </c>
      <c r="K513" s="18">
        <v>100</v>
      </c>
      <c r="L513" s="18">
        <v>180</v>
      </c>
      <c r="M513">
        <v>732</v>
      </c>
      <c r="N513" t="s">
        <v>846</v>
      </c>
      <c r="O513">
        <v>4.9992112697300001E-2</v>
      </c>
      <c r="P513" t="s">
        <v>186</v>
      </c>
      <c r="Q513" t="s">
        <v>187</v>
      </c>
      <c r="R513" t="s">
        <v>8</v>
      </c>
      <c r="S513">
        <v>1</v>
      </c>
      <c r="T513">
        <v>1</v>
      </c>
      <c r="U513" t="s">
        <v>863</v>
      </c>
      <c r="V513" t="s">
        <v>863</v>
      </c>
      <c r="W513" t="s">
        <v>863</v>
      </c>
      <c r="X513" s="1" t="s">
        <v>863</v>
      </c>
      <c r="Z513" s="1">
        <v>1</v>
      </c>
      <c r="AA513" s="1">
        <v>5.1674220710993E-2</v>
      </c>
      <c r="AB513" s="1">
        <v>5.1674220710993E-2</v>
      </c>
      <c r="AC513" s="1">
        <v>5.1674220710993E-2</v>
      </c>
      <c r="AD513" s="1">
        <v>5.1674220710993E-2</v>
      </c>
      <c r="AF513" s="1">
        <v>1</v>
      </c>
      <c r="AG513">
        <v>0.68461823463439897</v>
      </c>
      <c r="AH513">
        <v>0.68461823463439897</v>
      </c>
      <c r="AI513">
        <v>0.68461823463439897</v>
      </c>
      <c r="AJ513">
        <v>0.68461823463439897</v>
      </c>
      <c r="AL513" s="18">
        <f t="shared" si="44"/>
        <v>0.68461823463439897</v>
      </c>
      <c r="AM513">
        <v>0.68461823463439897</v>
      </c>
      <c r="AN513">
        <v>732</v>
      </c>
      <c r="AO513" t="s">
        <v>846</v>
      </c>
      <c r="AP513" t="s">
        <v>186</v>
      </c>
      <c r="AQ513" t="s">
        <v>187</v>
      </c>
      <c r="AR513" t="s">
        <v>8</v>
      </c>
      <c r="AS513">
        <v>41.268192399999997</v>
      </c>
      <c r="AT513">
        <v>-80.675508199999996</v>
      </c>
      <c r="AW513">
        <v>0.5</v>
      </c>
      <c r="AX513">
        <v>0.5</v>
      </c>
      <c r="BB513">
        <v>2.2000000000000002</v>
      </c>
      <c r="BC513">
        <v>2.2000000000000002</v>
      </c>
      <c r="BG513">
        <v>7.9</v>
      </c>
      <c r="BH513">
        <v>7.9</v>
      </c>
      <c r="BL513">
        <v>14.9</v>
      </c>
      <c r="BM513">
        <v>14.9</v>
      </c>
      <c r="BQ513">
        <v>21.1</v>
      </c>
      <c r="BR513">
        <v>21.1</v>
      </c>
      <c r="BW513">
        <v>25.8</v>
      </c>
      <c r="BX513">
        <v>25.8</v>
      </c>
      <c r="CB513">
        <v>28</v>
      </c>
      <c r="CC513">
        <v>28</v>
      </c>
      <c r="CG513">
        <v>27.1</v>
      </c>
      <c r="CH513">
        <v>27.1</v>
      </c>
      <c r="CL513">
        <v>23.4</v>
      </c>
      <c r="CM513">
        <v>23.4</v>
      </c>
      <c r="CQ513">
        <v>17</v>
      </c>
      <c r="CR513">
        <v>17</v>
      </c>
      <c r="CV513">
        <v>9.6999999999999993</v>
      </c>
      <c r="CW513">
        <v>9.6999999999999993</v>
      </c>
      <c r="DA513">
        <v>2.9</v>
      </c>
      <c r="DB513">
        <v>2.9</v>
      </c>
      <c r="DD513">
        <v>1</v>
      </c>
      <c r="DE513">
        <v>0</v>
      </c>
      <c r="DF513">
        <v>0</v>
      </c>
      <c r="DG513">
        <v>0</v>
      </c>
      <c r="DH513">
        <v>0</v>
      </c>
      <c r="DI513" t="str">
        <f t="shared" si="45"/>
        <v xml:space="preserve">Temp. suitable for vectors - surveillance may be needed. </v>
      </c>
      <c r="DJ513" t="str">
        <f t="shared" si="42"/>
        <v>When temp. suitable, model suggests vectors likely - may need control, education, and policies minimizing exposure.</v>
      </c>
      <c r="DK513" t="str">
        <f t="shared" si="46"/>
        <v xml:space="preserve">Temp. suitable for Zika - surveillance may be needed. </v>
      </c>
      <c r="DL513" t="str">
        <f t="shared" si="43"/>
        <v>When temp. suitable, model suggests Zika unlikely.</v>
      </c>
      <c r="DM513" t="str">
        <f t="shared" si="47"/>
        <v>Temp. suitable for vectors - surveillance may be needed. When temp. suitable, model suggests vectors likely - may need control, education, and policies minimizing exposure.</v>
      </c>
      <c r="DX513" s="59" t="s">
        <v>846</v>
      </c>
      <c r="DY513" s="59" t="s">
        <v>186</v>
      </c>
      <c r="DZ513" s="59" t="s">
        <v>187</v>
      </c>
      <c r="EA513" s="59" t="s">
        <v>8</v>
      </c>
      <c r="EB513" s="59">
        <v>121</v>
      </c>
      <c r="EC513" s="59">
        <v>153</v>
      </c>
      <c r="ED513" s="59">
        <v>0</v>
      </c>
      <c r="EE513" s="59">
        <v>573</v>
      </c>
      <c r="EF513" s="59">
        <v>573</v>
      </c>
      <c r="EG513" s="59">
        <v>51.529411764705799</v>
      </c>
      <c r="EH513" s="59">
        <v>93.389413041743794</v>
      </c>
      <c r="EI513" s="59">
        <v>7884</v>
      </c>
      <c r="EJ513" s="59">
        <v>74</v>
      </c>
      <c r="EK513" s="59">
        <v>0</v>
      </c>
      <c r="EL513" s="59">
        <v>6</v>
      </c>
      <c r="EM513" s="59">
        <v>21</v>
      </c>
      <c r="EN513" s="59">
        <v>7884</v>
      </c>
    </row>
    <row r="514" spans="1:144" x14ac:dyDescent="0.25">
      <c r="A514" s="18">
        <v>34.663922900000003</v>
      </c>
      <c r="B514" s="18">
        <v>-99.274462700000001</v>
      </c>
      <c r="C514" s="18">
        <f>IF(Sheet1!G1217=1,Master!A514,Master!K514)</f>
        <v>34.663922900000003</v>
      </c>
      <c r="D514" s="18">
        <f>IF(Sheet1!G1217=1,Master!B514,Master!L514)</f>
        <v>-99.274462700000001</v>
      </c>
      <c r="E514" s="18">
        <f>IF(Sheet1!G1217=0,Master!A514,Master!K514)</f>
        <v>100</v>
      </c>
      <c r="F514" s="18">
        <f>IF(Sheet1!G1217=0,Master!B514,Master!L514)</f>
        <v>180</v>
      </c>
      <c r="G514" s="18">
        <f>IF(Sheet1!I1217=1,Master!A514,Master!K514)</f>
        <v>34.663922900000003</v>
      </c>
      <c r="H514" s="18">
        <f>IF(Sheet1!I1217=1,Master!B514,Master!L514)</f>
        <v>-99.274462700000001</v>
      </c>
      <c r="I514" s="18">
        <f>IF(Sheet1!I1217=0,Master!A514,Master!K514)</f>
        <v>100</v>
      </c>
      <c r="J514" s="18">
        <f>IF(Sheet1!I1217=0,Master!B514,Master!L514)</f>
        <v>180</v>
      </c>
      <c r="K514" s="18">
        <v>100</v>
      </c>
      <c r="L514" s="18">
        <v>180</v>
      </c>
      <c r="M514">
        <v>6</v>
      </c>
      <c r="N514" t="s">
        <v>19</v>
      </c>
      <c r="O514">
        <v>0.20459607886100001</v>
      </c>
      <c r="P514" s="18" t="s">
        <v>20</v>
      </c>
      <c r="Q514" t="s">
        <v>21</v>
      </c>
      <c r="R514" t="s">
        <v>8</v>
      </c>
      <c r="S514">
        <v>0</v>
      </c>
      <c r="T514">
        <v>1</v>
      </c>
      <c r="U514">
        <v>18.8188972473144</v>
      </c>
      <c r="V514">
        <v>18.8188972473144</v>
      </c>
      <c r="W514">
        <v>18.8188972473144</v>
      </c>
      <c r="X514" s="1">
        <v>18.8188972473144</v>
      </c>
      <c r="Z514" s="1">
        <v>1</v>
      </c>
      <c r="AA514" s="1">
        <v>0.65221310968130097</v>
      </c>
      <c r="AB514" s="1">
        <v>0.65221310968130097</v>
      </c>
      <c r="AC514" s="1">
        <v>0.65221310968130097</v>
      </c>
      <c r="AD514" s="1">
        <v>0.65221310968130097</v>
      </c>
      <c r="AF514" s="1">
        <v>1</v>
      </c>
      <c r="AG514">
        <v>0.86015531942255397</v>
      </c>
      <c r="AH514">
        <v>0.86015531942255397</v>
      </c>
      <c r="AI514">
        <v>0.86015531942255397</v>
      </c>
      <c r="AJ514">
        <v>0.86015531942255397</v>
      </c>
      <c r="AL514" s="18">
        <f t="shared" si="44"/>
        <v>0.86015531942255397</v>
      </c>
      <c r="AM514">
        <v>0.86015531942255397</v>
      </c>
      <c r="AN514">
        <v>6</v>
      </c>
      <c r="AO514" t="s">
        <v>19</v>
      </c>
      <c r="AP514" t="s">
        <v>20</v>
      </c>
      <c r="AQ514" t="s">
        <v>21</v>
      </c>
      <c r="AR514" t="s">
        <v>8</v>
      </c>
      <c r="AS514">
        <v>34.663922900000003</v>
      </c>
      <c r="AT514">
        <v>-99.274462700000001</v>
      </c>
      <c r="AW514">
        <v>10.4</v>
      </c>
      <c r="AX514">
        <v>10.4</v>
      </c>
      <c r="BB514">
        <v>13.4</v>
      </c>
      <c r="BC514">
        <v>13.4</v>
      </c>
      <c r="BG514">
        <v>18.100000000000001</v>
      </c>
      <c r="BH514">
        <v>18.100000000000001</v>
      </c>
      <c r="BL514">
        <v>24.1</v>
      </c>
      <c r="BM514">
        <v>24.1</v>
      </c>
      <c r="BQ514">
        <v>28.3</v>
      </c>
      <c r="BR514">
        <v>28.3</v>
      </c>
      <c r="BW514">
        <v>33</v>
      </c>
      <c r="BX514">
        <v>33</v>
      </c>
      <c r="CB514">
        <v>36</v>
      </c>
      <c r="CC514">
        <v>36</v>
      </c>
      <c r="CG514">
        <v>35.299999999999997</v>
      </c>
      <c r="CH514">
        <v>35.299999999999997</v>
      </c>
      <c r="CL514">
        <v>30.5</v>
      </c>
      <c r="CM514">
        <v>30.5</v>
      </c>
      <c r="CQ514">
        <v>24.6</v>
      </c>
      <c r="CR514">
        <v>24.6</v>
      </c>
      <c r="CV514">
        <v>17.100000000000001</v>
      </c>
      <c r="CW514">
        <v>17.100000000000001</v>
      </c>
      <c r="DA514">
        <v>11.8</v>
      </c>
      <c r="DB514">
        <v>11.8</v>
      </c>
      <c r="DD514">
        <v>2</v>
      </c>
      <c r="DE514">
        <v>0</v>
      </c>
      <c r="DF514">
        <v>0</v>
      </c>
      <c r="DG514">
        <v>0</v>
      </c>
      <c r="DH514">
        <v>0</v>
      </c>
      <c r="DI514" t="str">
        <f t="shared" si="45"/>
        <v xml:space="preserve">Temp. suitable for vectors - surveillance may be needed. </v>
      </c>
      <c r="DJ514" t="str">
        <f t="shared" ref="DJ514:DJ577" si="48">IF(AL514="NoData",$DQ$5,IF(AL514&lt;0.5,$DQ$3,IF(AL514&gt;=0.5,$DQ$4,"")))</f>
        <v>When temp. suitable, model suggests vectors likely - may need control, education, and policies minimizing exposure.</v>
      </c>
      <c r="DK514" t="str">
        <f t="shared" si="46"/>
        <v xml:space="preserve">Temp. suitable for Zika - surveillance may be needed. </v>
      </c>
      <c r="DL514" t="str">
        <f t="shared" ref="DL514:DL577" si="49">IF(DF514="NoData",$DU$5,IF(DF514&lt;0.5,$DU$3,IF(DF514&gt;=0.5,$DU$4,"")))</f>
        <v>When temp. suitable, model suggests Zika unlikely.</v>
      </c>
      <c r="DM514" t="str">
        <f t="shared" si="47"/>
        <v>Temp. suitable for vectors - surveillance may be needed. When temp. suitable, model suggests vectors likely - may need control, education, and policies minimizing exposure.</v>
      </c>
      <c r="DX514" s="59" t="s">
        <v>19</v>
      </c>
      <c r="DY514" s="59" t="s">
        <v>20</v>
      </c>
      <c r="DZ514" s="59" t="s">
        <v>21</v>
      </c>
      <c r="EA514" s="59" t="s">
        <v>8</v>
      </c>
      <c r="EB514" s="59">
        <v>0</v>
      </c>
      <c r="EC514" s="59">
        <v>259</v>
      </c>
      <c r="ED514" s="59">
        <v>0</v>
      </c>
      <c r="EE514" s="59">
        <v>1331</v>
      </c>
      <c r="EF514" s="59">
        <v>1331</v>
      </c>
      <c r="EG514" s="59">
        <v>83.150579150579105</v>
      </c>
      <c r="EH514" s="59">
        <v>216.35209333669499</v>
      </c>
      <c r="EI514" s="59">
        <v>21536</v>
      </c>
      <c r="EJ514" s="59">
        <v>72</v>
      </c>
      <c r="EK514" s="59">
        <v>0</v>
      </c>
      <c r="EL514" s="59">
        <v>11</v>
      </c>
      <c r="EM514" s="59">
        <v>1</v>
      </c>
      <c r="EN514" s="59">
        <v>21536</v>
      </c>
    </row>
    <row r="515" spans="1:144" x14ac:dyDescent="0.25">
      <c r="A515" s="18">
        <v>35.700803000000001</v>
      </c>
      <c r="B515" s="18">
        <v>-95.167114699999999</v>
      </c>
      <c r="C515" s="18">
        <f>IF(Sheet1!G1218=1,Master!A515,Master!K515)</f>
        <v>35.700803000000001</v>
      </c>
      <c r="D515" s="18">
        <f>IF(Sheet1!G1218=1,Master!B515,Master!L515)</f>
        <v>-95.167114699999999</v>
      </c>
      <c r="E515" s="18">
        <f>IF(Sheet1!G1218=0,Master!A515,Master!K515)</f>
        <v>100</v>
      </c>
      <c r="F515" s="18">
        <f>IF(Sheet1!G1218=0,Master!B515,Master!L515)</f>
        <v>180</v>
      </c>
      <c r="G515" s="18">
        <f>IF(Sheet1!I1218=1,Master!A515,Master!K515)</f>
        <v>35.700803000000001</v>
      </c>
      <c r="H515" s="18">
        <f>IF(Sheet1!I1218=1,Master!B515,Master!L515)</f>
        <v>-95.167114699999999</v>
      </c>
      <c r="I515" s="18">
        <f>IF(Sheet1!I1218=0,Master!A515,Master!K515)</f>
        <v>100</v>
      </c>
      <c r="J515" s="18">
        <f>IF(Sheet1!I1218=0,Master!B515,Master!L515)</f>
        <v>180</v>
      </c>
      <c r="K515" s="18">
        <v>100</v>
      </c>
      <c r="L515" s="18">
        <v>180</v>
      </c>
      <c r="M515">
        <v>159</v>
      </c>
      <c r="N515" t="s">
        <v>257</v>
      </c>
      <c r="O515">
        <v>0.90910731669599998</v>
      </c>
      <c r="P515" s="18" t="s">
        <v>20</v>
      </c>
      <c r="Q515" t="s">
        <v>21</v>
      </c>
      <c r="R515" t="s">
        <v>8</v>
      </c>
      <c r="S515">
        <v>0</v>
      </c>
      <c r="T515">
        <v>2</v>
      </c>
      <c r="U515">
        <v>15.787401199340801</v>
      </c>
      <c r="V515">
        <v>16.3385829925537</v>
      </c>
      <c r="W515">
        <v>16.062992095947202</v>
      </c>
      <c r="X515" s="1">
        <v>32.125984191894503</v>
      </c>
      <c r="Z515" s="1">
        <v>8</v>
      </c>
      <c r="AA515" s="1">
        <v>0.36518717186751398</v>
      </c>
      <c r="AB515" s="1">
        <v>0.47904331275335399</v>
      </c>
      <c r="AC515" s="1">
        <v>0.42356267125184999</v>
      </c>
      <c r="AD515" s="1">
        <v>3.3885013700147999</v>
      </c>
      <c r="AF515" s="1">
        <v>8</v>
      </c>
      <c r="AG515">
        <v>0.83457395687712199</v>
      </c>
      <c r="AH515">
        <v>0.92401591637038705</v>
      </c>
      <c r="AI515">
        <v>0.88189342825480799</v>
      </c>
      <c r="AJ515">
        <v>7.0551474260384603</v>
      </c>
      <c r="AL515" s="18">
        <f t="shared" ref="AL515:AL578" si="50">IF(AB515&gt;AH515,AB515,AH515)</f>
        <v>0.92401591637038705</v>
      </c>
      <c r="AM515">
        <v>0.92401591637038705</v>
      </c>
      <c r="AN515">
        <v>159</v>
      </c>
      <c r="AO515" t="s">
        <v>257</v>
      </c>
      <c r="AP515" t="s">
        <v>20</v>
      </c>
      <c r="AQ515" t="s">
        <v>21</v>
      </c>
      <c r="AR515" t="s">
        <v>8</v>
      </c>
      <c r="AS515">
        <v>35.700803000000001</v>
      </c>
      <c r="AT515">
        <v>-95.167114699999999</v>
      </c>
      <c r="AW515">
        <v>9.1</v>
      </c>
      <c r="AX515">
        <v>9.1</v>
      </c>
      <c r="BB515">
        <v>12.3</v>
      </c>
      <c r="BC515">
        <v>12.3</v>
      </c>
      <c r="BG515">
        <v>17.2</v>
      </c>
      <c r="BH515">
        <v>17.2</v>
      </c>
      <c r="BL515">
        <v>22.8</v>
      </c>
      <c r="BM515">
        <v>22.8</v>
      </c>
      <c r="BQ515">
        <v>26.7</v>
      </c>
      <c r="BR515">
        <v>26.7</v>
      </c>
      <c r="BW515">
        <v>30.7</v>
      </c>
      <c r="BX515">
        <v>30.7</v>
      </c>
      <c r="CB515">
        <v>34</v>
      </c>
      <c r="CC515">
        <v>34</v>
      </c>
      <c r="CG515">
        <v>33.700000000000003</v>
      </c>
      <c r="CH515">
        <v>33.700000000000003</v>
      </c>
      <c r="CL515">
        <v>29.5</v>
      </c>
      <c r="CM515">
        <v>29.5</v>
      </c>
      <c r="CQ515">
        <v>23.9</v>
      </c>
      <c r="CR515">
        <v>23.9</v>
      </c>
      <c r="CV515">
        <v>16.399999999999999</v>
      </c>
      <c r="CW515">
        <v>16.399999999999999</v>
      </c>
      <c r="DA515">
        <v>10.8</v>
      </c>
      <c r="DB515">
        <v>10.8</v>
      </c>
      <c r="DD515">
        <v>8</v>
      </c>
      <c r="DE515">
        <v>0</v>
      </c>
      <c r="DF515">
        <v>0</v>
      </c>
      <c r="DG515">
        <v>0</v>
      </c>
      <c r="DH515">
        <v>0</v>
      </c>
      <c r="DI515" t="str">
        <f t="shared" ref="DI515:DI578" si="51">IF((CL515&gt;=13)-(CL515&gt;38),$DO$4,$DO$3)</f>
        <v xml:space="preserve">Temp. suitable for vectors - surveillance may be needed. </v>
      </c>
      <c r="DJ515" t="str">
        <f t="shared" si="48"/>
        <v>When temp. suitable, model suggests vectors likely - may need control, education, and policies minimizing exposure.</v>
      </c>
      <c r="DK515" t="str">
        <f t="shared" ref="DK515:DK578" si="52">IF((CL515&gt;=18)-(CL515&gt;42),$DS$4,$DS$3)</f>
        <v xml:space="preserve">Temp. suitable for Zika - surveillance may be needed. </v>
      </c>
      <c r="DL515" t="str">
        <f t="shared" si="49"/>
        <v>When temp. suitable, model suggests Zika unlikely.</v>
      </c>
      <c r="DM515" t="str">
        <f t="shared" ref="DM515:DM578" si="53">CONCATENATE(DI515,DJ515)</f>
        <v>Temp. suitable for vectors - surveillance may be needed. When temp. suitable, model suggests vectors likely - may need control, education, and policies minimizing exposure.</v>
      </c>
      <c r="DX515" s="59" t="s">
        <v>257</v>
      </c>
      <c r="DY515" s="59" t="s">
        <v>20</v>
      </c>
      <c r="DZ515" s="59" t="s">
        <v>21</v>
      </c>
      <c r="EA515" s="59" t="s">
        <v>8</v>
      </c>
      <c r="EB515" s="59">
        <v>0</v>
      </c>
      <c r="EC515" s="59">
        <v>698</v>
      </c>
      <c r="ED515" s="59">
        <v>0</v>
      </c>
      <c r="EE515" s="59">
        <v>1626</v>
      </c>
      <c r="EF515" s="59">
        <v>1626</v>
      </c>
      <c r="EG515" s="59">
        <v>9.1146131805157502</v>
      </c>
      <c r="EH515" s="59">
        <v>65.363638224380793</v>
      </c>
      <c r="EI515" s="59">
        <v>6362</v>
      </c>
      <c r="EJ515" s="59">
        <v>60</v>
      </c>
      <c r="EK515" s="59">
        <v>0</v>
      </c>
      <c r="EL515" s="59">
        <v>22</v>
      </c>
      <c r="EM515" s="59">
        <v>0</v>
      </c>
      <c r="EN515" s="59">
        <v>6362</v>
      </c>
    </row>
    <row r="516" spans="1:144" x14ac:dyDescent="0.25">
      <c r="A516" s="18">
        <v>34.682719499999997</v>
      </c>
      <c r="B516" s="18">
        <v>-98.482876200000007</v>
      </c>
      <c r="C516" s="18">
        <f>IF(Sheet1!G1219=1,Master!A516,Master!K516)</f>
        <v>34.682719499999997</v>
      </c>
      <c r="D516" s="18">
        <f>IF(Sheet1!G1219=1,Master!B516,Master!L516)</f>
        <v>-98.482876200000007</v>
      </c>
      <c r="E516" s="18">
        <f>IF(Sheet1!G1219=0,Master!A516,Master!K516)</f>
        <v>100</v>
      </c>
      <c r="F516" s="18">
        <f>IF(Sheet1!G1219=0,Master!B516,Master!L516)</f>
        <v>180</v>
      </c>
      <c r="G516" s="18">
        <f>IF(Sheet1!I1219=1,Master!A516,Master!K516)</f>
        <v>34.682719499999997</v>
      </c>
      <c r="H516" s="18">
        <f>IF(Sheet1!I1219=1,Master!B516,Master!L516)</f>
        <v>-98.482876200000007</v>
      </c>
      <c r="I516" s="18">
        <f>IF(Sheet1!I1219=0,Master!A516,Master!K516)</f>
        <v>100</v>
      </c>
      <c r="J516" s="18">
        <f>IF(Sheet1!I1219=0,Master!B516,Master!L516)</f>
        <v>180</v>
      </c>
      <c r="K516" s="18">
        <v>100</v>
      </c>
      <c r="L516" s="18">
        <v>180</v>
      </c>
      <c r="M516">
        <v>282</v>
      </c>
      <c r="N516" t="s">
        <v>394</v>
      </c>
      <c r="O516">
        <v>1.26699509824</v>
      </c>
      <c r="P516" s="18" t="s">
        <v>20</v>
      </c>
      <c r="Q516" t="s">
        <v>21</v>
      </c>
      <c r="R516" t="s">
        <v>8</v>
      </c>
      <c r="S516">
        <v>0</v>
      </c>
      <c r="T516">
        <v>5</v>
      </c>
      <c r="U516">
        <v>19.094488143920799</v>
      </c>
      <c r="V516">
        <v>21.023622512817301</v>
      </c>
      <c r="W516">
        <v>19.9763778686523</v>
      </c>
      <c r="X516" s="1">
        <v>99.881889343261705</v>
      </c>
      <c r="Z516" s="1">
        <v>20</v>
      </c>
      <c r="AA516" s="1">
        <v>0.216740741098049</v>
      </c>
      <c r="AB516" s="1">
        <v>0.615271137788449</v>
      </c>
      <c r="AC516" s="1">
        <v>0.47369163863743202</v>
      </c>
      <c r="AD516" s="1">
        <v>9.47383277274864</v>
      </c>
      <c r="AF516" s="1">
        <v>20</v>
      </c>
      <c r="AG516">
        <v>0.55442480389528903</v>
      </c>
      <c r="AH516">
        <v>0.88859540795082803</v>
      </c>
      <c r="AI516">
        <v>0.75829443250463002</v>
      </c>
      <c r="AJ516">
        <v>15.1658886500925</v>
      </c>
      <c r="AL516" s="18">
        <f t="shared" si="50"/>
        <v>0.88859540795082803</v>
      </c>
      <c r="AM516">
        <v>0.88859540795082803</v>
      </c>
      <c r="AN516">
        <v>282</v>
      </c>
      <c r="AO516" t="s">
        <v>394</v>
      </c>
      <c r="AP516" t="s">
        <v>20</v>
      </c>
      <c r="AQ516" t="s">
        <v>21</v>
      </c>
      <c r="AR516" t="s">
        <v>8</v>
      </c>
      <c r="AS516">
        <v>34.682719499999997</v>
      </c>
      <c r="AT516">
        <v>-98.482876200000007</v>
      </c>
      <c r="AW516">
        <v>10.1</v>
      </c>
      <c r="AX516">
        <v>10</v>
      </c>
      <c r="BB516">
        <v>13.1</v>
      </c>
      <c r="BC516">
        <v>12.9</v>
      </c>
      <c r="BG516">
        <v>17.899999999999999</v>
      </c>
      <c r="BH516">
        <v>17.600000000000001</v>
      </c>
      <c r="BL516">
        <v>23.4</v>
      </c>
      <c r="BM516">
        <v>23.3</v>
      </c>
      <c r="BQ516">
        <v>27.5</v>
      </c>
      <c r="BR516">
        <v>27.3</v>
      </c>
      <c r="BW516">
        <v>31.9</v>
      </c>
      <c r="BX516">
        <v>31.8</v>
      </c>
      <c r="CB516">
        <v>35.1</v>
      </c>
      <c r="CC516">
        <v>35</v>
      </c>
      <c r="CG516">
        <v>34.9</v>
      </c>
      <c r="CH516">
        <v>34.700000000000003</v>
      </c>
      <c r="CL516">
        <v>30.2</v>
      </c>
      <c r="CM516">
        <v>30</v>
      </c>
      <c r="CQ516">
        <v>24.5</v>
      </c>
      <c r="CR516">
        <v>24.3</v>
      </c>
      <c r="CV516">
        <v>17</v>
      </c>
      <c r="CW516">
        <v>16.8</v>
      </c>
      <c r="DA516">
        <v>11.6</v>
      </c>
      <c r="DB516">
        <v>11.299999999999999</v>
      </c>
      <c r="DD516">
        <v>22</v>
      </c>
      <c r="DE516">
        <v>0</v>
      </c>
      <c r="DF516">
        <v>0</v>
      </c>
      <c r="DG516">
        <v>0</v>
      </c>
      <c r="DH516">
        <v>0</v>
      </c>
      <c r="DI516" t="str">
        <f t="shared" si="51"/>
        <v xml:space="preserve">Temp. suitable for vectors - surveillance may be needed. </v>
      </c>
      <c r="DJ516" t="str">
        <f t="shared" si="48"/>
        <v>When temp. suitable, model suggests vectors likely - may need control, education, and policies minimizing exposure.</v>
      </c>
      <c r="DK516" t="str">
        <f t="shared" si="52"/>
        <v xml:space="preserve">Temp. suitable for Zika - surveillance may be needed. </v>
      </c>
      <c r="DL516" t="str">
        <f t="shared" si="49"/>
        <v>When temp. suitable, model suggests Zika unlikely.</v>
      </c>
      <c r="DM516" t="str">
        <f t="shared" si="53"/>
        <v>Temp. suitable for vectors - surveillance may be needed. When temp. suitable, model suggests vectors likely - may need control, education, and policies minimizing exposure.</v>
      </c>
      <c r="DX516" s="59" t="s">
        <v>394</v>
      </c>
      <c r="DY516" s="59" t="s">
        <v>20</v>
      </c>
      <c r="DZ516" s="59" t="s">
        <v>21</v>
      </c>
      <c r="EA516" s="59" t="s">
        <v>8</v>
      </c>
      <c r="EB516" s="59">
        <v>0</v>
      </c>
      <c r="EC516" s="59">
        <v>1467</v>
      </c>
      <c r="ED516" s="59">
        <v>0</v>
      </c>
      <c r="EE516" s="59">
        <v>2193</v>
      </c>
      <c r="EF516" s="59">
        <v>2193</v>
      </c>
      <c r="EG516" s="59">
        <v>72.5555555555555</v>
      </c>
      <c r="EH516" s="59">
        <v>249.533268785053</v>
      </c>
      <c r="EI516" s="59">
        <v>106439</v>
      </c>
      <c r="EJ516" s="59">
        <v>213</v>
      </c>
      <c r="EK516" s="59">
        <v>0</v>
      </c>
      <c r="EL516" s="59">
        <v>34</v>
      </c>
      <c r="EM516" s="59">
        <v>0</v>
      </c>
      <c r="EN516" s="59">
        <v>106439</v>
      </c>
    </row>
    <row r="517" spans="1:144" x14ac:dyDescent="0.25">
      <c r="A517" s="18">
        <v>34.822172600000002</v>
      </c>
      <c r="B517" s="18">
        <v>-95.939772199999993</v>
      </c>
      <c r="C517" s="18">
        <f>IF(Sheet1!G1220=1,Master!A517,Master!K517)</f>
        <v>34.822172600000002</v>
      </c>
      <c r="D517" s="18">
        <f>IF(Sheet1!G1220=1,Master!B517,Master!L517)</f>
        <v>-95.939772199999993</v>
      </c>
      <c r="E517" s="18">
        <f>IF(Sheet1!G1220=0,Master!A517,Master!K517)</f>
        <v>100</v>
      </c>
      <c r="F517" s="18">
        <f>IF(Sheet1!G1220=0,Master!B517,Master!L517)</f>
        <v>180</v>
      </c>
      <c r="G517" s="18">
        <f>IF(Sheet1!I1220=1,Master!A517,Master!K517)</f>
        <v>34.822172600000002</v>
      </c>
      <c r="H517" s="18">
        <f>IF(Sheet1!I1220=1,Master!B517,Master!L517)</f>
        <v>-95.939772199999993</v>
      </c>
      <c r="I517" s="18">
        <f>IF(Sheet1!I1220=0,Master!A517,Master!K517)</f>
        <v>100</v>
      </c>
      <c r="J517" s="18">
        <f>IF(Sheet1!I1220=0,Master!B517,Master!L517)</f>
        <v>180</v>
      </c>
      <c r="K517" s="18">
        <v>100</v>
      </c>
      <c r="L517" s="18">
        <v>180</v>
      </c>
      <c r="M517">
        <v>400</v>
      </c>
      <c r="N517" t="s">
        <v>512</v>
      </c>
      <c r="O517">
        <v>0.61456685537099998</v>
      </c>
      <c r="P517" s="18" t="s">
        <v>20</v>
      </c>
      <c r="Q517" t="s">
        <v>21</v>
      </c>
      <c r="R517" t="s">
        <v>8</v>
      </c>
      <c r="S517">
        <v>0</v>
      </c>
      <c r="T517">
        <v>2</v>
      </c>
      <c r="U517">
        <v>17.716535568237301</v>
      </c>
      <c r="V517">
        <v>18.8188972473144</v>
      </c>
      <c r="W517">
        <v>18.267716407775801</v>
      </c>
      <c r="X517" s="1">
        <v>36.535432815551701</v>
      </c>
      <c r="Z517" s="1">
        <v>10</v>
      </c>
      <c r="AA517" s="1">
        <v>0.26202230765266799</v>
      </c>
      <c r="AB517" s="1">
        <v>0.53007568820704698</v>
      </c>
      <c r="AC517" s="1">
        <v>0.45793554906334299</v>
      </c>
      <c r="AD517" s="1">
        <v>4.5793554906334304</v>
      </c>
      <c r="AF517" s="1">
        <v>10</v>
      </c>
      <c r="AG517">
        <v>0.80200212321561704</v>
      </c>
      <c r="AH517">
        <v>0.92022102411625595</v>
      </c>
      <c r="AI517">
        <v>0.87716200111681997</v>
      </c>
      <c r="AJ517">
        <v>8.7716200111681903</v>
      </c>
      <c r="AL517" s="18">
        <f t="shared" si="50"/>
        <v>0.92022102411625595</v>
      </c>
      <c r="AM517">
        <v>0.92022102411625595</v>
      </c>
      <c r="AN517">
        <v>400</v>
      </c>
      <c r="AO517" t="s">
        <v>512</v>
      </c>
      <c r="AP517" t="s">
        <v>20</v>
      </c>
      <c r="AQ517" t="s">
        <v>21</v>
      </c>
      <c r="AR517" t="s">
        <v>8</v>
      </c>
      <c r="AS517">
        <v>34.822172600000002</v>
      </c>
      <c r="AT517">
        <v>-95.939772199999993</v>
      </c>
      <c r="AW517">
        <v>9.6</v>
      </c>
      <c r="AX517">
        <v>9.6</v>
      </c>
      <c r="BB517">
        <v>12.8</v>
      </c>
      <c r="BC517">
        <v>12.8</v>
      </c>
      <c r="BG517">
        <v>17.8</v>
      </c>
      <c r="BH517">
        <v>17.8</v>
      </c>
      <c r="BL517">
        <v>23.1</v>
      </c>
      <c r="BM517">
        <v>23.1</v>
      </c>
      <c r="BQ517">
        <v>26.5</v>
      </c>
      <c r="BR517">
        <v>26.5</v>
      </c>
      <c r="BW517">
        <v>30.8</v>
      </c>
      <c r="BX517">
        <v>30.8</v>
      </c>
      <c r="CB517">
        <v>34</v>
      </c>
      <c r="CC517">
        <v>34</v>
      </c>
      <c r="CG517">
        <v>34.1</v>
      </c>
      <c r="CH517">
        <v>34.1</v>
      </c>
      <c r="CL517">
        <v>29.6</v>
      </c>
      <c r="CM517">
        <v>29.6</v>
      </c>
      <c r="CQ517">
        <v>24.1</v>
      </c>
      <c r="CR517">
        <v>24.1</v>
      </c>
      <c r="CV517">
        <v>17.100000000000001</v>
      </c>
      <c r="CW517">
        <v>17.100000000000001</v>
      </c>
      <c r="DA517">
        <v>11.4</v>
      </c>
      <c r="DB517">
        <v>11.4</v>
      </c>
      <c r="DD517">
        <v>12</v>
      </c>
      <c r="DE517">
        <v>0</v>
      </c>
      <c r="DF517">
        <v>0</v>
      </c>
      <c r="DG517">
        <v>0</v>
      </c>
      <c r="DH517">
        <v>0</v>
      </c>
      <c r="DI517" t="str">
        <f t="shared" si="51"/>
        <v xml:space="preserve">Temp. suitable for vectors - surveillance may be needed. </v>
      </c>
      <c r="DJ517" t="str">
        <f t="shared" si="48"/>
        <v>When temp. suitable, model suggests vectors likely - may need control, education, and policies minimizing exposure.</v>
      </c>
      <c r="DK517" t="str">
        <f t="shared" si="52"/>
        <v xml:space="preserve">Temp. suitable for Zika - surveillance may be needed. </v>
      </c>
      <c r="DL517" t="str">
        <f t="shared" si="49"/>
        <v>When temp. suitable, model suggests Zika unlikely.</v>
      </c>
      <c r="DM517" t="str">
        <f t="shared" si="53"/>
        <v>Temp. suitable for vectors - surveillance may be needed. When temp. suitable, model suggests vectors likely - may need control, education, and policies minimizing exposure.</v>
      </c>
      <c r="DX517" s="59" t="s">
        <v>512</v>
      </c>
      <c r="DY517" s="59" t="s">
        <v>20</v>
      </c>
      <c r="DZ517" s="59" t="s">
        <v>21</v>
      </c>
      <c r="EA517" s="59" t="s">
        <v>8</v>
      </c>
      <c r="EB517" s="59">
        <v>0</v>
      </c>
      <c r="EC517" s="59">
        <v>762</v>
      </c>
      <c r="ED517" s="59">
        <v>0</v>
      </c>
      <c r="EE517" s="59">
        <v>339</v>
      </c>
      <c r="EF517" s="59">
        <v>339</v>
      </c>
      <c r="EG517" s="59">
        <v>2.9527559055118102</v>
      </c>
      <c r="EH517" s="59">
        <v>15.7868137944397</v>
      </c>
      <c r="EI517" s="59">
        <v>2250</v>
      </c>
      <c r="EJ517" s="59">
        <v>39</v>
      </c>
      <c r="EK517" s="59">
        <v>0</v>
      </c>
      <c r="EL517" s="59">
        <v>11</v>
      </c>
      <c r="EM517" s="59">
        <v>0</v>
      </c>
      <c r="EN517" s="59">
        <v>2250</v>
      </c>
    </row>
    <row r="518" spans="1:144" x14ac:dyDescent="0.25">
      <c r="A518" s="18">
        <v>35.417141800000003</v>
      </c>
      <c r="B518" s="18">
        <v>-97.392015499999999</v>
      </c>
      <c r="C518" s="18">
        <f>IF(Sheet1!G1221=1,Master!A518,Master!K518)</f>
        <v>35.417141800000003</v>
      </c>
      <c r="D518" s="18">
        <f>IF(Sheet1!G1221=1,Master!B518,Master!L518)</f>
        <v>-97.392015499999999</v>
      </c>
      <c r="E518" s="18">
        <f>IF(Sheet1!G1221=0,Master!A518,Master!K518)</f>
        <v>100</v>
      </c>
      <c r="F518" s="18">
        <f>IF(Sheet1!G1221=0,Master!B518,Master!L518)</f>
        <v>180</v>
      </c>
      <c r="G518" s="18">
        <f>IF(Sheet1!I1221=1,Master!A518,Master!K518)</f>
        <v>35.417141800000003</v>
      </c>
      <c r="H518" s="18">
        <f>IF(Sheet1!I1221=1,Master!B518,Master!L518)</f>
        <v>-97.392015499999999</v>
      </c>
      <c r="I518" s="18">
        <f>IF(Sheet1!I1221=0,Master!A518,Master!K518)</f>
        <v>100</v>
      </c>
      <c r="J518" s="18">
        <f>IF(Sheet1!I1221=0,Master!B518,Master!L518)</f>
        <v>180</v>
      </c>
      <c r="K518" s="18">
        <v>100</v>
      </c>
      <c r="L518" s="18">
        <v>180</v>
      </c>
      <c r="M518">
        <v>683</v>
      </c>
      <c r="N518" t="s">
        <v>797</v>
      </c>
      <c r="O518">
        <v>0.35107602151700001</v>
      </c>
      <c r="P518" s="18" t="s">
        <v>20</v>
      </c>
      <c r="Q518" t="s">
        <v>21</v>
      </c>
      <c r="R518" t="s">
        <v>8</v>
      </c>
      <c r="S518">
        <v>0</v>
      </c>
      <c r="T518">
        <v>1</v>
      </c>
      <c r="U518">
        <v>18.267717361450099</v>
      </c>
      <c r="V518">
        <v>18.267717361450099</v>
      </c>
      <c r="W518">
        <v>18.267717361450099</v>
      </c>
      <c r="X518" s="1">
        <v>18.267717361450099</v>
      </c>
      <c r="Z518" s="1">
        <v>1</v>
      </c>
      <c r="AA518" s="1">
        <v>0.59026234728054405</v>
      </c>
      <c r="AB518" s="1">
        <v>0.59026234728054405</v>
      </c>
      <c r="AC518" s="1">
        <v>0.59026234728054405</v>
      </c>
      <c r="AD518" s="1">
        <v>0.59026234728054405</v>
      </c>
      <c r="AF518" s="1">
        <v>1</v>
      </c>
      <c r="AG518">
        <v>0.84123317807618703</v>
      </c>
      <c r="AH518">
        <v>0.84123317807618703</v>
      </c>
      <c r="AI518">
        <v>0.84123317807618703</v>
      </c>
      <c r="AJ518">
        <v>0.84123317807618703</v>
      </c>
      <c r="AL518" s="18">
        <f t="shared" si="50"/>
        <v>0.84123317807618703</v>
      </c>
      <c r="AM518">
        <v>0.84123317807618703</v>
      </c>
      <c r="AN518">
        <v>683</v>
      </c>
      <c r="AO518" t="s">
        <v>797</v>
      </c>
      <c r="AP518" t="s">
        <v>20</v>
      </c>
      <c r="AQ518" t="s">
        <v>21</v>
      </c>
      <c r="AR518" t="s">
        <v>8</v>
      </c>
      <c r="AS518">
        <v>35.417141800000003</v>
      </c>
      <c r="AT518">
        <v>-97.392015499999999</v>
      </c>
      <c r="AW518">
        <v>8.8000000000000007</v>
      </c>
      <c r="AX518">
        <v>8.8000000000000007</v>
      </c>
      <c r="BB518">
        <v>11.8</v>
      </c>
      <c r="BC518">
        <v>11.8</v>
      </c>
      <c r="BG518">
        <v>16.3</v>
      </c>
      <c r="BH518">
        <v>16.3</v>
      </c>
      <c r="BL518">
        <v>22.2</v>
      </c>
      <c r="BM518">
        <v>22.2</v>
      </c>
      <c r="BQ518">
        <v>26.1</v>
      </c>
      <c r="BR518">
        <v>26.1</v>
      </c>
      <c r="BW518">
        <v>30.7</v>
      </c>
      <c r="BX518">
        <v>30.7</v>
      </c>
      <c r="CB518">
        <v>33.799999999999997</v>
      </c>
      <c r="CC518">
        <v>33.799999999999997</v>
      </c>
      <c r="CG518">
        <v>33.6</v>
      </c>
      <c r="CH518">
        <v>33.6</v>
      </c>
      <c r="CL518">
        <v>29.1</v>
      </c>
      <c r="CM518">
        <v>29.1</v>
      </c>
      <c r="CQ518">
        <v>23.4</v>
      </c>
      <c r="CR518">
        <v>23.4</v>
      </c>
      <c r="CV518">
        <v>15.7</v>
      </c>
      <c r="CW518">
        <v>15.7</v>
      </c>
      <c r="DA518">
        <v>10.3</v>
      </c>
      <c r="DB518">
        <v>10.3</v>
      </c>
      <c r="DD518">
        <v>1</v>
      </c>
      <c r="DE518">
        <v>0</v>
      </c>
      <c r="DF518">
        <v>0</v>
      </c>
      <c r="DG518">
        <v>0</v>
      </c>
      <c r="DH518">
        <v>0</v>
      </c>
      <c r="DI518" t="str">
        <f t="shared" si="51"/>
        <v xml:space="preserve">Temp. suitable for vectors - surveillance may be needed. </v>
      </c>
      <c r="DJ518" t="str">
        <f t="shared" si="48"/>
        <v>When temp. suitable, model suggests vectors likely - may need control, education, and policies minimizing exposure.</v>
      </c>
      <c r="DK518" t="str">
        <f t="shared" si="52"/>
        <v xml:space="preserve">Temp. suitable for Zika - surveillance may be needed. </v>
      </c>
      <c r="DL518" t="str">
        <f t="shared" si="49"/>
        <v>When temp. suitable, model suggests Zika unlikely.</v>
      </c>
      <c r="DM518" t="str">
        <f t="shared" si="53"/>
        <v>Temp. suitable for vectors - surveillance may be needed. When temp. suitable, model suggests vectors likely - may need control, education, and policies minimizing exposure.</v>
      </c>
      <c r="DX518" s="59" t="s">
        <v>797</v>
      </c>
      <c r="DY518" s="59" t="s">
        <v>20</v>
      </c>
      <c r="DZ518" s="59" t="s">
        <v>21</v>
      </c>
      <c r="EA518" s="59" t="s">
        <v>8</v>
      </c>
      <c r="EB518" s="59">
        <v>105</v>
      </c>
      <c r="EC518" s="59">
        <v>303</v>
      </c>
      <c r="ED518" s="59">
        <v>0</v>
      </c>
      <c r="EE518" s="59">
        <v>2169</v>
      </c>
      <c r="EF518" s="59">
        <v>2169</v>
      </c>
      <c r="EG518" s="59">
        <v>373.80198019801901</v>
      </c>
      <c r="EH518" s="59">
        <v>473.489796987077</v>
      </c>
      <c r="EI518" s="59">
        <v>113262</v>
      </c>
      <c r="EJ518" s="59">
        <v>213</v>
      </c>
      <c r="EK518" s="59">
        <v>0</v>
      </c>
      <c r="EL518" s="59">
        <v>3</v>
      </c>
      <c r="EM518" s="59">
        <v>138</v>
      </c>
      <c r="EN518" s="59">
        <v>113262</v>
      </c>
    </row>
    <row r="519" spans="1:144" x14ac:dyDescent="0.25">
      <c r="A519" s="18">
        <v>36.3417995</v>
      </c>
      <c r="B519" s="18">
        <v>-97.911488199999994</v>
      </c>
      <c r="C519" s="18">
        <f>IF(Sheet1!G1222=1,Master!A519,Master!K519)</f>
        <v>36.3417995</v>
      </c>
      <c r="D519" s="18">
        <f>IF(Sheet1!G1222=1,Master!B519,Master!L519)</f>
        <v>-97.911488199999994</v>
      </c>
      <c r="E519" s="18">
        <f>IF(Sheet1!G1222=0,Master!A519,Master!K519)</f>
        <v>100</v>
      </c>
      <c r="F519" s="18">
        <f>IF(Sheet1!G1222=0,Master!B519,Master!L519)</f>
        <v>180</v>
      </c>
      <c r="G519" s="18">
        <f>IF(Sheet1!I1222=1,Master!A519,Master!K519)</f>
        <v>36.3417995</v>
      </c>
      <c r="H519" s="18">
        <f>IF(Sheet1!I1222=1,Master!B519,Master!L519)</f>
        <v>-97.911488199999994</v>
      </c>
      <c r="I519" s="18">
        <f>IF(Sheet1!I1222=0,Master!A519,Master!K519)</f>
        <v>100</v>
      </c>
      <c r="J519" s="18">
        <f>IF(Sheet1!I1222=0,Master!B519,Master!L519)</f>
        <v>180</v>
      </c>
      <c r="K519" s="18">
        <v>100</v>
      </c>
      <c r="L519" s="18">
        <v>180</v>
      </c>
      <c r="M519">
        <v>706</v>
      </c>
      <c r="N519" t="s">
        <v>820</v>
      </c>
      <c r="O519">
        <v>0.152214398256</v>
      </c>
      <c r="P519" s="18" t="s">
        <v>20</v>
      </c>
      <c r="Q519" t="s">
        <v>21</v>
      </c>
      <c r="R519" t="s">
        <v>8</v>
      </c>
      <c r="S519">
        <v>0</v>
      </c>
      <c r="T519">
        <v>1</v>
      </c>
      <c r="U519">
        <v>14.960629463195801</v>
      </c>
      <c r="V519">
        <v>14.960629463195801</v>
      </c>
      <c r="W519">
        <v>14.960629463195801</v>
      </c>
      <c r="X519" s="1">
        <v>14.960629463195801</v>
      </c>
      <c r="Z519" s="1">
        <v>1</v>
      </c>
      <c r="AA519" s="1">
        <v>0.62272528929126303</v>
      </c>
      <c r="AB519" s="1">
        <v>0.62272528929126303</v>
      </c>
      <c r="AC519" s="1">
        <v>0.62272528929126303</v>
      </c>
      <c r="AD519" s="1">
        <v>0.62272528929126303</v>
      </c>
      <c r="AF519" s="1">
        <v>1</v>
      </c>
      <c r="AG519">
        <v>0.88950182303823699</v>
      </c>
      <c r="AH519">
        <v>0.88950182303823699</v>
      </c>
      <c r="AI519">
        <v>0.88950182303823699</v>
      </c>
      <c r="AJ519">
        <v>0.88950182303823699</v>
      </c>
      <c r="AL519" s="18">
        <f t="shared" si="50"/>
        <v>0.88950182303823699</v>
      </c>
      <c r="AM519">
        <v>0.88950182303823699</v>
      </c>
      <c r="AN519">
        <v>706</v>
      </c>
      <c r="AO519" t="s">
        <v>820</v>
      </c>
      <c r="AP519" t="s">
        <v>20</v>
      </c>
      <c r="AQ519" t="s">
        <v>21</v>
      </c>
      <c r="AR519" t="s">
        <v>8</v>
      </c>
      <c r="AS519">
        <v>36.3417995</v>
      </c>
      <c r="AT519">
        <v>-97.911488199999994</v>
      </c>
      <c r="AW519">
        <v>7.5</v>
      </c>
      <c r="AX519">
        <v>7.5</v>
      </c>
      <c r="BB519">
        <v>10.7</v>
      </c>
      <c r="BC519">
        <v>10.7</v>
      </c>
      <c r="BG519">
        <v>14.8</v>
      </c>
      <c r="BH519">
        <v>14.8</v>
      </c>
      <c r="BL519">
        <v>20.8</v>
      </c>
      <c r="BM519">
        <v>20.8</v>
      </c>
      <c r="BQ519">
        <v>26</v>
      </c>
      <c r="BR519">
        <v>26</v>
      </c>
      <c r="BW519">
        <v>31.7</v>
      </c>
      <c r="BX519">
        <v>31.7</v>
      </c>
      <c r="CB519">
        <v>34.4</v>
      </c>
      <c r="CC519">
        <v>34.4</v>
      </c>
      <c r="CG519">
        <v>34.1</v>
      </c>
      <c r="CH519">
        <v>34.1</v>
      </c>
      <c r="CL519">
        <v>29.3</v>
      </c>
      <c r="CM519">
        <v>29.3</v>
      </c>
      <c r="CQ519">
        <v>23</v>
      </c>
      <c r="CR519">
        <v>23</v>
      </c>
      <c r="CV519">
        <v>14.3</v>
      </c>
      <c r="CW519">
        <v>14.3</v>
      </c>
      <c r="DA519">
        <v>9.1</v>
      </c>
      <c r="DB519">
        <v>9.1</v>
      </c>
      <c r="DD519">
        <v>1</v>
      </c>
      <c r="DE519">
        <v>0</v>
      </c>
      <c r="DF519">
        <v>0</v>
      </c>
      <c r="DG519">
        <v>0</v>
      </c>
      <c r="DH519">
        <v>0</v>
      </c>
      <c r="DI519" t="str">
        <f t="shared" si="51"/>
        <v xml:space="preserve">Temp. suitable for vectors - surveillance may be needed. </v>
      </c>
      <c r="DJ519" t="str">
        <f t="shared" si="48"/>
        <v>When temp. suitable, model suggests vectors likely - may need control, education, and policies minimizing exposure.</v>
      </c>
      <c r="DK519" t="str">
        <f t="shared" si="52"/>
        <v xml:space="preserve">Temp. suitable for Zika - surveillance may be needed. </v>
      </c>
      <c r="DL519" t="str">
        <f t="shared" si="49"/>
        <v>When temp. suitable, model suggests Zika unlikely.</v>
      </c>
      <c r="DM519" t="str">
        <f t="shared" si="53"/>
        <v>Temp. suitable for vectors - surveillance may be needed. When temp. suitable, model suggests vectors likely - may need control, education, and policies minimizing exposure.</v>
      </c>
      <c r="DX519" s="59" t="s">
        <v>820</v>
      </c>
      <c r="DY519" s="59" t="s">
        <v>20</v>
      </c>
      <c r="DZ519" s="59" t="s">
        <v>21</v>
      </c>
      <c r="EA519" s="59" t="s">
        <v>8</v>
      </c>
      <c r="EB519" s="59">
        <v>2</v>
      </c>
      <c r="EC519" s="59">
        <v>216</v>
      </c>
      <c r="ED519" s="59">
        <v>0</v>
      </c>
      <c r="EE519" s="59">
        <v>1789</v>
      </c>
      <c r="EF519" s="59">
        <v>1789</v>
      </c>
      <c r="EG519" s="59">
        <v>92.75</v>
      </c>
      <c r="EH519" s="59">
        <v>259.352260270481</v>
      </c>
      <c r="EI519" s="59">
        <v>20034</v>
      </c>
      <c r="EJ519" s="59">
        <v>58</v>
      </c>
      <c r="EK519" s="59">
        <v>0</v>
      </c>
      <c r="EL519" s="59">
        <v>9</v>
      </c>
      <c r="EM519" s="59">
        <v>1</v>
      </c>
      <c r="EN519" s="59">
        <v>20034</v>
      </c>
    </row>
    <row r="520" spans="1:144" x14ac:dyDescent="0.25">
      <c r="A520" s="18">
        <v>42.046378699999998</v>
      </c>
      <c r="B520" s="18">
        <v>-124.26818</v>
      </c>
      <c r="C520" s="18">
        <f>IF(Sheet1!G1243=1,Master!A520,Master!K520)</f>
        <v>42.046378699999998</v>
      </c>
      <c r="D520" s="18">
        <f>IF(Sheet1!G1243=1,Master!B520,Master!L520)</f>
        <v>-124.26818</v>
      </c>
      <c r="E520" s="18">
        <f>IF(Sheet1!G1243=0,Master!A520,Master!K520)</f>
        <v>100</v>
      </c>
      <c r="F520" s="18">
        <f>IF(Sheet1!G1243=0,Master!B520,Master!L520)</f>
        <v>180</v>
      </c>
      <c r="G520" s="18">
        <f>IF(Sheet1!I1243=1,Master!A520,Master!K520)</f>
        <v>42.046378699999998</v>
      </c>
      <c r="H520" s="18">
        <f>IF(Sheet1!I1243=1,Master!B520,Master!L520)</f>
        <v>-124.26818</v>
      </c>
      <c r="I520" s="18">
        <f>IF(Sheet1!I1243=0,Master!A520,Master!K520)</f>
        <v>100</v>
      </c>
      <c r="J520" s="18">
        <f>IF(Sheet1!I1243=0,Master!B520,Master!L520)</f>
        <v>180</v>
      </c>
      <c r="K520" s="18">
        <v>100</v>
      </c>
      <c r="L520" s="18">
        <v>180</v>
      </c>
      <c r="M520">
        <v>79</v>
      </c>
      <c r="N520" t="s">
        <v>151</v>
      </c>
      <c r="O520">
        <v>5.1444403118E-3</v>
      </c>
      <c r="P520" t="s">
        <v>152</v>
      </c>
      <c r="Q520" t="s">
        <v>153</v>
      </c>
      <c r="R520" t="s">
        <v>8</v>
      </c>
      <c r="S520">
        <v>1</v>
      </c>
      <c r="T520">
        <v>1</v>
      </c>
      <c r="U520">
        <v>5.8661417961120597</v>
      </c>
      <c r="V520">
        <v>5.8661417961120597</v>
      </c>
      <c r="W520">
        <v>5.8661417961120597</v>
      </c>
      <c r="X520" s="1">
        <v>5.8661417961120597</v>
      </c>
      <c r="Z520" s="1">
        <v>1</v>
      </c>
      <c r="AA520" s="1">
        <v>1.0475549846888E-2</v>
      </c>
      <c r="AB520" s="1">
        <v>1.0475549846888E-2</v>
      </c>
      <c r="AC520" s="1">
        <v>1.0475549846888E-2</v>
      </c>
      <c r="AD520" s="1">
        <v>1.0475549846888E-2</v>
      </c>
      <c r="AF520" s="1">
        <v>1</v>
      </c>
      <c r="AG520">
        <v>9.8694497719409996E-3</v>
      </c>
      <c r="AH520">
        <v>9.8694497719409996E-3</v>
      </c>
      <c r="AI520">
        <v>9.8694497719409996E-3</v>
      </c>
      <c r="AJ520">
        <v>9.8694497719409996E-3</v>
      </c>
      <c r="AL520" s="18">
        <f t="shared" si="50"/>
        <v>1.0475549846888E-2</v>
      </c>
      <c r="AM520">
        <v>1.0475549846888E-2</v>
      </c>
      <c r="AN520">
        <v>79</v>
      </c>
      <c r="AO520" t="s">
        <v>151</v>
      </c>
      <c r="AP520" t="s">
        <v>152</v>
      </c>
      <c r="AQ520" t="s">
        <v>153</v>
      </c>
      <c r="AR520" t="s">
        <v>8</v>
      </c>
      <c r="AS520">
        <v>42.046378699999998</v>
      </c>
      <c r="AT520">
        <v>-124.26818</v>
      </c>
      <c r="AW520">
        <v>12.1</v>
      </c>
      <c r="AX520">
        <v>12.1</v>
      </c>
      <c r="BB520">
        <v>13</v>
      </c>
      <c r="BC520">
        <v>13</v>
      </c>
      <c r="BG520">
        <v>13.1</v>
      </c>
      <c r="BH520">
        <v>13.1</v>
      </c>
      <c r="BL520">
        <v>14.3</v>
      </c>
      <c r="BM520">
        <v>14.3</v>
      </c>
      <c r="BQ520">
        <v>16.399999999999999</v>
      </c>
      <c r="BR520">
        <v>16.399999999999999</v>
      </c>
      <c r="BW520">
        <v>18.8</v>
      </c>
      <c r="BX520">
        <v>18.8</v>
      </c>
      <c r="CB520">
        <v>19.899999999999999</v>
      </c>
      <c r="CC520">
        <v>19.899999999999999</v>
      </c>
      <c r="CG520">
        <v>19.899999999999999</v>
      </c>
      <c r="CH520">
        <v>19.899999999999999</v>
      </c>
      <c r="CL520">
        <v>20</v>
      </c>
      <c r="CM520">
        <v>20</v>
      </c>
      <c r="CQ520">
        <v>17.7</v>
      </c>
      <c r="CR520">
        <v>17.7</v>
      </c>
      <c r="CV520">
        <v>14.2</v>
      </c>
      <c r="CW520">
        <v>14.2</v>
      </c>
      <c r="DA520">
        <v>12.4</v>
      </c>
      <c r="DB520">
        <v>12.4</v>
      </c>
      <c r="DD520">
        <v>1</v>
      </c>
      <c r="DE520">
        <v>0</v>
      </c>
      <c r="DF520">
        <v>0</v>
      </c>
      <c r="DG520">
        <v>0</v>
      </c>
      <c r="DH520">
        <v>0</v>
      </c>
      <c r="DI520" t="str">
        <f t="shared" si="51"/>
        <v xml:space="preserve">Temp. suitable for vectors - surveillance may be needed. </v>
      </c>
      <c r="DJ520" t="str">
        <f t="shared" si="48"/>
        <v>When temp. suitable, model suggests vectors unlikely or low numbers.</v>
      </c>
      <c r="DK520" t="str">
        <f t="shared" si="52"/>
        <v xml:space="preserve">Temp. suitable for Zika - surveillance may be needed. </v>
      </c>
      <c r="DL520" t="str">
        <f t="shared" si="49"/>
        <v>When temp. suitable, model suggests Zika unlikely.</v>
      </c>
      <c r="DM520" t="str">
        <f t="shared" si="53"/>
        <v>Temp. suitable for vectors - surveillance may be needed. When temp. suitable, model suggests vectors unlikely or low numbers.</v>
      </c>
      <c r="DX520" s="59" t="s">
        <v>151</v>
      </c>
      <c r="DY520" s="59" t="s">
        <v>152</v>
      </c>
      <c r="DZ520" s="59" t="s">
        <v>153</v>
      </c>
      <c r="EA520" s="59" t="s">
        <v>8</v>
      </c>
      <c r="EB520" s="59">
        <v>130</v>
      </c>
      <c r="EC520" s="59">
        <v>80</v>
      </c>
      <c r="ED520" s="59">
        <v>0</v>
      </c>
      <c r="EE520" s="59">
        <v>1492</v>
      </c>
      <c r="EF520" s="59">
        <v>1492</v>
      </c>
      <c r="EG520" s="59">
        <v>133.625</v>
      </c>
      <c r="EH520" s="59">
        <v>261.49404271416898</v>
      </c>
      <c r="EI520" s="59">
        <v>10690</v>
      </c>
      <c r="EJ520" s="59">
        <v>50</v>
      </c>
      <c r="EK520" s="59">
        <v>1</v>
      </c>
      <c r="EL520" s="59">
        <v>3</v>
      </c>
      <c r="EM520" s="59">
        <v>23</v>
      </c>
      <c r="EN520" s="59">
        <v>10690</v>
      </c>
    </row>
    <row r="521" spans="1:144" x14ac:dyDescent="0.25">
      <c r="A521" s="18">
        <v>43.346603000000002</v>
      </c>
      <c r="B521" s="18">
        <v>-124.3409678</v>
      </c>
      <c r="C521" s="18">
        <f>IF(Sheet1!G1244=1,Master!A521,Master!K521)</f>
        <v>43.346603000000002</v>
      </c>
      <c r="D521" s="18">
        <f>IF(Sheet1!G1244=1,Master!B521,Master!L521)</f>
        <v>-124.3409678</v>
      </c>
      <c r="E521" s="18">
        <f>IF(Sheet1!G1244=0,Master!A521,Master!K521)</f>
        <v>100</v>
      </c>
      <c r="F521" s="18">
        <f>IF(Sheet1!G1244=0,Master!B521,Master!L521)</f>
        <v>180</v>
      </c>
      <c r="G521" s="18">
        <f>IF(Sheet1!I1244=1,Master!A521,Master!K521)</f>
        <v>43.346603000000002</v>
      </c>
      <c r="H521" s="18">
        <f>IF(Sheet1!I1244=1,Master!B521,Master!L521)</f>
        <v>-124.3409678</v>
      </c>
      <c r="I521" s="18">
        <f>IF(Sheet1!I1244=0,Master!A521,Master!K521)</f>
        <v>100</v>
      </c>
      <c r="J521" s="18">
        <f>IF(Sheet1!I1244=0,Master!B521,Master!L521)</f>
        <v>180</v>
      </c>
      <c r="K521" s="18">
        <v>100</v>
      </c>
      <c r="L521" s="18">
        <v>180</v>
      </c>
      <c r="M521">
        <v>80</v>
      </c>
      <c r="N521" t="s">
        <v>154</v>
      </c>
      <c r="O521">
        <v>5.0207906576499997E-2</v>
      </c>
      <c r="P521" t="s">
        <v>152</v>
      </c>
      <c r="Q521" t="s">
        <v>153</v>
      </c>
      <c r="R521" t="s">
        <v>8</v>
      </c>
      <c r="S521">
        <v>1</v>
      </c>
      <c r="T521">
        <v>1</v>
      </c>
      <c r="U521" t="s">
        <v>863</v>
      </c>
      <c r="V521" t="s">
        <v>863</v>
      </c>
      <c r="W521" t="s">
        <v>863</v>
      </c>
      <c r="X521" s="1" t="s">
        <v>863</v>
      </c>
      <c r="Z521" s="1">
        <v>1</v>
      </c>
      <c r="AA521" s="1">
        <v>2.4678403511643E-2</v>
      </c>
      <c r="AB521" s="1">
        <v>2.4678403511643E-2</v>
      </c>
      <c r="AC521" s="1">
        <v>2.4678403511643E-2</v>
      </c>
      <c r="AD521" s="1">
        <v>2.4678403511643E-2</v>
      </c>
      <c r="AF521" s="1">
        <v>1</v>
      </c>
      <c r="AG521">
        <v>1.3942010700703E-2</v>
      </c>
      <c r="AH521">
        <v>1.3942010700703E-2</v>
      </c>
      <c r="AI521">
        <v>1.3942010700703E-2</v>
      </c>
      <c r="AJ521">
        <v>1.3942010700703E-2</v>
      </c>
      <c r="AL521" s="18">
        <f t="shared" si="50"/>
        <v>2.4678403511643E-2</v>
      </c>
      <c r="AM521">
        <v>2.4678403511643E-2</v>
      </c>
      <c r="AN521">
        <v>80</v>
      </c>
      <c r="AO521" t="s">
        <v>154</v>
      </c>
      <c r="AP521" t="s">
        <v>152</v>
      </c>
      <c r="AQ521" t="s">
        <v>153</v>
      </c>
      <c r="AR521" t="s">
        <v>8</v>
      </c>
      <c r="AS521">
        <v>43.346603000000002</v>
      </c>
      <c r="AT521">
        <v>-124.3409678</v>
      </c>
      <c r="AW521">
        <v>11.4</v>
      </c>
      <c r="AX521">
        <v>11.4</v>
      </c>
      <c r="BB521">
        <v>12.4</v>
      </c>
      <c r="BC521">
        <v>12.4</v>
      </c>
      <c r="BG521">
        <v>12.6</v>
      </c>
      <c r="BH521">
        <v>12.6</v>
      </c>
      <c r="BL521">
        <v>13.7</v>
      </c>
      <c r="BM521">
        <v>13.7</v>
      </c>
      <c r="BQ521">
        <v>15.6</v>
      </c>
      <c r="BR521">
        <v>15.6</v>
      </c>
      <c r="BW521">
        <v>17.3</v>
      </c>
      <c r="BX521">
        <v>17.3</v>
      </c>
      <c r="CB521">
        <v>18.5</v>
      </c>
      <c r="CC521">
        <v>18.5</v>
      </c>
      <c r="CG521">
        <v>19.100000000000001</v>
      </c>
      <c r="CH521">
        <v>19.100000000000001</v>
      </c>
      <c r="CL521">
        <v>19.399999999999999</v>
      </c>
      <c r="CM521">
        <v>19.399999999999999</v>
      </c>
      <c r="CQ521">
        <v>17.100000000000001</v>
      </c>
      <c r="CR521">
        <v>17.100000000000001</v>
      </c>
      <c r="CV521">
        <v>13.7</v>
      </c>
      <c r="CW521">
        <v>13.7</v>
      </c>
      <c r="DA521">
        <v>11.6</v>
      </c>
      <c r="DB521">
        <v>11.6</v>
      </c>
      <c r="DD521">
        <v>1</v>
      </c>
      <c r="DE521">
        <v>0</v>
      </c>
      <c r="DF521">
        <v>0</v>
      </c>
      <c r="DG521">
        <v>0</v>
      </c>
      <c r="DH521">
        <v>0</v>
      </c>
      <c r="DI521" t="str">
        <f t="shared" si="51"/>
        <v xml:space="preserve">Temp. suitable for vectors - surveillance may be needed. </v>
      </c>
      <c r="DJ521" t="str">
        <f t="shared" si="48"/>
        <v>When temp. suitable, model suggests vectors unlikely or low numbers.</v>
      </c>
      <c r="DK521" t="str">
        <f t="shared" si="52"/>
        <v xml:space="preserve">Temp. suitable for Zika - surveillance may be needed. </v>
      </c>
      <c r="DL521" t="str">
        <f t="shared" si="49"/>
        <v>When temp. suitable, model suggests Zika unlikely.</v>
      </c>
      <c r="DM521" t="str">
        <f t="shared" si="53"/>
        <v>Temp. suitable for vectors - surveillance may be needed. When temp. suitable, model suggests vectors unlikely or low numbers.</v>
      </c>
      <c r="DX521" s="59" t="s">
        <v>154</v>
      </c>
      <c r="DY521" s="59" t="s">
        <v>152</v>
      </c>
      <c r="DZ521" s="59" t="s">
        <v>153</v>
      </c>
      <c r="EA521" s="59" t="s">
        <v>8</v>
      </c>
      <c r="EB521" s="59">
        <v>3</v>
      </c>
      <c r="EC521" s="59">
        <v>115</v>
      </c>
      <c r="ED521" s="59">
        <v>0</v>
      </c>
      <c r="EE521" s="59">
        <v>399</v>
      </c>
      <c r="EF521" s="59">
        <v>399</v>
      </c>
      <c r="EG521" s="59">
        <v>26.130434782608599</v>
      </c>
      <c r="EH521" s="59">
        <v>73.049301010152206</v>
      </c>
      <c r="EI521" s="59">
        <v>3005</v>
      </c>
      <c r="EJ521" s="59">
        <v>33</v>
      </c>
      <c r="EK521" s="59">
        <v>0</v>
      </c>
      <c r="EL521" s="59">
        <v>4</v>
      </c>
      <c r="EM521" s="59">
        <v>0</v>
      </c>
      <c r="EN521" s="59">
        <v>3005</v>
      </c>
    </row>
    <row r="522" spans="1:144" x14ac:dyDescent="0.25">
      <c r="A522" s="18">
        <v>43.681823700000002</v>
      </c>
      <c r="B522" s="18">
        <v>-124.17735620000001</v>
      </c>
      <c r="C522" s="18">
        <f>IF(Sheet1!G1245=1,Master!A522,Master!K522)</f>
        <v>43.681823700000002</v>
      </c>
      <c r="D522" s="18">
        <f>IF(Sheet1!G1245=1,Master!B522,Master!L522)</f>
        <v>-124.17735620000001</v>
      </c>
      <c r="E522" s="18">
        <f>IF(Sheet1!G1245=0,Master!A522,Master!K522)</f>
        <v>100</v>
      </c>
      <c r="F522" s="18">
        <f>IF(Sheet1!G1245=0,Master!B522,Master!L522)</f>
        <v>180</v>
      </c>
      <c r="G522" s="18">
        <f>IF(Sheet1!I1245=1,Master!A522,Master!K522)</f>
        <v>43.681823700000002</v>
      </c>
      <c r="H522" s="18">
        <f>IF(Sheet1!I1245=1,Master!B522,Master!L522)</f>
        <v>-124.17735620000001</v>
      </c>
      <c r="I522" s="18">
        <f>IF(Sheet1!I1245=0,Master!A522,Master!K522)</f>
        <v>100</v>
      </c>
      <c r="J522" s="18">
        <f>IF(Sheet1!I1245=0,Master!B522,Master!L522)</f>
        <v>180</v>
      </c>
      <c r="K522" s="18">
        <v>100</v>
      </c>
      <c r="L522" s="18">
        <v>180</v>
      </c>
      <c r="M522">
        <v>139</v>
      </c>
      <c r="N522" t="s">
        <v>223</v>
      </c>
      <c r="O522">
        <v>8.6017059670699999E-3</v>
      </c>
      <c r="P522" t="s">
        <v>152</v>
      </c>
      <c r="Q522" t="s">
        <v>153</v>
      </c>
      <c r="R522" t="s">
        <v>8</v>
      </c>
      <c r="S522">
        <v>1</v>
      </c>
      <c r="T522">
        <v>1</v>
      </c>
      <c r="U522" t="s">
        <v>863</v>
      </c>
      <c r="V522" t="s">
        <v>863</v>
      </c>
      <c r="W522" t="s">
        <v>863</v>
      </c>
      <c r="X522" s="1" t="s">
        <v>863</v>
      </c>
      <c r="Z522" s="1">
        <v>1</v>
      </c>
      <c r="AA522" s="1">
        <v>2.2283378988504E-2</v>
      </c>
      <c r="AB522" s="1">
        <v>2.2283378988504E-2</v>
      </c>
      <c r="AC522" s="1">
        <v>2.2283378988504E-2</v>
      </c>
      <c r="AD522" s="1">
        <v>2.2283378988504E-2</v>
      </c>
      <c r="AF522" s="1">
        <v>1</v>
      </c>
      <c r="AG522">
        <v>1.2351677753031001E-2</v>
      </c>
      <c r="AH522">
        <v>1.2351677753031001E-2</v>
      </c>
      <c r="AI522">
        <v>1.2351677753031001E-2</v>
      </c>
      <c r="AJ522">
        <v>1.2351677753031001E-2</v>
      </c>
      <c r="AL522" s="18">
        <f t="shared" si="50"/>
        <v>2.2283378988504E-2</v>
      </c>
      <c r="AM522">
        <v>2.2283378988504E-2</v>
      </c>
      <c r="AN522">
        <v>139</v>
      </c>
      <c r="AO522" t="s">
        <v>223</v>
      </c>
      <c r="AP522" t="s">
        <v>152</v>
      </c>
      <c r="AQ522" t="s">
        <v>153</v>
      </c>
      <c r="AR522" t="s">
        <v>8</v>
      </c>
      <c r="AS522">
        <v>43.681823700000002</v>
      </c>
      <c r="AT522">
        <v>-124.17735620000001</v>
      </c>
      <c r="AW522">
        <v>10.7</v>
      </c>
      <c r="AX522">
        <v>10.7</v>
      </c>
      <c r="BB522">
        <v>12.2</v>
      </c>
      <c r="BC522">
        <v>12.2</v>
      </c>
      <c r="BG522">
        <v>13</v>
      </c>
      <c r="BH522">
        <v>13</v>
      </c>
      <c r="BL522">
        <v>14.4</v>
      </c>
      <c r="BM522">
        <v>14.4</v>
      </c>
      <c r="BQ522">
        <v>16.600000000000001</v>
      </c>
      <c r="BR522">
        <v>16.600000000000001</v>
      </c>
      <c r="BW522">
        <v>18.7</v>
      </c>
      <c r="BX522">
        <v>18.7</v>
      </c>
      <c r="CB522">
        <v>20.3</v>
      </c>
      <c r="CC522">
        <v>20.3</v>
      </c>
      <c r="CG522">
        <v>20.8</v>
      </c>
      <c r="CH522">
        <v>20.8</v>
      </c>
      <c r="CL522">
        <v>20.8</v>
      </c>
      <c r="CM522">
        <v>20.8</v>
      </c>
      <c r="CQ522">
        <v>17.600000000000001</v>
      </c>
      <c r="CR522">
        <v>17.600000000000001</v>
      </c>
      <c r="CV522">
        <v>13.3</v>
      </c>
      <c r="CW522">
        <v>13.3</v>
      </c>
      <c r="DA522">
        <v>10.8</v>
      </c>
      <c r="DB522">
        <v>10.8</v>
      </c>
      <c r="DD522">
        <v>1</v>
      </c>
      <c r="DE522">
        <v>0</v>
      </c>
      <c r="DF522">
        <v>0</v>
      </c>
      <c r="DG522">
        <v>0</v>
      </c>
      <c r="DH522">
        <v>0</v>
      </c>
      <c r="DI522" t="str">
        <f t="shared" si="51"/>
        <v xml:space="preserve">Temp. suitable for vectors - surveillance may be needed. </v>
      </c>
      <c r="DJ522" t="str">
        <f t="shared" si="48"/>
        <v>When temp. suitable, model suggests vectors unlikely or low numbers.</v>
      </c>
      <c r="DK522" t="str">
        <f t="shared" si="52"/>
        <v xml:space="preserve">Temp. suitable for Zika - surveillance may be needed. </v>
      </c>
      <c r="DL522" t="str">
        <f t="shared" si="49"/>
        <v>When temp. suitable, model suggests Zika unlikely.</v>
      </c>
      <c r="DM522" t="str">
        <f t="shared" si="53"/>
        <v>Temp. suitable for vectors - surveillance may be needed. When temp. suitable, model suggests vectors unlikely or low numbers.</v>
      </c>
      <c r="DX522" s="59" t="s">
        <v>223</v>
      </c>
      <c r="DY522" s="59" t="s">
        <v>152</v>
      </c>
      <c r="DZ522" s="59" t="s">
        <v>153</v>
      </c>
      <c r="EA522" s="59" t="s">
        <v>8</v>
      </c>
      <c r="EB522" s="59">
        <v>104</v>
      </c>
      <c r="EC522" s="59">
        <v>102</v>
      </c>
      <c r="ED522" s="59">
        <v>0</v>
      </c>
      <c r="EE522" s="59">
        <v>968</v>
      </c>
      <c r="EF522" s="59">
        <v>968</v>
      </c>
      <c r="EG522" s="59">
        <v>31.009803921568601</v>
      </c>
      <c r="EH522" s="59">
        <v>127.34402186158199</v>
      </c>
      <c r="EI522" s="59">
        <v>3163</v>
      </c>
      <c r="EJ522" s="59">
        <v>19</v>
      </c>
      <c r="EK522" s="59">
        <v>0</v>
      </c>
      <c r="EL522" s="59">
        <v>6</v>
      </c>
      <c r="EM522" s="59">
        <v>0</v>
      </c>
      <c r="EN522" s="59">
        <v>3163</v>
      </c>
    </row>
    <row r="523" spans="1:144" x14ac:dyDescent="0.25">
      <c r="A523" s="18">
        <v>44.625797300000002</v>
      </c>
      <c r="B523" s="18">
        <v>-124.0570664</v>
      </c>
      <c r="C523" s="18">
        <f>IF(Sheet1!G1246=1,Master!A523,Master!K523)</f>
        <v>44.625797300000002</v>
      </c>
      <c r="D523" s="18">
        <f>IF(Sheet1!G1246=1,Master!B523,Master!L523)</f>
        <v>-124.0570664</v>
      </c>
      <c r="E523" s="18">
        <f>IF(Sheet1!G1246=0,Master!A523,Master!K523)</f>
        <v>100</v>
      </c>
      <c r="F523" s="18">
        <f>IF(Sheet1!G1246=0,Master!B523,Master!L523)</f>
        <v>180</v>
      </c>
      <c r="G523" s="18">
        <f>IF(Sheet1!I1246=1,Master!A523,Master!K523)</f>
        <v>44.625797300000002</v>
      </c>
      <c r="H523" s="18">
        <f>IF(Sheet1!I1246=1,Master!B523,Master!L523)</f>
        <v>-124.0570664</v>
      </c>
      <c r="I523" s="18">
        <f>IF(Sheet1!I1246=0,Master!A523,Master!K523)</f>
        <v>100</v>
      </c>
      <c r="J523" s="18">
        <f>IF(Sheet1!I1246=0,Master!B523,Master!L523)</f>
        <v>180</v>
      </c>
      <c r="K523" s="18">
        <v>100</v>
      </c>
      <c r="L523" s="18">
        <v>180</v>
      </c>
      <c r="M523">
        <v>140</v>
      </c>
      <c r="N523" t="s">
        <v>224</v>
      </c>
      <c r="O523">
        <v>5.8663780416999996E-3</v>
      </c>
      <c r="P523" t="s">
        <v>152</v>
      </c>
      <c r="Q523" t="s">
        <v>153</v>
      </c>
      <c r="R523" t="s">
        <v>8</v>
      </c>
      <c r="S523">
        <v>1</v>
      </c>
      <c r="T523">
        <v>1</v>
      </c>
      <c r="U523" t="s">
        <v>863</v>
      </c>
      <c r="V523" t="s">
        <v>863</v>
      </c>
      <c r="W523" t="s">
        <v>863</v>
      </c>
      <c r="X523" s="1" t="s">
        <v>863</v>
      </c>
      <c r="Z523" s="1">
        <v>1</v>
      </c>
      <c r="AA523" s="1">
        <v>3.9051629602908998E-2</v>
      </c>
      <c r="AB523" s="1">
        <v>3.9051629602908998E-2</v>
      </c>
      <c r="AC523" s="1">
        <v>3.9051629602908998E-2</v>
      </c>
      <c r="AD523" s="1">
        <v>3.9051629602908998E-2</v>
      </c>
      <c r="AF523" s="1">
        <v>1</v>
      </c>
      <c r="AG523">
        <v>5.1978543400764E-2</v>
      </c>
      <c r="AH523">
        <v>5.1978543400764E-2</v>
      </c>
      <c r="AI523">
        <v>5.1978543400764E-2</v>
      </c>
      <c r="AJ523">
        <v>5.1978543400764E-2</v>
      </c>
      <c r="AL523" s="18">
        <f t="shared" si="50"/>
        <v>5.1978543400764E-2</v>
      </c>
      <c r="AM523">
        <v>5.1978543400764E-2</v>
      </c>
      <c r="AN523">
        <v>140</v>
      </c>
      <c r="AO523" t="s">
        <v>224</v>
      </c>
      <c r="AP523" t="s">
        <v>152</v>
      </c>
      <c r="AQ523" t="s">
        <v>153</v>
      </c>
      <c r="AR523" t="s">
        <v>8</v>
      </c>
      <c r="AS523">
        <v>44.625797300000002</v>
      </c>
      <c r="AT523">
        <v>-124.0570664</v>
      </c>
      <c r="AW523">
        <v>9.9</v>
      </c>
      <c r="AX523">
        <v>9.9</v>
      </c>
      <c r="BB523">
        <v>11.4</v>
      </c>
      <c r="BC523">
        <v>11.4</v>
      </c>
      <c r="BG523">
        <v>12</v>
      </c>
      <c r="BH523">
        <v>12</v>
      </c>
      <c r="BL523">
        <v>13.3</v>
      </c>
      <c r="BM523">
        <v>13.3</v>
      </c>
      <c r="BQ523">
        <v>15.3</v>
      </c>
      <c r="BR523">
        <v>15.3</v>
      </c>
      <c r="BW523">
        <v>17.2</v>
      </c>
      <c r="BX523">
        <v>17.2</v>
      </c>
      <c r="CB523">
        <v>18.600000000000001</v>
      </c>
      <c r="CC523">
        <v>18.600000000000001</v>
      </c>
      <c r="CG523">
        <v>19.100000000000001</v>
      </c>
      <c r="CH523">
        <v>19.100000000000001</v>
      </c>
      <c r="CL523">
        <v>19</v>
      </c>
      <c r="CM523">
        <v>19</v>
      </c>
      <c r="CQ523">
        <v>16.100000000000001</v>
      </c>
      <c r="CR523">
        <v>16.100000000000001</v>
      </c>
      <c r="CV523">
        <v>12.2</v>
      </c>
      <c r="CW523">
        <v>12.2</v>
      </c>
      <c r="DA523">
        <v>10.1</v>
      </c>
      <c r="DB523">
        <v>10.1</v>
      </c>
      <c r="DD523">
        <v>1</v>
      </c>
      <c r="DE523">
        <v>0</v>
      </c>
      <c r="DF523">
        <v>0</v>
      </c>
      <c r="DG523">
        <v>0</v>
      </c>
      <c r="DH523">
        <v>0</v>
      </c>
      <c r="DI523" t="str">
        <f t="shared" si="51"/>
        <v xml:space="preserve">Temp. suitable for vectors - surveillance may be needed. </v>
      </c>
      <c r="DJ523" t="str">
        <f t="shared" si="48"/>
        <v>When temp. suitable, model suggests vectors unlikely or low numbers.</v>
      </c>
      <c r="DK523" t="str">
        <f t="shared" si="52"/>
        <v xml:space="preserve">Temp. suitable for Zika - surveillance may be needed. </v>
      </c>
      <c r="DL523" t="str">
        <f t="shared" si="49"/>
        <v>When temp. suitable, model suggests Zika unlikely.</v>
      </c>
      <c r="DM523" t="str">
        <f t="shared" si="53"/>
        <v>Temp. suitable for vectors - surveillance may be needed. When temp. suitable, model suggests vectors unlikely or low numbers.</v>
      </c>
      <c r="DX523" s="59" t="s">
        <v>224</v>
      </c>
      <c r="DY523" s="59" t="s">
        <v>152</v>
      </c>
      <c r="DZ523" s="59" t="s">
        <v>153</v>
      </c>
      <c r="EA523" s="59" t="s">
        <v>8</v>
      </c>
      <c r="EB523" s="59">
        <v>549</v>
      </c>
      <c r="EC523" s="59">
        <v>84</v>
      </c>
      <c r="ED523" s="59">
        <v>0</v>
      </c>
      <c r="EE523" s="59">
        <v>1902</v>
      </c>
      <c r="EF523" s="59">
        <v>1902</v>
      </c>
      <c r="EG523" s="59">
        <v>134.28571428571399</v>
      </c>
      <c r="EH523" s="59">
        <v>325.419347459059</v>
      </c>
      <c r="EI523" s="59">
        <v>11280</v>
      </c>
      <c r="EJ523" s="59">
        <v>42</v>
      </c>
      <c r="EK523" s="59">
        <v>0</v>
      </c>
      <c r="EL523" s="59">
        <v>6</v>
      </c>
      <c r="EM523" s="59">
        <v>3</v>
      </c>
      <c r="EN523" s="59">
        <v>11280</v>
      </c>
    </row>
    <row r="524" spans="1:144" x14ac:dyDescent="0.25">
      <c r="A524" s="18">
        <v>45.413901899999999</v>
      </c>
      <c r="B524" s="18">
        <v>-122.5525056</v>
      </c>
      <c r="C524" s="18">
        <f>IF(Sheet1!G1247=1,Master!A524,Master!K524)</f>
        <v>45.413901899999999</v>
      </c>
      <c r="D524" s="18">
        <f>IF(Sheet1!G1247=1,Master!B524,Master!L524)</f>
        <v>-122.5525056</v>
      </c>
      <c r="E524" s="18">
        <f>IF(Sheet1!G1247=0,Master!A524,Master!K524)</f>
        <v>100</v>
      </c>
      <c r="F524" s="18">
        <f>IF(Sheet1!G1247=0,Master!B524,Master!L524)</f>
        <v>180</v>
      </c>
      <c r="G524" s="18">
        <f>IF(Sheet1!I1247=1,Master!A524,Master!K524)</f>
        <v>45.413901899999999</v>
      </c>
      <c r="H524" s="18">
        <f>IF(Sheet1!I1247=1,Master!B524,Master!L524)</f>
        <v>-122.5525056</v>
      </c>
      <c r="I524" s="18">
        <f>IF(Sheet1!I1247=0,Master!A524,Master!K524)</f>
        <v>100</v>
      </c>
      <c r="J524" s="18">
        <f>IF(Sheet1!I1247=0,Master!B524,Master!L524)</f>
        <v>180</v>
      </c>
      <c r="K524" s="18">
        <v>100</v>
      </c>
      <c r="L524" s="18">
        <v>180</v>
      </c>
      <c r="M524">
        <v>186</v>
      </c>
      <c r="N524" t="s">
        <v>290</v>
      </c>
      <c r="O524">
        <v>5.53965484974E-2</v>
      </c>
      <c r="P524" t="s">
        <v>152</v>
      </c>
      <c r="Q524" t="s">
        <v>153</v>
      </c>
      <c r="R524" t="s">
        <v>8</v>
      </c>
      <c r="S524">
        <v>1</v>
      </c>
      <c r="T524">
        <v>1</v>
      </c>
      <c r="U524" t="s">
        <v>863</v>
      </c>
      <c r="V524" t="s">
        <v>863</v>
      </c>
      <c r="W524" t="s">
        <v>863</v>
      </c>
      <c r="X524" s="1" t="s">
        <v>863</v>
      </c>
      <c r="Z524" s="1">
        <v>1</v>
      </c>
      <c r="AA524" s="1">
        <v>6.8069219589232996E-2</v>
      </c>
      <c r="AB524" s="1">
        <v>6.8069219589232996E-2</v>
      </c>
      <c r="AC524" s="1">
        <v>6.8069219589232996E-2</v>
      </c>
      <c r="AD524" s="1">
        <v>6.8069219589232996E-2</v>
      </c>
      <c r="AF524" s="1">
        <v>1</v>
      </c>
      <c r="AG524">
        <v>5.8785323053598001E-2</v>
      </c>
      <c r="AH524">
        <v>5.8785323053598001E-2</v>
      </c>
      <c r="AI524">
        <v>5.8785323053598001E-2</v>
      </c>
      <c r="AJ524">
        <v>5.8785323053598001E-2</v>
      </c>
      <c r="AL524" s="18">
        <f t="shared" si="50"/>
        <v>6.8069219589232996E-2</v>
      </c>
      <c r="AM524">
        <v>6.8069219589232996E-2</v>
      </c>
      <c r="AN524">
        <v>186</v>
      </c>
      <c r="AO524" t="s">
        <v>290</v>
      </c>
      <c r="AP524" t="s">
        <v>152</v>
      </c>
      <c r="AQ524" t="s">
        <v>153</v>
      </c>
      <c r="AR524" t="s">
        <v>8</v>
      </c>
      <c r="AS524">
        <v>45.413901899999999</v>
      </c>
      <c r="AT524">
        <v>-122.5525056</v>
      </c>
      <c r="AW524">
        <v>7.7</v>
      </c>
      <c r="AX524">
        <v>7.7</v>
      </c>
      <c r="BB524">
        <v>10.6</v>
      </c>
      <c r="BC524">
        <v>10.6</v>
      </c>
      <c r="BG524">
        <v>13</v>
      </c>
      <c r="BH524">
        <v>13</v>
      </c>
      <c r="BL524">
        <v>15.8</v>
      </c>
      <c r="BM524">
        <v>15.8</v>
      </c>
      <c r="BQ524">
        <v>19.600000000000001</v>
      </c>
      <c r="BR524">
        <v>19.600000000000001</v>
      </c>
      <c r="BW524">
        <v>23.3</v>
      </c>
      <c r="BX524">
        <v>23.3</v>
      </c>
      <c r="CB524">
        <v>26.7</v>
      </c>
      <c r="CC524">
        <v>26.7</v>
      </c>
      <c r="CG524">
        <v>26.9</v>
      </c>
      <c r="CH524">
        <v>26.9</v>
      </c>
      <c r="CL524">
        <v>23.6</v>
      </c>
      <c r="CM524">
        <v>23.6</v>
      </c>
      <c r="CQ524">
        <v>17.5</v>
      </c>
      <c r="CR524">
        <v>17.5</v>
      </c>
      <c r="CV524">
        <v>11.4</v>
      </c>
      <c r="CW524">
        <v>11.4</v>
      </c>
      <c r="DA524">
        <v>7.8</v>
      </c>
      <c r="DB524">
        <v>7.8</v>
      </c>
      <c r="DD524">
        <v>1</v>
      </c>
      <c r="DE524">
        <v>0</v>
      </c>
      <c r="DF524">
        <v>0</v>
      </c>
      <c r="DG524">
        <v>0</v>
      </c>
      <c r="DH524">
        <v>0</v>
      </c>
      <c r="DI524" t="str">
        <f t="shared" si="51"/>
        <v xml:space="preserve">Temp. suitable for vectors - surveillance may be needed. </v>
      </c>
      <c r="DJ524" t="str">
        <f t="shared" si="48"/>
        <v>When temp. suitable, model suggests vectors unlikely or low numbers.</v>
      </c>
      <c r="DK524" t="str">
        <f t="shared" si="52"/>
        <v xml:space="preserve">Temp. suitable for Zika - surveillance may be needed. </v>
      </c>
      <c r="DL524" t="str">
        <f t="shared" si="49"/>
        <v>When temp. suitable, model suggests Zika unlikely.</v>
      </c>
      <c r="DM524" t="str">
        <f t="shared" si="53"/>
        <v>Temp. suitable for vectors - surveillance may be needed. When temp. suitable, model suggests vectors unlikely or low numbers.</v>
      </c>
      <c r="DX524" s="59" t="s">
        <v>290</v>
      </c>
      <c r="DY524" s="59" t="s">
        <v>152</v>
      </c>
      <c r="DZ524" s="59" t="s">
        <v>153</v>
      </c>
      <c r="EA524" s="59" t="s">
        <v>8</v>
      </c>
      <c r="EB524" s="59">
        <v>542</v>
      </c>
      <c r="EC524" s="59">
        <v>170</v>
      </c>
      <c r="ED524" s="59">
        <v>0</v>
      </c>
      <c r="EE524" s="59">
        <v>3085</v>
      </c>
      <c r="EF524" s="59">
        <v>3085</v>
      </c>
      <c r="EG524" s="59">
        <v>562.99411764705803</v>
      </c>
      <c r="EH524" s="59">
        <v>542.12778499124602</v>
      </c>
      <c r="EI524" s="59">
        <v>95709</v>
      </c>
      <c r="EJ524" s="59">
        <v>157</v>
      </c>
      <c r="EK524" s="59">
        <v>40</v>
      </c>
      <c r="EL524" s="59">
        <v>0</v>
      </c>
      <c r="EM524" s="59">
        <v>465</v>
      </c>
      <c r="EN524" s="59">
        <v>95709</v>
      </c>
    </row>
    <row r="525" spans="1:144" x14ac:dyDescent="0.25">
      <c r="A525" s="18">
        <v>46.128900100000003</v>
      </c>
      <c r="B525" s="18">
        <v>-123.9438115</v>
      </c>
      <c r="C525" s="18">
        <f>IF(Sheet1!G1248=1,Master!A525,Master!K525)</f>
        <v>46.128900100000003</v>
      </c>
      <c r="D525" s="18">
        <f>IF(Sheet1!G1248=1,Master!B525,Master!L525)</f>
        <v>-123.9438115</v>
      </c>
      <c r="E525" s="18">
        <f>IF(Sheet1!G1248=0,Master!A525,Master!K525)</f>
        <v>100</v>
      </c>
      <c r="F525" s="18">
        <f>IF(Sheet1!G1248=0,Master!B525,Master!L525)</f>
        <v>180</v>
      </c>
      <c r="G525" s="18">
        <f>IF(Sheet1!I1248=1,Master!A525,Master!K525)</f>
        <v>46.128900100000003</v>
      </c>
      <c r="H525" s="18">
        <f>IF(Sheet1!I1248=1,Master!B525,Master!L525)</f>
        <v>-123.9438115</v>
      </c>
      <c r="I525" s="18">
        <f>IF(Sheet1!I1248=0,Master!A525,Master!K525)</f>
        <v>100</v>
      </c>
      <c r="J525" s="18">
        <f>IF(Sheet1!I1248=0,Master!B525,Master!L525)</f>
        <v>180</v>
      </c>
      <c r="K525" s="18">
        <v>100</v>
      </c>
      <c r="L525" s="18">
        <v>180</v>
      </c>
      <c r="M525">
        <v>359</v>
      </c>
      <c r="N525" t="s">
        <v>471</v>
      </c>
      <c r="O525">
        <v>0.15232307981500001</v>
      </c>
      <c r="P525" t="s">
        <v>152</v>
      </c>
      <c r="Q525" t="s">
        <v>153</v>
      </c>
      <c r="R525" t="s">
        <v>8</v>
      </c>
      <c r="S525">
        <v>1</v>
      </c>
      <c r="T525">
        <v>1</v>
      </c>
      <c r="U525">
        <v>8.0708665847778303</v>
      </c>
      <c r="V525">
        <v>8.0708665847778303</v>
      </c>
      <c r="W525">
        <v>8.0708665847778303</v>
      </c>
      <c r="X525" s="1">
        <v>8.0708665847778303</v>
      </c>
      <c r="Z525" s="1">
        <v>1</v>
      </c>
      <c r="AA525" s="1">
        <v>6.7723289736854E-2</v>
      </c>
      <c r="AB525" s="1">
        <v>6.7723289736854E-2</v>
      </c>
      <c r="AC525" s="1">
        <v>6.7723289736854E-2</v>
      </c>
      <c r="AD525" s="1">
        <v>6.7723289736854E-2</v>
      </c>
      <c r="AF525" s="1">
        <v>1</v>
      </c>
      <c r="AG525">
        <v>0.11173175665745499</v>
      </c>
      <c r="AH525">
        <v>0.11173175665745499</v>
      </c>
      <c r="AI525">
        <v>0.11173175665745499</v>
      </c>
      <c r="AJ525">
        <v>0.11173175665745499</v>
      </c>
      <c r="AL525" s="18">
        <f t="shared" si="50"/>
        <v>0.11173175665745499</v>
      </c>
      <c r="AM525">
        <v>0.11173175665745499</v>
      </c>
      <c r="AN525">
        <v>359</v>
      </c>
      <c r="AO525" t="s">
        <v>471</v>
      </c>
      <c r="AP525" t="s">
        <v>152</v>
      </c>
      <c r="AQ525" t="s">
        <v>153</v>
      </c>
      <c r="AR525" t="s">
        <v>8</v>
      </c>
      <c r="AS525">
        <v>46.128900100000003</v>
      </c>
      <c r="AT525">
        <v>-123.9438115</v>
      </c>
      <c r="AW525">
        <v>9.3000000000000007</v>
      </c>
      <c r="AX525">
        <v>9.3000000000000007</v>
      </c>
      <c r="BB525">
        <v>10.9</v>
      </c>
      <c r="BC525">
        <v>10.9</v>
      </c>
      <c r="BG525">
        <v>11.9</v>
      </c>
      <c r="BH525">
        <v>11.9</v>
      </c>
      <c r="BL525">
        <v>13.5</v>
      </c>
      <c r="BM525">
        <v>13.5</v>
      </c>
      <c r="BQ525">
        <v>15.9</v>
      </c>
      <c r="BR525">
        <v>15.9</v>
      </c>
      <c r="BW525">
        <v>17.8</v>
      </c>
      <c r="BX525">
        <v>17.8</v>
      </c>
      <c r="CB525">
        <v>19.600000000000001</v>
      </c>
      <c r="CC525">
        <v>19.600000000000001</v>
      </c>
      <c r="CG525">
        <v>20.100000000000001</v>
      </c>
      <c r="CH525">
        <v>20.100000000000001</v>
      </c>
      <c r="CL525">
        <v>20</v>
      </c>
      <c r="CM525">
        <v>20</v>
      </c>
      <c r="CQ525">
        <v>16.600000000000001</v>
      </c>
      <c r="CR525">
        <v>16.600000000000001</v>
      </c>
      <c r="CV525">
        <v>12.5</v>
      </c>
      <c r="CW525">
        <v>12.5</v>
      </c>
      <c r="DA525">
        <v>9.8000000000000007</v>
      </c>
      <c r="DB525">
        <v>9.8000000000000007</v>
      </c>
      <c r="DD525">
        <v>1</v>
      </c>
      <c r="DE525">
        <v>0</v>
      </c>
      <c r="DF525">
        <v>0</v>
      </c>
      <c r="DG525">
        <v>0</v>
      </c>
      <c r="DH525">
        <v>0</v>
      </c>
      <c r="DI525" t="str">
        <f t="shared" si="51"/>
        <v xml:space="preserve">Temp. suitable for vectors - surveillance may be needed. </v>
      </c>
      <c r="DJ525" t="str">
        <f t="shared" si="48"/>
        <v>When temp. suitable, model suggests vectors unlikely or low numbers.</v>
      </c>
      <c r="DK525" t="str">
        <f t="shared" si="52"/>
        <v xml:space="preserve">Temp. suitable for Zika - surveillance may be needed. </v>
      </c>
      <c r="DL525" t="str">
        <f t="shared" si="49"/>
        <v>When temp. suitable, model suggests Zika unlikely.</v>
      </c>
      <c r="DM525" t="str">
        <f t="shared" si="53"/>
        <v>Temp. suitable for vectors - surveillance may be needed. When temp. suitable, model suggests vectors unlikely or low numbers.</v>
      </c>
      <c r="DX525" s="59" t="s">
        <v>471</v>
      </c>
      <c r="DY525" s="59" t="s">
        <v>152</v>
      </c>
      <c r="DZ525" s="59" t="s">
        <v>153</v>
      </c>
      <c r="EA525" s="59" t="s">
        <v>8</v>
      </c>
      <c r="EB525" s="59">
        <v>0</v>
      </c>
      <c r="EC525" s="59">
        <v>151</v>
      </c>
      <c r="ED525" s="59">
        <v>0</v>
      </c>
      <c r="EE525" s="59">
        <v>679</v>
      </c>
      <c r="EF525" s="59">
        <v>679</v>
      </c>
      <c r="EG525" s="59">
        <v>39.966887417218501</v>
      </c>
      <c r="EH525" s="59">
        <v>91.616926139292005</v>
      </c>
      <c r="EI525" s="59">
        <v>6035</v>
      </c>
      <c r="EJ525" s="59">
        <v>60</v>
      </c>
      <c r="EK525" s="59">
        <v>0</v>
      </c>
      <c r="EL525" s="59">
        <v>4</v>
      </c>
      <c r="EM525" s="59">
        <v>5</v>
      </c>
      <c r="EN525" s="59">
        <v>6035</v>
      </c>
    </row>
    <row r="526" spans="1:144" x14ac:dyDescent="0.25">
      <c r="A526" s="18">
        <v>45.720496799999999</v>
      </c>
      <c r="B526" s="18">
        <v>-119.68730720000001</v>
      </c>
      <c r="C526" s="18">
        <f>IF(Sheet1!G1249=1,Master!A526,Master!K526)</f>
        <v>45.720496799999999</v>
      </c>
      <c r="D526" s="18">
        <f>IF(Sheet1!G1249=1,Master!B526,Master!L526)</f>
        <v>-119.68730720000001</v>
      </c>
      <c r="E526" s="18">
        <f>IF(Sheet1!G1249=0,Master!A526,Master!K526)</f>
        <v>100</v>
      </c>
      <c r="F526" s="18">
        <f>IF(Sheet1!G1249=0,Master!B526,Master!L526)</f>
        <v>180</v>
      </c>
      <c r="G526" s="18">
        <f>IF(Sheet1!I1249=1,Master!A526,Master!K526)</f>
        <v>45.720496799999999</v>
      </c>
      <c r="H526" s="18">
        <f>IF(Sheet1!I1249=1,Master!B526,Master!L526)</f>
        <v>-119.68730720000001</v>
      </c>
      <c r="I526" s="18">
        <f>IF(Sheet1!I1249=0,Master!A526,Master!K526)</f>
        <v>100</v>
      </c>
      <c r="J526" s="18">
        <f>IF(Sheet1!I1249=0,Master!B526,Master!L526)</f>
        <v>180</v>
      </c>
      <c r="K526" s="18">
        <v>100</v>
      </c>
      <c r="L526" s="18">
        <v>180</v>
      </c>
      <c r="M526">
        <v>477</v>
      </c>
      <c r="N526" t="s">
        <v>589</v>
      </c>
      <c r="O526">
        <v>0.68440524486700005</v>
      </c>
      <c r="P526" t="s">
        <v>152</v>
      </c>
      <c r="Q526" t="s">
        <v>153</v>
      </c>
      <c r="R526" t="s">
        <v>8</v>
      </c>
      <c r="S526">
        <v>1</v>
      </c>
      <c r="T526">
        <v>2</v>
      </c>
      <c r="U526">
        <v>2.28346467018127</v>
      </c>
      <c r="V526">
        <v>9.4488191604614205</v>
      </c>
      <c r="W526">
        <v>5.8661419153213501</v>
      </c>
      <c r="X526" s="1">
        <v>11.7322838306427</v>
      </c>
      <c r="Z526" s="1">
        <v>12</v>
      </c>
      <c r="AA526" s="1">
        <v>2.2114336407220998E-2</v>
      </c>
      <c r="AB526" s="1">
        <v>0.18335595549923001</v>
      </c>
      <c r="AC526" s="1">
        <v>9.1314996118329994E-2</v>
      </c>
      <c r="AD526" s="1">
        <v>1.0957799534199499</v>
      </c>
      <c r="AF526" s="1">
        <v>12</v>
      </c>
      <c r="AG526">
        <v>3.217073516616E-3</v>
      </c>
      <c r="AH526">
        <v>3.2955821522133E-2</v>
      </c>
      <c r="AI526">
        <v>1.4055923054894E-2</v>
      </c>
      <c r="AJ526">
        <v>0.16867107665873299</v>
      </c>
      <c r="AL526" s="18">
        <f t="shared" si="50"/>
        <v>0.18335595549923001</v>
      </c>
      <c r="AM526">
        <v>0.18335595549923001</v>
      </c>
      <c r="AN526">
        <v>477</v>
      </c>
      <c r="AO526" t="s">
        <v>589</v>
      </c>
      <c r="AP526" t="s">
        <v>152</v>
      </c>
      <c r="AQ526" t="s">
        <v>153</v>
      </c>
      <c r="AR526" t="s">
        <v>8</v>
      </c>
      <c r="AS526">
        <v>45.720496799999999</v>
      </c>
      <c r="AT526">
        <v>-119.68730720000001</v>
      </c>
      <c r="AW526">
        <v>5.3</v>
      </c>
      <c r="AX526">
        <v>5.3</v>
      </c>
      <c r="BB526">
        <v>9.4</v>
      </c>
      <c r="BC526">
        <v>9.2999999999999989</v>
      </c>
      <c r="BG526">
        <v>14.2</v>
      </c>
      <c r="BH526">
        <v>14</v>
      </c>
      <c r="BL526">
        <v>18.5</v>
      </c>
      <c r="BM526">
        <v>18.3</v>
      </c>
      <c r="BQ526">
        <v>23.4</v>
      </c>
      <c r="BR526">
        <v>23.1</v>
      </c>
      <c r="BW526">
        <v>27.9</v>
      </c>
      <c r="BX526">
        <v>27.6</v>
      </c>
      <c r="CB526">
        <v>32</v>
      </c>
      <c r="CC526">
        <v>31.8</v>
      </c>
      <c r="CG526">
        <v>31.3</v>
      </c>
      <c r="CH526">
        <v>31.1</v>
      </c>
      <c r="CL526">
        <v>26.3</v>
      </c>
      <c r="CM526">
        <v>26.200000000000003</v>
      </c>
      <c r="CQ526">
        <v>19.100000000000001</v>
      </c>
      <c r="CR526">
        <v>19</v>
      </c>
      <c r="CV526">
        <v>10.6</v>
      </c>
      <c r="CW526">
        <v>10.6</v>
      </c>
      <c r="DA526">
        <v>5.7</v>
      </c>
      <c r="DB526">
        <v>5.6999999999999993</v>
      </c>
      <c r="DD526">
        <v>12</v>
      </c>
      <c r="DE526">
        <v>0</v>
      </c>
      <c r="DF526">
        <v>0</v>
      </c>
      <c r="DG526">
        <v>0</v>
      </c>
      <c r="DH526">
        <v>0</v>
      </c>
      <c r="DI526" t="str">
        <f t="shared" si="51"/>
        <v xml:space="preserve">Temp. suitable for vectors - surveillance may be needed. </v>
      </c>
      <c r="DJ526" t="str">
        <f t="shared" si="48"/>
        <v>When temp. suitable, model suggests vectors unlikely or low numbers.</v>
      </c>
      <c r="DK526" t="str">
        <f t="shared" si="52"/>
        <v xml:space="preserve">Temp. suitable for Zika - surveillance may be needed. </v>
      </c>
      <c r="DL526" t="str">
        <f t="shared" si="49"/>
        <v>When temp. suitable, model suggests Zika unlikely.</v>
      </c>
      <c r="DM526" t="str">
        <f t="shared" si="53"/>
        <v>Temp. suitable for vectors - surveillance may be needed. When temp. suitable, model suggests vectors unlikely or low numbers.</v>
      </c>
      <c r="DX526" s="59" t="s">
        <v>589</v>
      </c>
      <c r="DY526" s="59" t="s">
        <v>152</v>
      </c>
      <c r="DZ526" s="59" t="s">
        <v>153</v>
      </c>
      <c r="EA526" s="59" t="s">
        <v>8</v>
      </c>
      <c r="EB526" s="59">
        <v>0</v>
      </c>
      <c r="EC526" s="59">
        <v>982</v>
      </c>
      <c r="ED526" s="59">
        <v>0</v>
      </c>
      <c r="EE526" s="59">
        <v>709</v>
      </c>
      <c r="EF526" s="59">
        <v>709</v>
      </c>
      <c r="EG526" s="59">
        <v>4.3329938900203597</v>
      </c>
      <c r="EH526" s="59">
        <v>37.375810803184997</v>
      </c>
      <c r="EI526" s="59">
        <v>4255</v>
      </c>
      <c r="EJ526" s="59">
        <v>39</v>
      </c>
      <c r="EK526" s="59">
        <v>0</v>
      </c>
      <c r="EL526" s="59">
        <v>3</v>
      </c>
      <c r="EM526" s="59">
        <v>0</v>
      </c>
      <c r="EN526" s="59">
        <v>4255</v>
      </c>
    </row>
    <row r="527" spans="1:144" x14ac:dyDescent="0.25">
      <c r="A527" s="18">
        <v>45.578819799999998</v>
      </c>
      <c r="B527" s="18">
        <v>-122.59603490000001</v>
      </c>
      <c r="C527" s="18">
        <f>IF(Sheet1!G1250=1,Master!A527,Master!K527)</f>
        <v>45.578819799999998</v>
      </c>
      <c r="D527" s="18">
        <f>IF(Sheet1!G1250=1,Master!B527,Master!L527)</f>
        <v>-122.59603490000001</v>
      </c>
      <c r="E527" s="18">
        <f>IF(Sheet1!G1250=0,Master!A527,Master!K527)</f>
        <v>100</v>
      </c>
      <c r="F527" s="18">
        <f>IF(Sheet1!G1250=0,Master!B527,Master!L527)</f>
        <v>180</v>
      </c>
      <c r="G527" s="18">
        <f>IF(Sheet1!I1250=1,Master!A527,Master!K527)</f>
        <v>45.578819799999998</v>
      </c>
      <c r="H527" s="18">
        <f>IF(Sheet1!I1250=1,Master!B527,Master!L527)</f>
        <v>-122.59603490000001</v>
      </c>
      <c r="I527" s="18">
        <f>IF(Sheet1!I1250=0,Master!A527,Master!K527)</f>
        <v>100</v>
      </c>
      <c r="J527" s="18">
        <f>IF(Sheet1!I1250=0,Master!B527,Master!L527)</f>
        <v>180</v>
      </c>
      <c r="K527" s="18">
        <v>100</v>
      </c>
      <c r="L527" s="18">
        <v>180</v>
      </c>
      <c r="M527">
        <v>622</v>
      </c>
      <c r="N527" t="s">
        <v>736</v>
      </c>
      <c r="O527">
        <v>5.3568258277E-2</v>
      </c>
      <c r="P527" t="s">
        <v>152</v>
      </c>
      <c r="Q527" t="s">
        <v>153</v>
      </c>
      <c r="R527" t="s">
        <v>8</v>
      </c>
      <c r="S527">
        <v>1</v>
      </c>
      <c r="T527">
        <v>1</v>
      </c>
      <c r="U527" t="s">
        <v>863</v>
      </c>
      <c r="V527" t="s">
        <v>863</v>
      </c>
      <c r="W527" t="s">
        <v>863</v>
      </c>
      <c r="X527" s="1" t="s">
        <v>863</v>
      </c>
      <c r="Z527" s="1">
        <v>1</v>
      </c>
      <c r="AA527" s="1">
        <v>7.9075939953326999E-2</v>
      </c>
      <c r="AB527" s="1">
        <v>7.9075939953326999E-2</v>
      </c>
      <c r="AC527" s="1">
        <v>7.9075939953326999E-2</v>
      </c>
      <c r="AD527" s="1">
        <v>7.9075939953326999E-2</v>
      </c>
      <c r="AF527" s="1">
        <v>1</v>
      </c>
      <c r="AG527">
        <v>4.1975382715463999E-2</v>
      </c>
      <c r="AH527">
        <v>4.1975382715463999E-2</v>
      </c>
      <c r="AI527">
        <v>4.1975382715463999E-2</v>
      </c>
      <c r="AJ527">
        <v>4.1975382715463999E-2</v>
      </c>
      <c r="AL527" s="18">
        <f t="shared" si="50"/>
        <v>7.9075939953326999E-2</v>
      </c>
      <c r="AM527">
        <v>7.9075939953326999E-2</v>
      </c>
      <c r="AN527">
        <v>622</v>
      </c>
      <c r="AO527" t="s">
        <v>736</v>
      </c>
      <c r="AP527" t="s">
        <v>152</v>
      </c>
      <c r="AQ527" t="s">
        <v>153</v>
      </c>
      <c r="AR527" t="s">
        <v>8</v>
      </c>
      <c r="AS527">
        <v>45.578819799999998</v>
      </c>
      <c r="AT527">
        <v>-122.59603490000001</v>
      </c>
      <c r="AW527">
        <v>7.5</v>
      </c>
      <c r="AX527">
        <v>7.5</v>
      </c>
      <c r="BB527">
        <v>10.4</v>
      </c>
      <c r="BC527">
        <v>10.4</v>
      </c>
      <c r="BG527">
        <v>13</v>
      </c>
      <c r="BH527">
        <v>13</v>
      </c>
      <c r="BL527">
        <v>15.8</v>
      </c>
      <c r="BM527">
        <v>15.8</v>
      </c>
      <c r="BQ527">
        <v>19.5</v>
      </c>
      <c r="BR527">
        <v>19.5</v>
      </c>
      <c r="BW527">
        <v>23</v>
      </c>
      <c r="BX527">
        <v>23</v>
      </c>
      <c r="CB527">
        <v>26.5</v>
      </c>
      <c r="CC527">
        <v>26.5</v>
      </c>
      <c r="CG527">
        <v>26.5</v>
      </c>
      <c r="CH527">
        <v>26.5</v>
      </c>
      <c r="CL527">
        <v>23.6</v>
      </c>
      <c r="CM527">
        <v>23.6</v>
      </c>
      <c r="CQ527">
        <v>17.600000000000001</v>
      </c>
      <c r="CR527">
        <v>17.600000000000001</v>
      </c>
      <c r="CV527">
        <v>11.4</v>
      </c>
      <c r="CW527">
        <v>11.4</v>
      </c>
      <c r="DA527">
        <v>7.7</v>
      </c>
      <c r="DB527">
        <v>7.7</v>
      </c>
      <c r="DD527">
        <v>1</v>
      </c>
      <c r="DE527">
        <v>0</v>
      </c>
      <c r="DF527">
        <v>0</v>
      </c>
      <c r="DG527">
        <v>0</v>
      </c>
      <c r="DH527">
        <v>0</v>
      </c>
      <c r="DI527" t="str">
        <f t="shared" si="51"/>
        <v xml:space="preserve">Temp. suitable for vectors - surveillance may be needed. </v>
      </c>
      <c r="DJ527" t="str">
        <f t="shared" si="48"/>
        <v>When temp. suitable, model suggests vectors unlikely or low numbers.</v>
      </c>
      <c r="DK527" t="str">
        <f t="shared" si="52"/>
        <v xml:space="preserve">Temp. suitable for Zika - surveillance may be needed. </v>
      </c>
      <c r="DL527" t="str">
        <f t="shared" si="49"/>
        <v>When temp. suitable, model suggests Zika unlikely.</v>
      </c>
      <c r="DM527" t="str">
        <f t="shared" si="53"/>
        <v>Temp. suitable for vectors - surveillance may be needed. When temp. suitable, model suggests vectors unlikely or low numbers.</v>
      </c>
      <c r="DX527" s="59" t="s">
        <v>736</v>
      </c>
      <c r="DY527" s="59" t="s">
        <v>152</v>
      </c>
      <c r="DZ527" s="59" t="s">
        <v>153</v>
      </c>
      <c r="EA527" s="59" t="s">
        <v>8</v>
      </c>
      <c r="EB527" s="59">
        <v>354</v>
      </c>
      <c r="EC527" s="59">
        <v>166</v>
      </c>
      <c r="ED527" s="59">
        <v>0</v>
      </c>
      <c r="EE527" s="59">
        <v>4675</v>
      </c>
      <c r="EF527" s="59">
        <v>4675</v>
      </c>
      <c r="EG527" s="59">
        <v>799.23493975903602</v>
      </c>
      <c r="EH527" s="59">
        <v>731.90185429562996</v>
      </c>
      <c r="EI527" s="59">
        <v>132673</v>
      </c>
      <c r="EJ527" s="59">
        <v>137</v>
      </c>
      <c r="EK527" s="59">
        <v>0</v>
      </c>
      <c r="EL527" s="59">
        <v>4</v>
      </c>
      <c r="EM527" s="59">
        <v>743</v>
      </c>
      <c r="EN527" s="59">
        <v>132673</v>
      </c>
    </row>
    <row r="528" spans="1:144" x14ac:dyDescent="0.25">
      <c r="A528" s="18">
        <v>45.836965999999997</v>
      </c>
      <c r="B528" s="18">
        <v>-119.44072</v>
      </c>
      <c r="C528" s="18">
        <f>IF(Sheet1!G1251=1,Master!A528,Master!K528)</f>
        <v>45.836965999999997</v>
      </c>
      <c r="D528" s="18">
        <f>IF(Sheet1!G1251=1,Master!B528,Master!L528)</f>
        <v>-119.44072</v>
      </c>
      <c r="E528" s="18">
        <f>IF(Sheet1!G1251=0,Master!A528,Master!K528)</f>
        <v>100</v>
      </c>
      <c r="F528" s="18">
        <f>IF(Sheet1!G1251=0,Master!B528,Master!L528)</f>
        <v>180</v>
      </c>
      <c r="G528" s="18">
        <f>IF(Sheet1!I1251=1,Master!A528,Master!K528)</f>
        <v>45.836965999999997</v>
      </c>
      <c r="H528" s="18">
        <f>IF(Sheet1!I1251=1,Master!B528,Master!L528)</f>
        <v>-119.44072</v>
      </c>
      <c r="I528" s="18">
        <f>IF(Sheet1!I1251=0,Master!A528,Master!K528)</f>
        <v>100</v>
      </c>
      <c r="J528" s="18">
        <f>IF(Sheet1!I1251=0,Master!B528,Master!L528)</f>
        <v>180</v>
      </c>
      <c r="K528" s="18">
        <v>100</v>
      </c>
      <c r="L528" s="18">
        <v>180</v>
      </c>
      <c r="M528">
        <v>695</v>
      </c>
      <c r="N528" t="s">
        <v>809</v>
      </c>
      <c r="O528">
        <v>0.38758505778199998</v>
      </c>
      <c r="P528" t="s">
        <v>152</v>
      </c>
      <c r="Q528" t="s">
        <v>153</v>
      </c>
      <c r="R528" t="s">
        <v>8</v>
      </c>
      <c r="S528">
        <v>1</v>
      </c>
      <c r="T528">
        <v>1</v>
      </c>
      <c r="U528">
        <v>6.1417322158813397</v>
      </c>
      <c r="V528">
        <v>6.1417322158813397</v>
      </c>
      <c r="W528">
        <v>6.1417322158813397</v>
      </c>
      <c r="X528" s="1">
        <v>6.1417322158813397</v>
      </c>
      <c r="Z528" s="1">
        <v>3</v>
      </c>
      <c r="AA528" s="1">
        <v>0.392287274023701</v>
      </c>
      <c r="AB528" s="1">
        <v>0.439439278069088</v>
      </c>
      <c r="AC528" s="1">
        <v>0.41736747636511901</v>
      </c>
      <c r="AD528" s="1">
        <v>1.25210242909535</v>
      </c>
      <c r="AF528" s="1">
        <v>3</v>
      </c>
      <c r="AG528">
        <v>2.1697989852311E-2</v>
      </c>
      <c r="AH528">
        <v>3.8499974097178001E-2</v>
      </c>
      <c r="AI528">
        <v>3.1290384707498002E-2</v>
      </c>
      <c r="AJ528">
        <v>9.3871154122493E-2</v>
      </c>
      <c r="AL528" s="18">
        <f t="shared" si="50"/>
        <v>0.439439278069088</v>
      </c>
      <c r="AM528">
        <v>0.439439278069088</v>
      </c>
      <c r="AN528">
        <v>695</v>
      </c>
      <c r="AO528" t="s">
        <v>809</v>
      </c>
      <c r="AP528" t="s">
        <v>152</v>
      </c>
      <c r="AQ528" t="s">
        <v>153</v>
      </c>
      <c r="AR528" t="s">
        <v>8</v>
      </c>
      <c r="AS528">
        <v>45.836965999999997</v>
      </c>
      <c r="AT528">
        <v>-119.44072</v>
      </c>
      <c r="AW528">
        <v>5</v>
      </c>
      <c r="AX528">
        <v>5</v>
      </c>
      <c r="BB528">
        <v>9.1</v>
      </c>
      <c r="BC528">
        <v>9.1</v>
      </c>
      <c r="BG528">
        <v>14.1</v>
      </c>
      <c r="BH528">
        <v>14.1</v>
      </c>
      <c r="BL528">
        <v>18.399999999999999</v>
      </c>
      <c r="BM528">
        <v>18.399999999999999</v>
      </c>
      <c r="BQ528">
        <v>23.1</v>
      </c>
      <c r="BR528">
        <v>23.1</v>
      </c>
      <c r="BW528">
        <v>27.5</v>
      </c>
      <c r="BX528">
        <v>27.5</v>
      </c>
      <c r="CB528">
        <v>31.6</v>
      </c>
      <c r="CC528">
        <v>31.6</v>
      </c>
      <c r="CG528">
        <v>31</v>
      </c>
      <c r="CH528">
        <v>31</v>
      </c>
      <c r="CL528">
        <v>26.1</v>
      </c>
      <c r="CM528">
        <v>26.1</v>
      </c>
      <c r="CQ528">
        <v>18.899999999999999</v>
      </c>
      <c r="CR528">
        <v>18.899999999999999</v>
      </c>
      <c r="CV528">
        <v>10.5</v>
      </c>
      <c r="CW528">
        <v>10.5</v>
      </c>
      <c r="DA528">
        <v>5.5</v>
      </c>
      <c r="DB528">
        <v>5.5</v>
      </c>
      <c r="DD528">
        <v>6</v>
      </c>
      <c r="DE528">
        <v>0</v>
      </c>
      <c r="DF528">
        <v>0</v>
      </c>
      <c r="DG528">
        <v>0</v>
      </c>
      <c r="DH528">
        <v>0</v>
      </c>
      <c r="DI528" t="str">
        <f t="shared" si="51"/>
        <v xml:space="preserve">Temp. suitable for vectors - surveillance may be needed. </v>
      </c>
      <c r="DJ528" t="str">
        <f t="shared" si="48"/>
        <v>When temp. suitable, model suggests vectors unlikely or low numbers.</v>
      </c>
      <c r="DK528" t="str">
        <f t="shared" si="52"/>
        <v xml:space="preserve">Temp. suitable for Zika - surveillance may be needed. </v>
      </c>
      <c r="DL528" t="str">
        <f t="shared" si="49"/>
        <v>When temp. suitable, model suggests Zika unlikely.</v>
      </c>
      <c r="DM528" t="str">
        <f t="shared" si="53"/>
        <v>Temp. suitable for vectors - surveillance may be needed. When temp. suitable, model suggests vectors unlikely or low numbers.</v>
      </c>
      <c r="DX528" s="59" t="s">
        <v>809</v>
      </c>
      <c r="DY528" s="59" t="s">
        <v>152</v>
      </c>
      <c r="DZ528" s="59" t="s">
        <v>153</v>
      </c>
      <c r="EA528" s="59" t="s">
        <v>8</v>
      </c>
      <c r="EB528" s="59">
        <v>0</v>
      </c>
      <c r="EC528" s="59">
        <v>516</v>
      </c>
      <c r="ED528" s="59">
        <v>0</v>
      </c>
      <c r="EE528" s="59">
        <v>466</v>
      </c>
      <c r="EF528" s="59">
        <v>466</v>
      </c>
      <c r="EG528" s="59">
        <v>11.606589147286799</v>
      </c>
      <c r="EH528" s="59">
        <v>52.567843532309702</v>
      </c>
      <c r="EI528" s="59">
        <v>5989</v>
      </c>
      <c r="EJ528" s="59">
        <v>54</v>
      </c>
      <c r="EK528" s="59">
        <v>0</v>
      </c>
      <c r="EL528" s="59">
        <v>11</v>
      </c>
      <c r="EM528" s="59">
        <v>0</v>
      </c>
      <c r="EN528" s="59">
        <v>5989</v>
      </c>
    </row>
    <row r="529" spans="1:144" x14ac:dyDescent="0.25">
      <c r="A529" s="18">
        <v>40.207591999999998</v>
      </c>
      <c r="B529" s="18">
        <v>-77.169147699999996</v>
      </c>
      <c r="C529" s="18">
        <f>IF(Sheet1!G1273=1,Master!A529,Master!K529)</f>
        <v>40.207591999999998</v>
      </c>
      <c r="D529" s="18">
        <f>IF(Sheet1!G1273=1,Master!B529,Master!L529)</f>
        <v>-77.169147699999996</v>
      </c>
      <c r="E529" s="18">
        <f>IF(Sheet1!G1273=0,Master!A529,Master!K529)</f>
        <v>100</v>
      </c>
      <c r="F529" s="18">
        <f>IF(Sheet1!G1273=0,Master!B529,Master!L529)</f>
        <v>180</v>
      </c>
      <c r="G529" s="18">
        <f>IF(Sheet1!I1273=1,Master!A529,Master!K529)</f>
        <v>40.207591999999998</v>
      </c>
      <c r="H529" s="18">
        <f>IF(Sheet1!I1273=1,Master!B529,Master!L529)</f>
        <v>-77.169147699999996</v>
      </c>
      <c r="I529" s="18">
        <f>IF(Sheet1!I1273=0,Master!A529,Master!K529)</f>
        <v>100</v>
      </c>
      <c r="J529" s="18">
        <f>IF(Sheet1!I1273=0,Master!B529,Master!L529)</f>
        <v>180</v>
      </c>
      <c r="K529" s="18">
        <v>100</v>
      </c>
      <c r="L529" s="18">
        <v>180</v>
      </c>
      <c r="M529">
        <v>46</v>
      </c>
      <c r="N529" t="s">
        <v>102</v>
      </c>
      <c r="O529">
        <v>9.45256823986E-2</v>
      </c>
      <c r="P529" s="18" t="s">
        <v>103</v>
      </c>
      <c r="Q529" t="s">
        <v>104</v>
      </c>
      <c r="R529" t="s">
        <v>8</v>
      </c>
      <c r="S529">
        <v>1</v>
      </c>
      <c r="T529">
        <v>1</v>
      </c>
      <c r="U529">
        <v>-8.1889762878417898</v>
      </c>
      <c r="V529">
        <v>-8.1889762878417898</v>
      </c>
      <c r="W529">
        <v>-8.1889762878417898</v>
      </c>
      <c r="X529" s="1">
        <v>-8.1889762878417898</v>
      </c>
      <c r="Z529" s="1">
        <v>1</v>
      </c>
      <c r="AA529" s="1">
        <v>0.29209420084953303</v>
      </c>
      <c r="AB529" s="1">
        <v>0.29209420084953303</v>
      </c>
      <c r="AC529" s="1">
        <v>0.29209420084953303</v>
      </c>
      <c r="AD529" s="1">
        <v>0.29209420084953303</v>
      </c>
      <c r="AF529" s="1">
        <v>1</v>
      </c>
      <c r="AG529">
        <v>0.97722053527831998</v>
      </c>
      <c r="AH529">
        <v>0.97722053527831998</v>
      </c>
      <c r="AI529">
        <v>0.97722053527831998</v>
      </c>
      <c r="AJ529">
        <v>0.97722053527831998</v>
      </c>
      <c r="AL529" s="18">
        <f t="shared" si="50"/>
        <v>0.97722053527831998</v>
      </c>
      <c r="AM529">
        <v>0.97722053527831998</v>
      </c>
      <c r="AN529">
        <v>46</v>
      </c>
      <c r="AO529" t="s">
        <v>102</v>
      </c>
      <c r="AP529" t="s">
        <v>103</v>
      </c>
      <c r="AQ529" t="s">
        <v>104</v>
      </c>
      <c r="AR529" t="s">
        <v>8</v>
      </c>
      <c r="AS529">
        <v>40.207591999999998</v>
      </c>
      <c r="AT529">
        <v>-77.169147699999996</v>
      </c>
      <c r="AW529">
        <v>2.5</v>
      </c>
      <c r="AX529">
        <v>2.5</v>
      </c>
      <c r="BB529">
        <v>4.4000000000000004</v>
      </c>
      <c r="BC529">
        <v>4.4000000000000004</v>
      </c>
      <c r="BG529">
        <v>10.1</v>
      </c>
      <c r="BH529">
        <v>10.1</v>
      </c>
      <c r="BL529">
        <v>16.8</v>
      </c>
      <c r="BM529">
        <v>16.8</v>
      </c>
      <c r="BQ529">
        <v>22.5</v>
      </c>
      <c r="BR529">
        <v>22.5</v>
      </c>
      <c r="BW529">
        <v>27.3</v>
      </c>
      <c r="BX529">
        <v>27.3</v>
      </c>
      <c r="CB529">
        <v>29.7</v>
      </c>
      <c r="CC529">
        <v>29.7</v>
      </c>
      <c r="CG529">
        <v>28.8</v>
      </c>
      <c r="CH529">
        <v>28.8</v>
      </c>
      <c r="CL529">
        <v>24.7</v>
      </c>
      <c r="CM529">
        <v>24.7</v>
      </c>
      <c r="CQ529">
        <v>18.399999999999999</v>
      </c>
      <c r="CR529">
        <v>18.399999999999999</v>
      </c>
      <c r="CV529">
        <v>11.5</v>
      </c>
      <c r="CW529">
        <v>11.5</v>
      </c>
      <c r="DA529">
        <v>4.8</v>
      </c>
      <c r="DB529">
        <v>4.8</v>
      </c>
      <c r="DD529">
        <v>1</v>
      </c>
      <c r="DE529">
        <v>0</v>
      </c>
      <c r="DF529">
        <v>0</v>
      </c>
      <c r="DG529">
        <v>0</v>
      </c>
      <c r="DH529">
        <v>0</v>
      </c>
      <c r="DI529" t="str">
        <f t="shared" si="51"/>
        <v xml:space="preserve">Temp. suitable for vectors - surveillance may be needed. </v>
      </c>
      <c r="DJ529" t="str">
        <f t="shared" si="48"/>
        <v>When temp. suitable, model suggests vectors likely - may need control, education, and policies minimizing exposure.</v>
      </c>
      <c r="DK529" t="str">
        <f t="shared" si="52"/>
        <v xml:space="preserve">Temp. suitable for Zika - surveillance may be needed. </v>
      </c>
      <c r="DL529" t="str">
        <f t="shared" si="49"/>
        <v>When temp. suitable, model suggests Zika unlikely.</v>
      </c>
      <c r="DM529" t="str">
        <f t="shared" si="53"/>
        <v>Temp. suitable for vectors - surveillance may be needed. When temp. suitable, model suggests vectors likely - may need control, education, and policies minimizing exposure.</v>
      </c>
      <c r="DX529" s="59" t="s">
        <v>102</v>
      </c>
      <c r="DY529" s="59" t="s">
        <v>103</v>
      </c>
      <c r="DZ529" s="59" t="s">
        <v>104</v>
      </c>
      <c r="EA529" s="59" t="s">
        <v>8</v>
      </c>
      <c r="EB529" s="59">
        <v>613</v>
      </c>
      <c r="EC529" s="59">
        <v>173</v>
      </c>
      <c r="ED529" s="59">
        <v>0</v>
      </c>
      <c r="EE529" s="59">
        <v>3405</v>
      </c>
      <c r="EF529" s="59">
        <v>3405</v>
      </c>
      <c r="EG529" s="59">
        <v>254.682080924855</v>
      </c>
      <c r="EH529" s="59">
        <v>471.88737704596701</v>
      </c>
      <c r="EI529" s="59">
        <v>44060</v>
      </c>
      <c r="EJ529" s="59">
        <v>122</v>
      </c>
      <c r="EK529" s="59">
        <v>1</v>
      </c>
      <c r="EL529" s="59">
        <v>5</v>
      </c>
      <c r="EM529" s="59">
        <v>83</v>
      </c>
      <c r="EN529" s="59">
        <v>44060</v>
      </c>
    </row>
    <row r="530" spans="1:144" x14ac:dyDescent="0.25">
      <c r="A530" s="18">
        <v>40.3980131</v>
      </c>
      <c r="B530" s="18">
        <v>-80.162244799999996</v>
      </c>
      <c r="C530" s="18">
        <f>IF(Sheet1!G1274=1,Master!A530,Master!K530)</f>
        <v>40.3980131</v>
      </c>
      <c r="D530" s="18">
        <f>IF(Sheet1!G1274=1,Master!B530,Master!L530)</f>
        <v>-80.162244799999996</v>
      </c>
      <c r="E530" s="18">
        <f>IF(Sheet1!G1274=0,Master!A530,Master!K530)</f>
        <v>100</v>
      </c>
      <c r="F530" s="18">
        <f>IF(Sheet1!G1274=0,Master!B530,Master!L530)</f>
        <v>180</v>
      </c>
      <c r="G530" s="18">
        <f>IF(Sheet1!I1274=1,Master!A530,Master!K530)</f>
        <v>40.3980131</v>
      </c>
      <c r="H530" s="18">
        <f>IF(Sheet1!I1274=1,Master!B530,Master!L530)</f>
        <v>-80.162244799999996</v>
      </c>
      <c r="I530" s="18">
        <f>IF(Sheet1!I1274=0,Master!A530,Master!K530)</f>
        <v>100</v>
      </c>
      <c r="J530" s="18">
        <f>IF(Sheet1!I1274=0,Master!B530,Master!L530)</f>
        <v>180</v>
      </c>
      <c r="K530" s="18">
        <v>100</v>
      </c>
      <c r="L530" s="18">
        <v>180</v>
      </c>
      <c r="M530">
        <v>51</v>
      </c>
      <c r="N530" t="s">
        <v>111</v>
      </c>
      <c r="O530">
        <v>3.5584664032400001E-2</v>
      </c>
      <c r="P530" s="18" t="s">
        <v>103</v>
      </c>
      <c r="Q530" t="s">
        <v>104</v>
      </c>
      <c r="R530" t="s">
        <v>8</v>
      </c>
      <c r="S530">
        <v>1</v>
      </c>
      <c r="T530">
        <v>1</v>
      </c>
      <c r="U530" t="s">
        <v>863</v>
      </c>
      <c r="V530" t="s">
        <v>863</v>
      </c>
      <c r="W530" t="s">
        <v>863</v>
      </c>
      <c r="X530" s="1" t="s">
        <v>863</v>
      </c>
      <c r="Z530" s="1">
        <v>1</v>
      </c>
      <c r="AA530" s="1">
        <v>7.2277501225470997E-2</v>
      </c>
      <c r="AB530" s="1">
        <v>7.2277501225470997E-2</v>
      </c>
      <c r="AC530" s="1">
        <v>7.2277501225470997E-2</v>
      </c>
      <c r="AD530" s="1">
        <v>7.2277501225470997E-2</v>
      </c>
      <c r="AF530" s="1">
        <v>1</v>
      </c>
      <c r="AG530">
        <v>0.83176273107528698</v>
      </c>
      <c r="AH530">
        <v>0.83176273107528698</v>
      </c>
      <c r="AI530">
        <v>0.83176273107528698</v>
      </c>
      <c r="AJ530">
        <v>0.83176273107528698</v>
      </c>
      <c r="AL530" s="18">
        <f t="shared" si="50"/>
        <v>0.83176273107528698</v>
      </c>
      <c r="AM530">
        <v>0.83176273107528698</v>
      </c>
      <c r="AN530">
        <v>51</v>
      </c>
      <c r="AO530" t="s">
        <v>111</v>
      </c>
      <c r="AP530" t="s">
        <v>103</v>
      </c>
      <c r="AQ530" t="s">
        <v>104</v>
      </c>
      <c r="AR530" t="s">
        <v>8</v>
      </c>
      <c r="AS530">
        <v>40.3980131</v>
      </c>
      <c r="AT530">
        <v>-80.162244799999996</v>
      </c>
      <c r="AW530">
        <v>2.2000000000000002</v>
      </c>
      <c r="AX530">
        <v>2.2000000000000002</v>
      </c>
      <c r="BB530">
        <v>4</v>
      </c>
      <c r="BC530">
        <v>4</v>
      </c>
      <c r="BG530">
        <v>10.199999999999999</v>
      </c>
      <c r="BH530">
        <v>10.199999999999999</v>
      </c>
      <c r="BL530">
        <v>16.600000000000001</v>
      </c>
      <c r="BM530">
        <v>16.600000000000001</v>
      </c>
      <c r="BQ530">
        <v>22.4</v>
      </c>
      <c r="BR530">
        <v>22.4</v>
      </c>
      <c r="BW530">
        <v>26.8</v>
      </c>
      <c r="BX530">
        <v>26.8</v>
      </c>
      <c r="CB530">
        <v>28.8</v>
      </c>
      <c r="CC530">
        <v>28.8</v>
      </c>
      <c r="CG530">
        <v>27.8</v>
      </c>
      <c r="CH530">
        <v>27.8</v>
      </c>
      <c r="CL530">
        <v>24.3</v>
      </c>
      <c r="CM530">
        <v>24.3</v>
      </c>
      <c r="CQ530">
        <v>18</v>
      </c>
      <c r="CR530">
        <v>18</v>
      </c>
      <c r="CV530">
        <v>11.2</v>
      </c>
      <c r="CW530">
        <v>11.2</v>
      </c>
      <c r="DA530">
        <v>4.7</v>
      </c>
      <c r="DB530">
        <v>4.7</v>
      </c>
      <c r="DD530">
        <v>1</v>
      </c>
      <c r="DE530">
        <v>0</v>
      </c>
      <c r="DF530">
        <v>0</v>
      </c>
      <c r="DG530">
        <v>0</v>
      </c>
      <c r="DH530">
        <v>0</v>
      </c>
      <c r="DI530" t="str">
        <f t="shared" si="51"/>
        <v xml:space="preserve">Temp. suitable for vectors - surveillance may be needed. </v>
      </c>
      <c r="DJ530" t="str">
        <f t="shared" si="48"/>
        <v>When temp. suitable, model suggests vectors likely - may need control, education, and policies minimizing exposure.</v>
      </c>
      <c r="DK530" t="str">
        <f t="shared" si="52"/>
        <v xml:space="preserve">Temp. suitable for Zika - surveillance may be needed. </v>
      </c>
      <c r="DL530" t="str">
        <f t="shared" si="49"/>
        <v>When temp. suitable, model suggests Zika unlikely.</v>
      </c>
      <c r="DM530" t="str">
        <f t="shared" si="53"/>
        <v>Temp. suitable for vectors - surveillance may be needed. When temp. suitable, model suggests vectors likely - may need control, education, and policies minimizing exposure.</v>
      </c>
      <c r="DX530" s="59" t="s">
        <v>111</v>
      </c>
      <c r="DY530" s="59" t="s">
        <v>103</v>
      </c>
      <c r="DZ530" s="59" t="s">
        <v>104</v>
      </c>
      <c r="EA530" s="59" t="s">
        <v>8</v>
      </c>
      <c r="EB530" s="59">
        <v>217</v>
      </c>
      <c r="EC530" s="59">
        <v>146</v>
      </c>
      <c r="ED530" s="59">
        <v>0</v>
      </c>
      <c r="EE530" s="59">
        <v>1589</v>
      </c>
      <c r="EF530" s="59">
        <v>1589</v>
      </c>
      <c r="EG530" s="59">
        <v>180.80136986301301</v>
      </c>
      <c r="EH530" s="59">
        <v>284.83378041215002</v>
      </c>
      <c r="EI530" s="59">
        <v>26397</v>
      </c>
      <c r="EJ530" s="59">
        <v>107</v>
      </c>
      <c r="EK530" s="59">
        <v>0</v>
      </c>
      <c r="EL530" s="59">
        <v>1</v>
      </c>
      <c r="EM530" s="59">
        <v>77</v>
      </c>
      <c r="EN530" s="59">
        <v>26397</v>
      </c>
    </row>
    <row r="531" spans="1:144" x14ac:dyDescent="0.25">
      <c r="A531" s="18">
        <v>40.208131999999999</v>
      </c>
      <c r="B531" s="18">
        <v>-76.839149399999997</v>
      </c>
      <c r="C531" s="18">
        <f>IF(Sheet1!G1275=1,Master!A531,Master!K531)</f>
        <v>40.208131999999999</v>
      </c>
      <c r="D531" s="18">
        <f>IF(Sheet1!G1275=1,Master!B531,Master!L531)</f>
        <v>-76.839149399999997</v>
      </c>
      <c r="E531" s="18">
        <f>IF(Sheet1!G1275=0,Master!A531,Master!K531)</f>
        <v>100</v>
      </c>
      <c r="F531" s="18">
        <f>IF(Sheet1!G1275=0,Master!B531,Master!L531)</f>
        <v>180</v>
      </c>
      <c r="G531" s="18">
        <f>IF(Sheet1!I1275=1,Master!A531,Master!K531)</f>
        <v>40.208131999999999</v>
      </c>
      <c r="H531" s="18">
        <f>IF(Sheet1!I1275=1,Master!B531,Master!L531)</f>
        <v>-76.839149399999997</v>
      </c>
      <c r="I531" s="18">
        <f>IF(Sheet1!I1275=0,Master!A531,Master!K531)</f>
        <v>100</v>
      </c>
      <c r="J531" s="18">
        <f>IF(Sheet1!I1275=0,Master!B531,Master!L531)</f>
        <v>180</v>
      </c>
      <c r="K531" s="18">
        <v>100</v>
      </c>
      <c r="L531" s="18">
        <v>180</v>
      </c>
      <c r="M531">
        <v>193</v>
      </c>
      <c r="N531" t="s">
        <v>299</v>
      </c>
      <c r="O531">
        <v>0.10911316839599999</v>
      </c>
      <c r="P531" s="18" t="s">
        <v>103</v>
      </c>
      <c r="Q531" t="s">
        <v>104</v>
      </c>
      <c r="R531" t="s">
        <v>8</v>
      </c>
      <c r="S531">
        <v>1</v>
      </c>
      <c r="T531">
        <v>1</v>
      </c>
      <c r="U531">
        <v>-5.1574802398681596</v>
      </c>
      <c r="V531">
        <v>-5.1574802398681596</v>
      </c>
      <c r="W531">
        <v>-5.1574802398681596</v>
      </c>
      <c r="X531" s="1">
        <v>-5.1574802398681596</v>
      </c>
      <c r="Z531" s="1">
        <v>1</v>
      </c>
      <c r="AA531" s="1">
        <v>0.441968142986298</v>
      </c>
      <c r="AB531" s="1">
        <v>0.441968142986298</v>
      </c>
      <c r="AC531" s="1">
        <v>0.441968142986298</v>
      </c>
      <c r="AD531" s="1">
        <v>0.441968142986298</v>
      </c>
      <c r="AF531" s="1">
        <v>1</v>
      </c>
      <c r="AG531">
        <v>0.983109951019287</v>
      </c>
      <c r="AH531">
        <v>0.983109951019287</v>
      </c>
      <c r="AI531">
        <v>0.983109951019287</v>
      </c>
      <c r="AJ531">
        <v>0.983109951019287</v>
      </c>
      <c r="AL531" s="18">
        <f t="shared" si="50"/>
        <v>0.983109951019287</v>
      </c>
      <c r="AM531">
        <v>0.983109951019287</v>
      </c>
      <c r="AN531">
        <v>193</v>
      </c>
      <c r="AO531" t="s">
        <v>299</v>
      </c>
      <c r="AP531" t="s">
        <v>103</v>
      </c>
      <c r="AQ531" t="s">
        <v>104</v>
      </c>
      <c r="AR531" t="s">
        <v>8</v>
      </c>
      <c r="AS531">
        <v>40.208131999999999</v>
      </c>
      <c r="AT531">
        <v>-76.839149399999997</v>
      </c>
      <c r="AW531">
        <v>2.6</v>
      </c>
      <c r="AX531">
        <v>2.6</v>
      </c>
      <c r="BB531">
        <v>4.3</v>
      </c>
      <c r="BC531">
        <v>4.3</v>
      </c>
      <c r="BG531">
        <v>9.8000000000000007</v>
      </c>
      <c r="BH531">
        <v>9.8000000000000007</v>
      </c>
      <c r="BL531">
        <v>16.7</v>
      </c>
      <c r="BM531">
        <v>16.7</v>
      </c>
      <c r="BQ531">
        <v>22.5</v>
      </c>
      <c r="BR531">
        <v>22.5</v>
      </c>
      <c r="BW531">
        <v>27.5</v>
      </c>
      <c r="BX531">
        <v>27.5</v>
      </c>
      <c r="CB531">
        <v>30</v>
      </c>
      <c r="CC531">
        <v>30</v>
      </c>
      <c r="CG531">
        <v>28.7</v>
      </c>
      <c r="CH531">
        <v>28.7</v>
      </c>
      <c r="CL531">
        <v>24.5</v>
      </c>
      <c r="CM531">
        <v>24.5</v>
      </c>
      <c r="CQ531">
        <v>18.3</v>
      </c>
      <c r="CR531">
        <v>18.3</v>
      </c>
      <c r="CV531">
        <v>11.4</v>
      </c>
      <c r="CW531">
        <v>11.4</v>
      </c>
      <c r="DA531">
        <v>4.8</v>
      </c>
      <c r="DB531">
        <v>4.8</v>
      </c>
      <c r="DD531">
        <v>1</v>
      </c>
      <c r="DE531">
        <v>0</v>
      </c>
      <c r="DF531">
        <v>0</v>
      </c>
      <c r="DG531">
        <v>0</v>
      </c>
      <c r="DH531">
        <v>0</v>
      </c>
      <c r="DI531" t="str">
        <f t="shared" si="51"/>
        <v xml:space="preserve">Temp. suitable for vectors - surveillance may be needed. </v>
      </c>
      <c r="DJ531" t="str">
        <f t="shared" si="48"/>
        <v>When temp. suitable, model suggests vectors likely - may need control, education, and policies minimizing exposure.</v>
      </c>
      <c r="DK531" t="str">
        <f t="shared" si="52"/>
        <v xml:space="preserve">Temp. suitable for Zika - surveillance may be needed. </v>
      </c>
      <c r="DL531" t="str">
        <f t="shared" si="49"/>
        <v>When temp. suitable, model suggests Zika unlikely.</v>
      </c>
      <c r="DM531" t="str">
        <f t="shared" si="53"/>
        <v>Temp. suitable for vectors - surveillance may be needed. When temp. suitable, model suggests vectors likely - may need control, education, and policies minimizing exposure.</v>
      </c>
      <c r="DX531" s="59" t="s">
        <v>299</v>
      </c>
      <c r="DY531" s="59" t="s">
        <v>103</v>
      </c>
      <c r="DZ531" s="59" t="s">
        <v>104</v>
      </c>
      <c r="EA531" s="59" t="s">
        <v>8</v>
      </c>
      <c r="EB531" s="59">
        <v>24</v>
      </c>
      <c r="EC531" s="59">
        <v>193</v>
      </c>
      <c r="ED531" s="59">
        <v>0</v>
      </c>
      <c r="EE531" s="59">
        <v>3627</v>
      </c>
      <c r="EF531" s="59">
        <v>3627</v>
      </c>
      <c r="EG531" s="59">
        <v>356.21243523316002</v>
      </c>
      <c r="EH531" s="59">
        <v>525.58211640892796</v>
      </c>
      <c r="EI531" s="59">
        <v>68749</v>
      </c>
      <c r="EJ531" s="59">
        <v>151</v>
      </c>
      <c r="EK531" s="59">
        <v>0</v>
      </c>
      <c r="EL531" s="59">
        <v>4</v>
      </c>
      <c r="EM531" s="59">
        <v>155</v>
      </c>
      <c r="EN531" s="59">
        <v>68749</v>
      </c>
    </row>
    <row r="532" spans="1:144" x14ac:dyDescent="0.25">
      <c r="A532" s="18">
        <v>40.0412873</v>
      </c>
      <c r="B532" s="18">
        <v>-75.094687399999998</v>
      </c>
      <c r="C532" s="18">
        <f>IF(Sheet1!G1276=1,Master!A532,Master!K532)</f>
        <v>40.0412873</v>
      </c>
      <c r="D532" s="18">
        <f>IF(Sheet1!G1276=1,Master!B532,Master!L532)</f>
        <v>-75.094687399999998</v>
      </c>
      <c r="E532" s="18">
        <f>IF(Sheet1!G1276=0,Master!A532,Master!K532)</f>
        <v>100</v>
      </c>
      <c r="F532" s="18">
        <f>IF(Sheet1!G1276=0,Master!B532,Master!L532)</f>
        <v>180</v>
      </c>
      <c r="G532" s="18">
        <f>IF(Sheet1!I1276=1,Master!A532,Master!K532)</f>
        <v>40.0412873</v>
      </c>
      <c r="H532" s="18">
        <f>IF(Sheet1!I1276=1,Master!B532,Master!L532)</f>
        <v>-75.094687399999998</v>
      </c>
      <c r="I532" s="18">
        <f>IF(Sheet1!I1276=0,Master!A532,Master!K532)</f>
        <v>100</v>
      </c>
      <c r="J532" s="18">
        <f>IF(Sheet1!I1276=0,Master!B532,Master!L532)</f>
        <v>180</v>
      </c>
      <c r="K532" s="18">
        <v>100</v>
      </c>
      <c r="L532" s="18">
        <v>180</v>
      </c>
      <c r="M532">
        <v>198</v>
      </c>
      <c r="N532" t="s">
        <v>304</v>
      </c>
      <c r="O532">
        <v>3.5613273129500002E-2</v>
      </c>
      <c r="P532" s="18" t="s">
        <v>103</v>
      </c>
      <c r="Q532" t="s">
        <v>104</v>
      </c>
      <c r="R532" t="s">
        <v>8</v>
      </c>
      <c r="S532">
        <v>1</v>
      </c>
      <c r="T532">
        <v>1</v>
      </c>
      <c r="U532">
        <v>-1.2992125749587999</v>
      </c>
      <c r="V532">
        <v>-1.2992125749587999</v>
      </c>
      <c r="W532">
        <v>-1.2992125749587999</v>
      </c>
      <c r="X532" s="1">
        <v>-1.2992125749587999</v>
      </c>
      <c r="Z532" s="1">
        <v>1</v>
      </c>
      <c r="AA532" s="1">
        <v>0.62424457073211703</v>
      </c>
      <c r="AB532" s="1">
        <v>0.62424457073211703</v>
      </c>
      <c r="AC532" s="1">
        <v>0.62424457073211703</v>
      </c>
      <c r="AD532" s="1">
        <v>0.62424457073211703</v>
      </c>
      <c r="AF532" s="1">
        <v>1</v>
      </c>
      <c r="AG532">
        <v>0.95130443572998002</v>
      </c>
      <c r="AH532">
        <v>0.95130443572998002</v>
      </c>
      <c r="AI532">
        <v>0.95130443572998002</v>
      </c>
      <c r="AJ532">
        <v>0.95130443572998002</v>
      </c>
      <c r="AL532" s="18">
        <f t="shared" si="50"/>
        <v>0.95130443572998002</v>
      </c>
      <c r="AM532">
        <v>0.95130443572998002</v>
      </c>
      <c r="AN532">
        <v>198</v>
      </c>
      <c r="AO532" t="s">
        <v>304</v>
      </c>
      <c r="AP532" t="s">
        <v>103</v>
      </c>
      <c r="AQ532" t="s">
        <v>104</v>
      </c>
      <c r="AR532" t="s">
        <v>8</v>
      </c>
      <c r="AS532">
        <v>40.0412873</v>
      </c>
      <c r="AT532">
        <v>-75.094687399999998</v>
      </c>
      <c r="AW532">
        <v>3.7</v>
      </c>
      <c r="AX532">
        <v>3.7</v>
      </c>
      <c r="BB532">
        <v>5.3</v>
      </c>
      <c r="BC532">
        <v>5.3</v>
      </c>
      <c r="BG532">
        <v>10.6</v>
      </c>
      <c r="BH532">
        <v>10.6</v>
      </c>
      <c r="BL532">
        <v>17</v>
      </c>
      <c r="BM532">
        <v>17</v>
      </c>
      <c r="BQ532">
        <v>22.8</v>
      </c>
      <c r="BR532">
        <v>22.8</v>
      </c>
      <c r="BW532">
        <v>27.6</v>
      </c>
      <c r="BX532">
        <v>27.6</v>
      </c>
      <c r="CB532">
        <v>29.9</v>
      </c>
      <c r="CC532">
        <v>29.9</v>
      </c>
      <c r="CG532">
        <v>29</v>
      </c>
      <c r="CH532">
        <v>29</v>
      </c>
      <c r="CL532">
        <v>25</v>
      </c>
      <c r="CM532">
        <v>25</v>
      </c>
      <c r="CQ532">
        <v>18.899999999999999</v>
      </c>
      <c r="CR532">
        <v>18.899999999999999</v>
      </c>
      <c r="CV532">
        <v>12.6</v>
      </c>
      <c r="CW532">
        <v>12.6</v>
      </c>
      <c r="DA532">
        <v>6.3</v>
      </c>
      <c r="DB532">
        <v>6.3</v>
      </c>
      <c r="DD532">
        <v>1</v>
      </c>
      <c r="DE532">
        <v>0</v>
      </c>
      <c r="DF532">
        <v>0</v>
      </c>
      <c r="DG532">
        <v>0</v>
      </c>
      <c r="DH532">
        <v>0</v>
      </c>
      <c r="DI532" t="str">
        <f t="shared" si="51"/>
        <v xml:space="preserve">Temp. suitable for vectors - surveillance may be needed. </v>
      </c>
      <c r="DJ532" t="str">
        <f t="shared" si="48"/>
        <v>When temp. suitable, model suggests vectors likely - may need control, education, and policies minimizing exposure.</v>
      </c>
      <c r="DK532" t="str">
        <f t="shared" si="52"/>
        <v xml:space="preserve">Temp. suitable for Zika - surveillance may be needed. </v>
      </c>
      <c r="DL532" t="str">
        <f t="shared" si="49"/>
        <v>When temp. suitable, model suggests Zika unlikely.</v>
      </c>
      <c r="DM532" t="str">
        <f t="shared" si="53"/>
        <v>Temp. suitable for vectors - surveillance may be needed. When temp. suitable, model suggests vectors likely - may need control, education, and policies minimizing exposure.</v>
      </c>
      <c r="DX532" s="59" t="s">
        <v>304</v>
      </c>
      <c r="DY532" s="59" t="s">
        <v>103</v>
      </c>
      <c r="DZ532" s="59" t="s">
        <v>104</v>
      </c>
      <c r="EA532" s="59" t="s">
        <v>8</v>
      </c>
      <c r="EB532" s="59">
        <v>862</v>
      </c>
      <c r="EC532" s="59">
        <v>146</v>
      </c>
      <c r="ED532" s="59">
        <v>0</v>
      </c>
      <c r="EE532" s="59">
        <v>8220</v>
      </c>
      <c r="EF532" s="59">
        <v>8220</v>
      </c>
      <c r="EG532" s="59">
        <v>3092.79452054794</v>
      </c>
      <c r="EH532" s="59">
        <v>1856.8168664643299</v>
      </c>
      <c r="EI532" s="59">
        <v>451548</v>
      </c>
      <c r="EJ532" s="59">
        <v>144</v>
      </c>
      <c r="EK532" s="59">
        <v>0</v>
      </c>
      <c r="EL532" s="59">
        <v>4</v>
      </c>
      <c r="EM532" s="59">
        <v>2928</v>
      </c>
      <c r="EN532" s="59">
        <v>451548</v>
      </c>
    </row>
    <row r="533" spans="1:144" x14ac:dyDescent="0.25">
      <c r="A533" s="18">
        <v>40.389538899999998</v>
      </c>
      <c r="B533" s="18">
        <v>-76.714802899999995</v>
      </c>
      <c r="C533" s="18">
        <f>IF(Sheet1!G1277=1,Master!A533,Master!K533)</f>
        <v>40.389538899999998</v>
      </c>
      <c r="D533" s="18">
        <f>IF(Sheet1!G1277=1,Master!B533,Master!L533)</f>
        <v>-76.714802899999995</v>
      </c>
      <c r="E533" s="18">
        <f>IF(Sheet1!G1277=0,Master!A533,Master!K533)</f>
        <v>100</v>
      </c>
      <c r="F533" s="18">
        <f>IF(Sheet1!G1277=0,Master!B533,Master!L533)</f>
        <v>180</v>
      </c>
      <c r="G533" s="18">
        <f>IF(Sheet1!I1277=1,Master!A533,Master!K533)</f>
        <v>40.389538899999998</v>
      </c>
      <c r="H533" s="18">
        <f>IF(Sheet1!I1277=1,Master!B533,Master!L533)</f>
        <v>-76.714802899999995</v>
      </c>
      <c r="I533" s="18">
        <f>IF(Sheet1!I1277=0,Master!A533,Master!K533)</f>
        <v>100</v>
      </c>
      <c r="J533" s="18">
        <f>IF(Sheet1!I1277=0,Master!B533,Master!L533)</f>
        <v>180</v>
      </c>
      <c r="K533" s="18">
        <v>100</v>
      </c>
      <c r="L533" s="18">
        <v>180</v>
      </c>
      <c r="M533">
        <v>258</v>
      </c>
      <c r="N533" t="s">
        <v>368</v>
      </c>
      <c r="O533">
        <v>0.89101513135999999</v>
      </c>
      <c r="P533" s="18" t="s">
        <v>103</v>
      </c>
      <c r="Q533" t="s">
        <v>104</v>
      </c>
      <c r="R533" t="s">
        <v>8</v>
      </c>
      <c r="S533">
        <v>1</v>
      </c>
      <c r="T533">
        <v>1</v>
      </c>
      <c r="U533">
        <v>-7.0866141319274902</v>
      </c>
      <c r="V533">
        <v>-7.0866141319274902</v>
      </c>
      <c r="W533">
        <v>-7.0866141319274902</v>
      </c>
      <c r="X533" s="1">
        <v>-7.0866141319274902</v>
      </c>
      <c r="Z533" s="1">
        <v>5</v>
      </c>
      <c r="AA533" s="1">
        <v>8.1087188084945E-2</v>
      </c>
      <c r="AB533" s="1">
        <v>0.31367148577294601</v>
      </c>
      <c r="AC533" s="1">
        <v>0.198071018433565</v>
      </c>
      <c r="AD533" s="1">
        <v>0.99035509216782303</v>
      </c>
      <c r="AF533" s="1">
        <v>5</v>
      </c>
      <c r="AG533">
        <v>0.95017039024428396</v>
      </c>
      <c r="AH533">
        <v>0.96281792509375497</v>
      </c>
      <c r="AI533">
        <v>0.95731264919941295</v>
      </c>
      <c r="AJ533">
        <v>4.7865632459970602</v>
      </c>
      <c r="AL533" s="18">
        <f t="shared" si="50"/>
        <v>0.96281792509375497</v>
      </c>
      <c r="AM533">
        <v>0.96281792509375497</v>
      </c>
      <c r="AN533">
        <v>258</v>
      </c>
      <c r="AO533" t="s">
        <v>368</v>
      </c>
      <c r="AP533" t="s">
        <v>103</v>
      </c>
      <c r="AQ533" t="s">
        <v>104</v>
      </c>
      <c r="AR533" t="s">
        <v>8</v>
      </c>
      <c r="AS533">
        <v>40.389538899999998</v>
      </c>
      <c r="AT533">
        <v>-76.714802899999995</v>
      </c>
      <c r="AW533">
        <v>1.8</v>
      </c>
      <c r="AX533">
        <v>1.6</v>
      </c>
      <c r="BB533">
        <v>3.6</v>
      </c>
      <c r="BC533">
        <v>3.4</v>
      </c>
      <c r="BG533">
        <v>9.1999999999999993</v>
      </c>
      <c r="BH533">
        <v>8.9</v>
      </c>
      <c r="BL533">
        <v>15.9</v>
      </c>
      <c r="BM533">
        <v>15.7</v>
      </c>
      <c r="BQ533">
        <v>21.8</v>
      </c>
      <c r="BR533">
        <v>21.6</v>
      </c>
      <c r="BW533">
        <v>26.6</v>
      </c>
      <c r="BX533">
        <v>26.3</v>
      </c>
      <c r="CB533">
        <v>29</v>
      </c>
      <c r="CC533">
        <v>28.7</v>
      </c>
      <c r="CG533">
        <v>27.9</v>
      </c>
      <c r="CH533">
        <v>27.6</v>
      </c>
      <c r="CL533">
        <v>23.9</v>
      </c>
      <c r="CM533">
        <v>23.6</v>
      </c>
      <c r="CQ533">
        <v>17.8</v>
      </c>
      <c r="CR533">
        <v>17.5</v>
      </c>
      <c r="CV533">
        <v>10.9</v>
      </c>
      <c r="CW533">
        <v>10.6</v>
      </c>
      <c r="DA533">
        <v>4.2</v>
      </c>
      <c r="DB533">
        <v>3.9</v>
      </c>
      <c r="DD533">
        <v>4</v>
      </c>
      <c r="DE533">
        <v>0</v>
      </c>
      <c r="DF533">
        <v>0</v>
      </c>
      <c r="DG533">
        <v>0</v>
      </c>
      <c r="DH533">
        <v>0</v>
      </c>
      <c r="DI533" t="str">
        <f t="shared" si="51"/>
        <v xml:space="preserve">Temp. suitable for vectors - surveillance may be needed. </v>
      </c>
      <c r="DJ533" t="str">
        <f t="shared" si="48"/>
        <v>When temp. suitable, model suggests vectors likely - may need control, education, and policies minimizing exposure.</v>
      </c>
      <c r="DK533" t="str">
        <f t="shared" si="52"/>
        <v xml:space="preserve">Temp. suitable for Zika - surveillance may be needed. </v>
      </c>
      <c r="DL533" t="str">
        <f t="shared" si="49"/>
        <v>When temp. suitable, model suggests Zika unlikely.</v>
      </c>
      <c r="DM533" t="str">
        <f t="shared" si="53"/>
        <v>Temp. suitable for vectors - surveillance may be needed. When temp. suitable, model suggests vectors likely - may need control, education, and policies minimizing exposure.</v>
      </c>
      <c r="DX533" s="59" t="s">
        <v>368</v>
      </c>
      <c r="DY533" s="59" t="s">
        <v>103</v>
      </c>
      <c r="DZ533" s="59" t="s">
        <v>104</v>
      </c>
      <c r="EA533" s="59" t="s">
        <v>8</v>
      </c>
      <c r="EB533" s="59">
        <v>0</v>
      </c>
      <c r="EC533" s="59">
        <v>635</v>
      </c>
      <c r="ED533" s="59">
        <v>0</v>
      </c>
      <c r="EE533" s="59">
        <v>1200</v>
      </c>
      <c r="EF533" s="59">
        <v>1200</v>
      </c>
      <c r="EG533" s="59">
        <v>29.212598425196799</v>
      </c>
      <c r="EH533" s="59">
        <v>81.984618292428905</v>
      </c>
      <c r="EI533" s="59">
        <v>18550</v>
      </c>
      <c r="EJ533" s="59">
        <v>121</v>
      </c>
      <c r="EK533" s="59">
        <v>0</v>
      </c>
      <c r="EL533" s="59">
        <v>25</v>
      </c>
      <c r="EM533" s="59">
        <v>1</v>
      </c>
      <c r="EN533" s="59">
        <v>18550</v>
      </c>
    </row>
    <row r="534" spans="1:144" x14ac:dyDescent="0.25">
      <c r="A534" s="18">
        <v>40.0208832</v>
      </c>
      <c r="B534" s="18">
        <v>-77.702556700000002</v>
      </c>
      <c r="C534" s="18">
        <f>IF(Sheet1!G1278=1,Master!A534,Master!K534)</f>
        <v>40.0208832</v>
      </c>
      <c r="D534" s="18">
        <f>IF(Sheet1!G1278=1,Master!B534,Master!L534)</f>
        <v>-77.702556700000002</v>
      </c>
      <c r="E534" s="18">
        <f>IF(Sheet1!G1278=0,Master!A534,Master!K534)</f>
        <v>100</v>
      </c>
      <c r="F534" s="18">
        <f>IF(Sheet1!G1278=0,Master!B534,Master!L534)</f>
        <v>180</v>
      </c>
      <c r="G534" s="18">
        <f>IF(Sheet1!I1278=1,Master!A534,Master!K534)</f>
        <v>40.0208832</v>
      </c>
      <c r="H534" s="18">
        <f>IF(Sheet1!I1278=1,Master!B534,Master!L534)</f>
        <v>-77.702556700000002</v>
      </c>
      <c r="I534" s="18">
        <f>IF(Sheet1!I1278=0,Master!A534,Master!K534)</f>
        <v>100</v>
      </c>
      <c r="J534" s="18">
        <f>IF(Sheet1!I1278=0,Master!B534,Master!L534)</f>
        <v>180</v>
      </c>
      <c r="K534" s="18">
        <v>100</v>
      </c>
      <c r="L534" s="18">
        <v>180</v>
      </c>
      <c r="M534">
        <v>339</v>
      </c>
      <c r="N534" t="s">
        <v>451</v>
      </c>
      <c r="O534">
        <v>0.44181674165399998</v>
      </c>
      <c r="P534" s="18" t="s">
        <v>103</v>
      </c>
      <c r="Q534" t="s">
        <v>104</v>
      </c>
      <c r="R534" t="s">
        <v>8</v>
      </c>
      <c r="S534">
        <v>1</v>
      </c>
      <c r="T534">
        <v>1</v>
      </c>
      <c r="U534">
        <v>-8.1889762878417898</v>
      </c>
      <c r="V534">
        <v>-8.1889762878417898</v>
      </c>
      <c r="W534">
        <v>-8.1889762878417898</v>
      </c>
      <c r="X534" s="1">
        <v>-8.1889762878417898</v>
      </c>
      <c r="Z534" s="1">
        <v>4</v>
      </c>
      <c r="AA534" s="1">
        <v>5.4046724777674998E-2</v>
      </c>
      <c r="AB534" s="1">
        <v>6.1466174850659999E-2</v>
      </c>
      <c r="AC534" s="1">
        <v>5.7772369397646003E-2</v>
      </c>
      <c r="AD534" s="1">
        <v>0.23108947759058401</v>
      </c>
      <c r="AF534" s="1">
        <v>4</v>
      </c>
      <c r="AG534">
        <v>0.91473009508699699</v>
      </c>
      <c r="AH534">
        <v>0.92614033213554603</v>
      </c>
      <c r="AI534">
        <v>0.918673825619856</v>
      </c>
      <c r="AJ534">
        <v>3.67469530247942</v>
      </c>
      <c r="AL534" s="18">
        <f t="shared" si="50"/>
        <v>0.92614033213554603</v>
      </c>
      <c r="AM534">
        <v>0.92614033213554603</v>
      </c>
      <c r="AN534">
        <v>339</v>
      </c>
      <c r="AO534" t="s">
        <v>451</v>
      </c>
      <c r="AP534" t="s">
        <v>103</v>
      </c>
      <c r="AQ534" t="s">
        <v>104</v>
      </c>
      <c r="AR534" t="s">
        <v>8</v>
      </c>
      <c r="AS534">
        <v>40.0208832</v>
      </c>
      <c r="AT534">
        <v>-77.702556700000002</v>
      </c>
      <c r="AW534">
        <v>2</v>
      </c>
      <c r="AX534">
        <v>2</v>
      </c>
      <c r="BB534">
        <v>3.9</v>
      </c>
      <c r="BC534">
        <v>3.9</v>
      </c>
      <c r="BG534">
        <v>9.8000000000000007</v>
      </c>
      <c r="BH534">
        <v>9.8000000000000007</v>
      </c>
      <c r="BL534">
        <v>16.399999999999999</v>
      </c>
      <c r="BM534">
        <v>16.399999999999999</v>
      </c>
      <c r="BQ534">
        <v>22.2</v>
      </c>
      <c r="BR534">
        <v>22.2</v>
      </c>
      <c r="BW534">
        <v>26.9</v>
      </c>
      <c r="BX534">
        <v>26.9</v>
      </c>
      <c r="CB534">
        <v>29.1</v>
      </c>
      <c r="CC534">
        <v>29.1</v>
      </c>
      <c r="CG534">
        <v>28.3</v>
      </c>
      <c r="CH534">
        <v>28.3</v>
      </c>
      <c r="CL534">
        <v>24.4</v>
      </c>
      <c r="CM534">
        <v>24.4</v>
      </c>
      <c r="CQ534">
        <v>18</v>
      </c>
      <c r="CR534">
        <v>18</v>
      </c>
      <c r="CV534">
        <v>11</v>
      </c>
      <c r="CW534">
        <v>11</v>
      </c>
      <c r="DA534">
        <v>4.4000000000000004</v>
      </c>
      <c r="DB534">
        <v>4.4000000000000004</v>
      </c>
      <c r="DD534">
        <v>4</v>
      </c>
      <c r="DE534">
        <v>0</v>
      </c>
      <c r="DF534">
        <v>0</v>
      </c>
      <c r="DG534">
        <v>0</v>
      </c>
      <c r="DH534">
        <v>0</v>
      </c>
      <c r="DI534" t="str">
        <f t="shared" si="51"/>
        <v xml:space="preserve">Temp. suitable for vectors - surveillance may be needed. </v>
      </c>
      <c r="DJ534" t="str">
        <f t="shared" si="48"/>
        <v>When temp. suitable, model suggests vectors likely - may need control, education, and policies minimizing exposure.</v>
      </c>
      <c r="DK534" t="str">
        <f t="shared" si="52"/>
        <v xml:space="preserve">Temp. suitable for Zika - surveillance may be needed. </v>
      </c>
      <c r="DL534" t="str">
        <f t="shared" si="49"/>
        <v>When temp. suitable, model suggests Zika unlikely.</v>
      </c>
      <c r="DM534" t="str">
        <f t="shared" si="53"/>
        <v>Temp. suitable for vectors - surveillance may be needed. When temp. suitable, model suggests vectors likely - may need control, education, and policies minimizing exposure.</v>
      </c>
      <c r="DX534" s="59" t="s">
        <v>451</v>
      </c>
      <c r="DY534" s="59" t="s">
        <v>103</v>
      </c>
      <c r="DZ534" s="59" t="s">
        <v>104</v>
      </c>
      <c r="EA534" s="59" t="s">
        <v>8</v>
      </c>
      <c r="EB534" s="59">
        <v>0</v>
      </c>
      <c r="EC534" s="59">
        <v>495</v>
      </c>
      <c r="ED534" s="59">
        <v>0</v>
      </c>
      <c r="EE534" s="59">
        <v>2666</v>
      </c>
      <c r="EF534" s="59">
        <v>2666</v>
      </c>
      <c r="EG534" s="59">
        <v>52.038383838383801</v>
      </c>
      <c r="EH534" s="59">
        <v>198.08308771268699</v>
      </c>
      <c r="EI534" s="59">
        <v>25759</v>
      </c>
      <c r="EJ534" s="59">
        <v>113</v>
      </c>
      <c r="EK534" s="59">
        <v>0</v>
      </c>
      <c r="EL534" s="59">
        <v>23</v>
      </c>
      <c r="EM534" s="59">
        <v>1</v>
      </c>
      <c r="EN534" s="59">
        <v>25759</v>
      </c>
    </row>
    <row r="535" spans="1:144" x14ac:dyDescent="0.25">
      <c r="A535" s="18">
        <v>40.199646299999998</v>
      </c>
      <c r="B535" s="18">
        <v>-75.147718699999999</v>
      </c>
      <c r="C535" s="18">
        <f>IF(Sheet1!G1279=1,Master!A535,Master!K535)</f>
        <v>40.199646299999998</v>
      </c>
      <c r="D535" s="18">
        <f>IF(Sheet1!G1279=1,Master!B535,Master!L535)</f>
        <v>-75.147718699999999</v>
      </c>
      <c r="E535" s="18">
        <f>IF(Sheet1!G1279=0,Master!A535,Master!K535)</f>
        <v>100</v>
      </c>
      <c r="F535" s="18">
        <f>IF(Sheet1!G1279=0,Master!B535,Master!L535)</f>
        <v>180</v>
      </c>
      <c r="G535" s="18">
        <f>IF(Sheet1!I1279=1,Master!A535,Master!K535)</f>
        <v>40.199646299999998</v>
      </c>
      <c r="H535" s="18">
        <f>IF(Sheet1!I1279=1,Master!B535,Master!L535)</f>
        <v>-75.147718699999999</v>
      </c>
      <c r="I535" s="18">
        <f>IF(Sheet1!I1279=0,Master!A535,Master!K535)</f>
        <v>100</v>
      </c>
      <c r="J535" s="18">
        <f>IF(Sheet1!I1279=0,Master!B535,Master!L535)</f>
        <v>180</v>
      </c>
      <c r="K535" s="18">
        <v>100</v>
      </c>
      <c r="L535" s="18">
        <v>180</v>
      </c>
      <c r="M535">
        <v>443</v>
      </c>
      <c r="N535" t="s">
        <v>555</v>
      </c>
      <c r="O535">
        <v>0.141313786607</v>
      </c>
      <c r="P535" s="18" t="s">
        <v>103</v>
      </c>
      <c r="Q535" t="s">
        <v>104</v>
      </c>
      <c r="R535" t="s">
        <v>8</v>
      </c>
      <c r="S535">
        <v>1</v>
      </c>
      <c r="T535">
        <v>1</v>
      </c>
      <c r="U535">
        <v>-2.1259841918945299</v>
      </c>
      <c r="V535">
        <v>-2.1259841918945299</v>
      </c>
      <c r="W535">
        <v>-2.1259841918945299</v>
      </c>
      <c r="X535" s="1">
        <v>-2.1259841918945299</v>
      </c>
      <c r="Z535" s="1">
        <v>1</v>
      </c>
      <c r="AA535" s="1">
        <v>0.46792411804199202</v>
      </c>
      <c r="AB535" s="1">
        <v>0.46792411804199202</v>
      </c>
      <c r="AC535" s="1">
        <v>0.46792411804199202</v>
      </c>
      <c r="AD535" s="1">
        <v>0.46792411804199202</v>
      </c>
      <c r="AF535" s="1">
        <v>1</v>
      </c>
      <c r="AG535">
        <v>0.98059314489364602</v>
      </c>
      <c r="AH535">
        <v>0.98059314489364602</v>
      </c>
      <c r="AI535">
        <v>0.98059314489364602</v>
      </c>
      <c r="AJ535">
        <v>0.98059314489364602</v>
      </c>
      <c r="AL535" s="18">
        <f t="shared" si="50"/>
        <v>0.98059314489364602</v>
      </c>
      <c r="AM535">
        <v>0.98059314489364602</v>
      </c>
      <c r="AN535">
        <v>443</v>
      </c>
      <c r="AO535" t="s">
        <v>555</v>
      </c>
      <c r="AP535" t="s">
        <v>103</v>
      </c>
      <c r="AQ535" t="s">
        <v>104</v>
      </c>
      <c r="AR535" t="s">
        <v>8</v>
      </c>
      <c r="AS535">
        <v>40.199646299999998</v>
      </c>
      <c r="AT535">
        <v>-75.147718699999999</v>
      </c>
      <c r="AW535">
        <v>3.1</v>
      </c>
      <c r="AX535">
        <v>3.1</v>
      </c>
      <c r="BB535">
        <v>4.7</v>
      </c>
      <c r="BC535">
        <v>4.7</v>
      </c>
      <c r="BG535">
        <v>10</v>
      </c>
      <c r="BH535">
        <v>10</v>
      </c>
      <c r="BL535">
        <v>16.5</v>
      </c>
      <c r="BM535">
        <v>16.5</v>
      </c>
      <c r="BQ535">
        <v>22.3</v>
      </c>
      <c r="BR535">
        <v>22.3</v>
      </c>
      <c r="BW535">
        <v>27.2</v>
      </c>
      <c r="BX535">
        <v>27.2</v>
      </c>
      <c r="CB535">
        <v>29.6</v>
      </c>
      <c r="CC535">
        <v>29.6</v>
      </c>
      <c r="CG535">
        <v>28.6</v>
      </c>
      <c r="CH535">
        <v>28.6</v>
      </c>
      <c r="CL535">
        <v>24.6</v>
      </c>
      <c r="CM535">
        <v>24.6</v>
      </c>
      <c r="CQ535">
        <v>18.5</v>
      </c>
      <c r="CR535">
        <v>18.5</v>
      </c>
      <c r="CV535">
        <v>12.1</v>
      </c>
      <c r="CW535">
        <v>12.1</v>
      </c>
      <c r="DA535">
        <v>5.7</v>
      </c>
      <c r="DB535">
        <v>5.7</v>
      </c>
      <c r="DD535">
        <v>1</v>
      </c>
      <c r="DE535">
        <v>0</v>
      </c>
      <c r="DF535">
        <v>0</v>
      </c>
      <c r="DG535">
        <v>0</v>
      </c>
      <c r="DH535">
        <v>0</v>
      </c>
      <c r="DI535" t="str">
        <f t="shared" si="51"/>
        <v xml:space="preserve">Temp. suitable for vectors - surveillance may be needed. </v>
      </c>
      <c r="DJ535" t="str">
        <f t="shared" si="48"/>
        <v>When temp. suitable, model suggests vectors likely - may need control, education, and policies minimizing exposure.</v>
      </c>
      <c r="DK535" t="str">
        <f t="shared" si="52"/>
        <v xml:space="preserve">Temp. suitable for Zika - surveillance may be needed. </v>
      </c>
      <c r="DL535" t="str">
        <f t="shared" si="49"/>
        <v>When temp. suitable, model suggests Zika unlikely.</v>
      </c>
      <c r="DM535" t="str">
        <f t="shared" si="53"/>
        <v>Temp. suitable for vectors - surveillance may be needed. When temp. suitable, model suggests vectors likely - may need control, education, and policies minimizing exposure.</v>
      </c>
      <c r="DX535" s="59" t="s">
        <v>555</v>
      </c>
      <c r="DY535" s="59" t="s">
        <v>103</v>
      </c>
      <c r="DZ535" s="59" t="s">
        <v>104</v>
      </c>
      <c r="EA535" s="59" t="s">
        <v>8</v>
      </c>
      <c r="EB535" s="59">
        <v>0</v>
      </c>
      <c r="EC535" s="59">
        <v>209</v>
      </c>
      <c r="ED535" s="59">
        <v>0</v>
      </c>
      <c r="EE535" s="59">
        <v>5182</v>
      </c>
      <c r="EF535" s="59">
        <v>5182</v>
      </c>
      <c r="EG535" s="59">
        <v>640.97607655502304</v>
      </c>
      <c r="EH535" s="59">
        <v>577.219746536191</v>
      </c>
      <c r="EI535" s="59">
        <v>133964</v>
      </c>
      <c r="EJ535" s="59">
        <v>191</v>
      </c>
      <c r="EK535" s="59">
        <v>203</v>
      </c>
      <c r="EL535" s="59">
        <v>0</v>
      </c>
      <c r="EM535" s="59">
        <v>547</v>
      </c>
      <c r="EN535" s="59">
        <v>133964</v>
      </c>
    </row>
    <row r="536" spans="1:144" x14ac:dyDescent="0.25">
      <c r="A536" s="18">
        <v>40.227695599999997</v>
      </c>
      <c r="B536" s="18">
        <v>-76.986606199999997</v>
      </c>
      <c r="C536" s="18">
        <f>IF(Sheet1!G1280=1,Master!A536,Master!K536)</f>
        <v>40.227695599999997</v>
      </c>
      <c r="D536" s="18">
        <f>IF(Sheet1!G1280=1,Master!B536,Master!L536)</f>
        <v>-76.986606199999997</v>
      </c>
      <c r="E536" s="18">
        <f>IF(Sheet1!G1280=0,Master!A536,Master!K536)</f>
        <v>100</v>
      </c>
      <c r="F536" s="18">
        <f>IF(Sheet1!G1280=0,Master!B536,Master!L536)</f>
        <v>180</v>
      </c>
      <c r="G536" s="18">
        <f>IF(Sheet1!I1280=1,Master!A536,Master!K536)</f>
        <v>40.227695599999997</v>
      </c>
      <c r="H536" s="18">
        <f>IF(Sheet1!I1280=1,Master!B536,Master!L536)</f>
        <v>-76.986606199999997</v>
      </c>
      <c r="I536" s="18">
        <f>IF(Sheet1!I1280=0,Master!A536,Master!K536)</f>
        <v>100</v>
      </c>
      <c r="J536" s="18">
        <f>IF(Sheet1!I1280=0,Master!B536,Master!L536)</f>
        <v>180</v>
      </c>
      <c r="K536" s="18">
        <v>100</v>
      </c>
      <c r="L536" s="18">
        <v>180</v>
      </c>
      <c r="M536">
        <v>530</v>
      </c>
      <c r="N536" t="s">
        <v>642</v>
      </c>
      <c r="O536">
        <v>0.15401887430299999</v>
      </c>
      <c r="P536" s="18" t="s">
        <v>103</v>
      </c>
      <c r="Q536" t="s">
        <v>104</v>
      </c>
      <c r="R536" t="s">
        <v>8</v>
      </c>
      <c r="S536">
        <v>1</v>
      </c>
      <c r="T536">
        <v>1</v>
      </c>
      <c r="U536">
        <v>-6.8110237121581996</v>
      </c>
      <c r="V536">
        <v>-6.8110237121581996</v>
      </c>
      <c r="W536">
        <v>-6.8110237121581996</v>
      </c>
      <c r="X536" s="1">
        <v>-6.8110237121581996</v>
      </c>
      <c r="Z536" s="1">
        <v>1</v>
      </c>
      <c r="AA536" s="1">
        <v>0.41657215356826799</v>
      </c>
      <c r="AB536" s="1">
        <v>0.41657215356826799</v>
      </c>
      <c r="AC536" s="1">
        <v>0.41657215356826799</v>
      </c>
      <c r="AD536" s="1">
        <v>0.41657215356826799</v>
      </c>
      <c r="AF536" s="1">
        <v>1</v>
      </c>
      <c r="AG536">
        <v>0.97116035223007202</v>
      </c>
      <c r="AH536">
        <v>0.97116035223007202</v>
      </c>
      <c r="AI536">
        <v>0.97116035223007202</v>
      </c>
      <c r="AJ536">
        <v>0.97116035223007202</v>
      </c>
      <c r="AL536" s="18">
        <f t="shared" si="50"/>
        <v>0.97116035223007202</v>
      </c>
      <c r="AM536">
        <v>0.97116035223007202</v>
      </c>
      <c r="AN536">
        <v>530</v>
      </c>
      <c r="AO536" t="s">
        <v>642</v>
      </c>
      <c r="AP536" t="s">
        <v>103</v>
      </c>
      <c r="AQ536" t="s">
        <v>104</v>
      </c>
      <c r="AR536" t="s">
        <v>8</v>
      </c>
      <c r="AS536">
        <v>40.227695599999997</v>
      </c>
      <c r="AT536">
        <v>-76.986606199999997</v>
      </c>
      <c r="AW536">
        <v>2.6</v>
      </c>
      <c r="AX536">
        <v>2.6</v>
      </c>
      <c r="BB536">
        <v>4.4000000000000004</v>
      </c>
      <c r="BC536">
        <v>4.4000000000000004</v>
      </c>
      <c r="BG536">
        <v>10</v>
      </c>
      <c r="BH536">
        <v>10</v>
      </c>
      <c r="BL536">
        <v>16.8</v>
      </c>
      <c r="BM536">
        <v>16.8</v>
      </c>
      <c r="BQ536">
        <v>22.6</v>
      </c>
      <c r="BR536">
        <v>22.6</v>
      </c>
      <c r="BW536">
        <v>27.5</v>
      </c>
      <c r="BX536">
        <v>27.5</v>
      </c>
      <c r="CB536">
        <v>30</v>
      </c>
      <c r="CC536">
        <v>30</v>
      </c>
      <c r="CG536">
        <v>28.8</v>
      </c>
      <c r="CH536">
        <v>28.8</v>
      </c>
      <c r="CL536">
        <v>24.6</v>
      </c>
      <c r="CM536">
        <v>24.6</v>
      </c>
      <c r="CQ536">
        <v>18.399999999999999</v>
      </c>
      <c r="CR536">
        <v>18.399999999999999</v>
      </c>
      <c r="CV536">
        <v>11.5</v>
      </c>
      <c r="CW536">
        <v>11.5</v>
      </c>
      <c r="DA536">
        <v>4.8</v>
      </c>
      <c r="DB536">
        <v>4.8</v>
      </c>
      <c r="DD536">
        <v>1</v>
      </c>
      <c r="DE536">
        <v>0</v>
      </c>
      <c r="DF536">
        <v>0</v>
      </c>
      <c r="DG536">
        <v>0</v>
      </c>
      <c r="DH536">
        <v>0</v>
      </c>
      <c r="DI536" t="str">
        <f t="shared" si="51"/>
        <v xml:space="preserve">Temp. suitable for vectors - surveillance may be needed. </v>
      </c>
      <c r="DJ536" t="str">
        <f t="shared" si="48"/>
        <v>When temp. suitable, model suggests vectors likely - may need control, education, and policies minimizing exposure.</v>
      </c>
      <c r="DK536" t="str">
        <f t="shared" si="52"/>
        <v xml:space="preserve">Temp. suitable for Zika - surveillance may be needed. </v>
      </c>
      <c r="DL536" t="str">
        <f t="shared" si="49"/>
        <v>When temp. suitable, model suggests Zika unlikely.</v>
      </c>
      <c r="DM536" t="str">
        <f t="shared" si="53"/>
        <v>Temp. suitable for vectors - surveillance may be needed. When temp. suitable, model suggests vectors likely - may need control, education, and policies minimizing exposure.</v>
      </c>
      <c r="DX536" s="59" t="s">
        <v>642</v>
      </c>
      <c r="DY536" s="59" t="s">
        <v>103</v>
      </c>
      <c r="DZ536" s="59" t="s">
        <v>104</v>
      </c>
      <c r="EA536" s="59" t="s">
        <v>8</v>
      </c>
      <c r="EB536" s="59">
        <v>269</v>
      </c>
      <c r="EC536" s="59">
        <v>204</v>
      </c>
      <c r="ED536" s="59">
        <v>0</v>
      </c>
      <c r="EE536" s="59">
        <v>2869</v>
      </c>
      <c r="EF536" s="59">
        <v>2869</v>
      </c>
      <c r="EG536" s="59">
        <v>445.941176470588</v>
      </c>
      <c r="EH536" s="59">
        <v>442.72400607985998</v>
      </c>
      <c r="EI536" s="59">
        <v>90972</v>
      </c>
      <c r="EJ536" s="59">
        <v>182</v>
      </c>
      <c r="EK536" s="59">
        <v>6</v>
      </c>
      <c r="EL536" s="59">
        <v>0</v>
      </c>
      <c r="EM536" s="59">
        <v>340</v>
      </c>
      <c r="EN536" s="59">
        <v>90972</v>
      </c>
    </row>
    <row r="537" spans="1:144" x14ac:dyDescent="0.25">
      <c r="A537" s="18">
        <v>40.526905300000003</v>
      </c>
      <c r="B537" s="18">
        <v>-80.062233399999997</v>
      </c>
      <c r="C537" s="18">
        <f>IF(Sheet1!G1281=1,Master!A537,Master!K537)</f>
        <v>40.526905300000003</v>
      </c>
      <c r="D537" s="18">
        <f>IF(Sheet1!G1281=1,Master!B537,Master!L537)</f>
        <v>-80.062233399999997</v>
      </c>
      <c r="E537" s="18">
        <f>IF(Sheet1!G1281=0,Master!A537,Master!K537)</f>
        <v>100</v>
      </c>
      <c r="F537" s="18">
        <f>IF(Sheet1!G1281=0,Master!B537,Master!L537)</f>
        <v>180</v>
      </c>
      <c r="G537" s="18">
        <f>IF(Sheet1!I1281=1,Master!A537,Master!K537)</f>
        <v>40.526905300000003</v>
      </c>
      <c r="H537" s="18">
        <f>IF(Sheet1!I1281=1,Master!B537,Master!L537)</f>
        <v>-80.062233399999997</v>
      </c>
      <c r="I537" s="18">
        <f>IF(Sheet1!I1281=0,Master!A537,Master!K537)</f>
        <v>100</v>
      </c>
      <c r="J537" s="18">
        <f>IF(Sheet1!I1281=0,Master!B537,Master!L537)</f>
        <v>180</v>
      </c>
      <c r="K537" s="18">
        <v>100</v>
      </c>
      <c r="L537" s="18">
        <v>180</v>
      </c>
      <c r="M537">
        <v>609</v>
      </c>
      <c r="N537" t="s">
        <v>723</v>
      </c>
      <c r="O537">
        <v>1.02491937779E-2</v>
      </c>
      <c r="P537" s="18" t="s">
        <v>103</v>
      </c>
      <c r="Q537" t="s">
        <v>104</v>
      </c>
      <c r="R537" t="s">
        <v>8</v>
      </c>
      <c r="S537">
        <v>1</v>
      </c>
      <c r="T537">
        <v>1</v>
      </c>
      <c r="U537">
        <v>-13.425196647644</v>
      </c>
      <c r="V537">
        <v>-13.425196647644</v>
      </c>
      <c r="W537">
        <v>-13.425196647644</v>
      </c>
      <c r="X537" s="1">
        <v>-13.425196647644</v>
      </c>
      <c r="Z537" s="1">
        <v>1</v>
      </c>
      <c r="AA537" s="1">
        <v>8.2920312881470004E-2</v>
      </c>
      <c r="AB537" s="1">
        <v>8.2920312881470004E-2</v>
      </c>
      <c r="AC537" s="1">
        <v>8.2920312881470004E-2</v>
      </c>
      <c r="AD537" s="1">
        <v>8.2920312881470004E-2</v>
      </c>
      <c r="AF537" s="1">
        <v>1</v>
      </c>
      <c r="AG537">
        <v>0.83080172538757302</v>
      </c>
      <c r="AH537">
        <v>0.83080172538757302</v>
      </c>
      <c r="AI537">
        <v>0.83080172538757302</v>
      </c>
      <c r="AJ537">
        <v>0.83080172538757302</v>
      </c>
      <c r="AL537" s="18">
        <f t="shared" si="50"/>
        <v>0.83080172538757302</v>
      </c>
      <c r="AM537">
        <v>0.83080172538757302</v>
      </c>
      <c r="AN537">
        <v>609</v>
      </c>
      <c r="AO537" t="s">
        <v>723</v>
      </c>
      <c r="AP537" t="s">
        <v>103</v>
      </c>
      <c r="AQ537" t="s">
        <v>104</v>
      </c>
      <c r="AR537" t="s">
        <v>8</v>
      </c>
      <c r="AS537">
        <v>40.526905300000003</v>
      </c>
      <c r="AT537">
        <v>-80.062233399999997</v>
      </c>
      <c r="AW537">
        <v>1.7</v>
      </c>
      <c r="AX537">
        <v>1.7</v>
      </c>
      <c r="BB537">
        <v>3.4</v>
      </c>
      <c r="BC537">
        <v>3.4</v>
      </c>
      <c r="BG537">
        <v>9.6</v>
      </c>
      <c r="BH537">
        <v>9.6</v>
      </c>
      <c r="BL537">
        <v>16.100000000000001</v>
      </c>
      <c r="BM537">
        <v>16.100000000000001</v>
      </c>
      <c r="BQ537">
        <v>22</v>
      </c>
      <c r="BR537">
        <v>22</v>
      </c>
      <c r="BW537">
        <v>26.5</v>
      </c>
      <c r="BX537">
        <v>26.5</v>
      </c>
      <c r="CB537">
        <v>28.6</v>
      </c>
      <c r="CC537">
        <v>28.6</v>
      </c>
      <c r="CG537">
        <v>27.6</v>
      </c>
      <c r="CH537">
        <v>27.6</v>
      </c>
      <c r="CL537">
        <v>23.9</v>
      </c>
      <c r="CM537">
        <v>23.9</v>
      </c>
      <c r="CQ537">
        <v>17.600000000000001</v>
      </c>
      <c r="CR537">
        <v>17.600000000000001</v>
      </c>
      <c r="CV537">
        <v>10.7</v>
      </c>
      <c r="CW537">
        <v>10.7</v>
      </c>
      <c r="DA537">
        <v>4.2</v>
      </c>
      <c r="DB537">
        <v>4.2</v>
      </c>
      <c r="DD537">
        <v>1</v>
      </c>
      <c r="DE537">
        <v>0</v>
      </c>
      <c r="DF537">
        <v>0</v>
      </c>
      <c r="DG537">
        <v>0</v>
      </c>
      <c r="DH537">
        <v>0</v>
      </c>
      <c r="DI537" t="str">
        <f t="shared" si="51"/>
        <v xml:space="preserve">Temp. suitable for vectors - surveillance may be needed. </v>
      </c>
      <c r="DJ537" t="str">
        <f t="shared" si="48"/>
        <v>When temp. suitable, model suggests vectors likely - may need control, education, and policies minimizing exposure.</v>
      </c>
      <c r="DK537" t="str">
        <f t="shared" si="52"/>
        <v xml:space="preserve">Temp. suitable for Zika - surveillance may be needed. </v>
      </c>
      <c r="DL537" t="str">
        <f t="shared" si="49"/>
        <v>When temp. suitable, model suggests Zika unlikely.</v>
      </c>
      <c r="DM537" t="str">
        <f t="shared" si="53"/>
        <v>Temp. suitable for vectors - surveillance may be needed. When temp. suitable, model suggests vectors likely - may need control, education, and policies minimizing exposure.</v>
      </c>
      <c r="DX537" s="59" t="s">
        <v>723</v>
      </c>
      <c r="DY537" s="59" t="s">
        <v>103</v>
      </c>
      <c r="DZ537" s="59" t="s">
        <v>104</v>
      </c>
      <c r="EA537" s="59" t="s">
        <v>8</v>
      </c>
      <c r="EB537" s="59">
        <v>75</v>
      </c>
      <c r="EC537" s="59">
        <v>127</v>
      </c>
      <c r="ED537" s="59">
        <v>0</v>
      </c>
      <c r="EE537" s="59">
        <v>3163</v>
      </c>
      <c r="EF537" s="59">
        <v>3163</v>
      </c>
      <c r="EG537" s="59">
        <v>529.61417322834598</v>
      </c>
      <c r="EH537" s="59">
        <v>526.57824339151398</v>
      </c>
      <c r="EI537" s="59">
        <v>67261</v>
      </c>
      <c r="EJ537" s="59">
        <v>121</v>
      </c>
      <c r="EK537" s="59">
        <v>0</v>
      </c>
      <c r="EL537" s="59">
        <v>1</v>
      </c>
      <c r="EM537" s="59">
        <v>373</v>
      </c>
      <c r="EN537" s="59">
        <v>67261</v>
      </c>
    </row>
    <row r="538" spans="1:144" x14ac:dyDescent="0.25">
      <c r="A538" s="18">
        <v>40.493211799999997</v>
      </c>
      <c r="B538" s="18">
        <v>-80.210246699999999</v>
      </c>
      <c r="C538" s="18">
        <f>IF(Sheet1!G1282=1,Master!A538,Master!K538)</f>
        <v>40.493211799999997</v>
      </c>
      <c r="D538" s="18">
        <f>IF(Sheet1!G1282=1,Master!B538,Master!L538)</f>
        <v>-80.210246699999999</v>
      </c>
      <c r="E538" s="18">
        <f>IF(Sheet1!G1282=0,Master!A538,Master!K538)</f>
        <v>100</v>
      </c>
      <c r="F538" s="18">
        <f>IF(Sheet1!G1282=0,Master!B538,Master!L538)</f>
        <v>180</v>
      </c>
      <c r="G538" s="18">
        <f>IF(Sheet1!I1282=1,Master!A538,Master!K538)</f>
        <v>40.493211799999997</v>
      </c>
      <c r="H538" s="18">
        <f>IF(Sheet1!I1282=1,Master!B538,Master!L538)</f>
        <v>-80.210246699999999</v>
      </c>
      <c r="I538" s="18">
        <f>IF(Sheet1!I1282=0,Master!A538,Master!K538)</f>
        <v>100</v>
      </c>
      <c r="J538" s="18">
        <f>IF(Sheet1!I1282=0,Master!B538,Master!L538)</f>
        <v>180</v>
      </c>
      <c r="K538" s="18">
        <v>100</v>
      </c>
      <c r="L538" s="18">
        <v>180</v>
      </c>
      <c r="M538">
        <v>617</v>
      </c>
      <c r="N538" t="s">
        <v>731</v>
      </c>
      <c r="O538">
        <v>3.2292700194399997E-2</v>
      </c>
      <c r="P538" s="18" t="s">
        <v>103</v>
      </c>
      <c r="Q538" t="s">
        <v>104</v>
      </c>
      <c r="R538" t="s">
        <v>8</v>
      </c>
      <c r="S538">
        <v>1</v>
      </c>
      <c r="T538">
        <v>1</v>
      </c>
      <c r="U538">
        <v>-11.771653175354</v>
      </c>
      <c r="V538">
        <v>-11.771653175354</v>
      </c>
      <c r="W538">
        <v>-11.771653175354</v>
      </c>
      <c r="X538" s="1">
        <v>-11.771653175354</v>
      </c>
      <c r="Z538" s="1">
        <v>1</v>
      </c>
      <c r="AA538" s="1">
        <v>7.5511582195759E-2</v>
      </c>
      <c r="AB538" s="1">
        <v>7.5511582195759E-2</v>
      </c>
      <c r="AC538" s="1">
        <v>7.5511582195759E-2</v>
      </c>
      <c r="AD538" s="1">
        <v>7.5511582195759E-2</v>
      </c>
      <c r="AF538" s="1">
        <v>1</v>
      </c>
      <c r="AG538">
        <v>0.64191365242004395</v>
      </c>
      <c r="AH538">
        <v>0.64191365242004395</v>
      </c>
      <c r="AI538">
        <v>0.64191365242004395</v>
      </c>
      <c r="AJ538">
        <v>0.64191365242004395</v>
      </c>
      <c r="AL538" s="18">
        <f t="shared" si="50"/>
        <v>0.64191365242004395</v>
      </c>
      <c r="AM538">
        <v>0.64191365242004395</v>
      </c>
      <c r="AN538">
        <v>617</v>
      </c>
      <c r="AO538" t="s">
        <v>731</v>
      </c>
      <c r="AP538" t="s">
        <v>103</v>
      </c>
      <c r="AQ538" t="s">
        <v>104</v>
      </c>
      <c r="AR538" t="s">
        <v>8</v>
      </c>
      <c r="AS538">
        <v>40.493211799999997</v>
      </c>
      <c r="AT538">
        <v>-80.210246699999999</v>
      </c>
      <c r="AW538">
        <v>1.8</v>
      </c>
      <c r="AX538">
        <v>1.8</v>
      </c>
      <c r="BB538">
        <v>3.6</v>
      </c>
      <c r="BC538">
        <v>3.6</v>
      </c>
      <c r="BG538">
        <v>9.6999999999999993</v>
      </c>
      <c r="BH538">
        <v>9.6999999999999993</v>
      </c>
      <c r="BL538">
        <v>16.3</v>
      </c>
      <c r="BM538">
        <v>16.3</v>
      </c>
      <c r="BQ538">
        <v>22.1</v>
      </c>
      <c r="BR538">
        <v>22.1</v>
      </c>
      <c r="BW538">
        <v>26.5</v>
      </c>
      <c r="BX538">
        <v>26.5</v>
      </c>
      <c r="CB538">
        <v>28.5</v>
      </c>
      <c r="CC538">
        <v>28.5</v>
      </c>
      <c r="CG538">
        <v>27.5</v>
      </c>
      <c r="CH538">
        <v>27.5</v>
      </c>
      <c r="CL538">
        <v>23.9</v>
      </c>
      <c r="CM538">
        <v>23.9</v>
      </c>
      <c r="CQ538">
        <v>17.600000000000001</v>
      </c>
      <c r="CR538">
        <v>17.600000000000001</v>
      </c>
      <c r="CV538">
        <v>10.8</v>
      </c>
      <c r="CW538">
        <v>10.8</v>
      </c>
      <c r="DA538">
        <v>4.3</v>
      </c>
      <c r="DB538">
        <v>4.3</v>
      </c>
      <c r="DD538">
        <v>1</v>
      </c>
      <c r="DE538">
        <v>0</v>
      </c>
      <c r="DF538">
        <v>0</v>
      </c>
      <c r="DG538">
        <v>0</v>
      </c>
      <c r="DH538">
        <v>0</v>
      </c>
      <c r="DI538" t="str">
        <f t="shared" si="51"/>
        <v xml:space="preserve">Temp. suitable for vectors - surveillance may be needed. </v>
      </c>
      <c r="DJ538" t="str">
        <f t="shared" si="48"/>
        <v>When temp. suitable, model suggests vectors likely - may need control, education, and policies minimizing exposure.</v>
      </c>
      <c r="DK538" t="str">
        <f t="shared" si="52"/>
        <v xml:space="preserve">Temp. suitable for Zika - surveillance may be needed. </v>
      </c>
      <c r="DL538" t="str">
        <f t="shared" si="49"/>
        <v>When temp. suitable, model suggests Zika unlikely.</v>
      </c>
      <c r="DM538" t="str">
        <f t="shared" si="53"/>
        <v>Temp. suitable for vectors - surveillance may be needed. When temp. suitable, model suggests vectors likely - may need control, education, and policies minimizing exposure.</v>
      </c>
      <c r="DX538" s="59" t="s">
        <v>731</v>
      </c>
      <c r="DY538" s="59" t="s">
        <v>103</v>
      </c>
      <c r="DZ538" s="59" t="s">
        <v>104</v>
      </c>
      <c r="EA538" s="59" t="s">
        <v>8</v>
      </c>
      <c r="EB538" s="59">
        <v>246</v>
      </c>
      <c r="EC538" s="59">
        <v>147</v>
      </c>
      <c r="ED538" s="59">
        <v>0</v>
      </c>
      <c r="EE538" s="59">
        <v>2098</v>
      </c>
      <c r="EF538" s="59">
        <v>2098</v>
      </c>
      <c r="EG538" s="59">
        <v>321.63945578231198</v>
      </c>
      <c r="EH538" s="59">
        <v>414.69628170781601</v>
      </c>
      <c r="EI538" s="59">
        <v>47281</v>
      </c>
      <c r="EJ538" s="59">
        <v>117</v>
      </c>
      <c r="EK538" s="59">
        <v>0</v>
      </c>
      <c r="EL538" s="59">
        <v>4</v>
      </c>
      <c r="EM538" s="59">
        <v>165</v>
      </c>
      <c r="EN538" s="59">
        <v>47281</v>
      </c>
    </row>
    <row r="539" spans="1:144" x14ac:dyDescent="0.25">
      <c r="A539" s="18">
        <v>41.404151599999999</v>
      </c>
      <c r="B539" s="18">
        <v>-75.665953099999996</v>
      </c>
      <c r="C539" s="18">
        <f>IF(Sheet1!G1283=1,Master!A539,Master!K539)</f>
        <v>41.404151599999999</v>
      </c>
      <c r="D539" s="18">
        <f>IF(Sheet1!G1283=1,Master!B539,Master!L539)</f>
        <v>-75.665953099999996</v>
      </c>
      <c r="E539" s="18">
        <f>IF(Sheet1!G1283=0,Master!A539,Master!K539)</f>
        <v>100</v>
      </c>
      <c r="F539" s="18">
        <f>IF(Sheet1!G1283=0,Master!B539,Master!L539)</f>
        <v>180</v>
      </c>
      <c r="G539" s="18">
        <f>IF(Sheet1!I1283=1,Master!A539,Master!K539)</f>
        <v>41.404151599999999</v>
      </c>
      <c r="H539" s="18">
        <f>IF(Sheet1!I1283=1,Master!B539,Master!L539)</f>
        <v>-75.665953099999996</v>
      </c>
      <c r="I539" s="18">
        <f>IF(Sheet1!I1283=0,Master!A539,Master!K539)</f>
        <v>100</v>
      </c>
      <c r="J539" s="18">
        <f>IF(Sheet1!I1283=0,Master!B539,Master!L539)</f>
        <v>180</v>
      </c>
      <c r="K539" s="18">
        <v>100</v>
      </c>
      <c r="L539" s="18">
        <v>180</v>
      </c>
      <c r="M539">
        <v>650</v>
      </c>
      <c r="N539" t="s">
        <v>764</v>
      </c>
      <c r="O539">
        <v>1.16686974444E-2</v>
      </c>
      <c r="P539" s="18" t="s">
        <v>103</v>
      </c>
      <c r="Q539" t="s">
        <v>104</v>
      </c>
      <c r="R539" t="s">
        <v>8</v>
      </c>
      <c r="S539">
        <v>1</v>
      </c>
      <c r="T539">
        <v>1</v>
      </c>
      <c r="U539" t="s">
        <v>863</v>
      </c>
      <c r="V539" t="s">
        <v>863</v>
      </c>
      <c r="W539" t="s">
        <v>863</v>
      </c>
      <c r="X539" s="1" t="s">
        <v>863</v>
      </c>
      <c r="Z539" s="1">
        <v>1</v>
      </c>
      <c r="AA539" s="1">
        <v>3.3361330628394997E-2</v>
      </c>
      <c r="AB539" s="1">
        <v>3.3361330628394997E-2</v>
      </c>
      <c r="AC539" s="1">
        <v>3.3361330628394997E-2</v>
      </c>
      <c r="AD539" s="1">
        <v>3.3361330628394997E-2</v>
      </c>
      <c r="AF539" s="1">
        <v>1</v>
      </c>
      <c r="AG539">
        <v>0.178496658802032</v>
      </c>
      <c r="AH539">
        <v>0.178496658802032</v>
      </c>
      <c r="AI539">
        <v>0.178496658802032</v>
      </c>
      <c r="AJ539">
        <v>0.178496658802032</v>
      </c>
      <c r="AL539" s="18">
        <f t="shared" si="50"/>
        <v>0.178496658802032</v>
      </c>
      <c r="AM539">
        <v>0.178496658802032</v>
      </c>
      <c r="AN539">
        <v>650</v>
      </c>
      <c r="AO539" t="s">
        <v>764</v>
      </c>
      <c r="AP539" t="s">
        <v>103</v>
      </c>
      <c r="AQ539" t="s">
        <v>104</v>
      </c>
      <c r="AR539" t="s">
        <v>8</v>
      </c>
      <c r="AS539">
        <v>41.404151599999999</v>
      </c>
      <c r="AT539">
        <v>-75.665953099999996</v>
      </c>
      <c r="AW539">
        <v>-0.5</v>
      </c>
      <c r="AX539">
        <v>-0.5</v>
      </c>
      <c r="BB539">
        <v>0.9</v>
      </c>
      <c r="BC539">
        <v>0.9</v>
      </c>
      <c r="BG539">
        <v>6</v>
      </c>
      <c r="BH539">
        <v>6</v>
      </c>
      <c r="BL539">
        <v>13</v>
      </c>
      <c r="BM539">
        <v>13</v>
      </c>
      <c r="BQ539">
        <v>19.399999999999999</v>
      </c>
      <c r="BR539">
        <v>19.399999999999999</v>
      </c>
      <c r="BW539">
        <v>23.9</v>
      </c>
      <c r="BX539">
        <v>23.9</v>
      </c>
      <c r="CB539">
        <v>26.3</v>
      </c>
      <c r="CC539">
        <v>26.3</v>
      </c>
      <c r="CG539">
        <v>25.3</v>
      </c>
      <c r="CH539">
        <v>25.3</v>
      </c>
      <c r="CL539">
        <v>21</v>
      </c>
      <c r="CM539">
        <v>21</v>
      </c>
      <c r="CQ539">
        <v>15.3</v>
      </c>
      <c r="CR539">
        <v>15.3</v>
      </c>
      <c r="CV539">
        <v>8.1999999999999993</v>
      </c>
      <c r="CW539">
        <v>8.1999999999999993</v>
      </c>
      <c r="DA539">
        <v>1.6</v>
      </c>
      <c r="DB539">
        <v>1.6</v>
      </c>
      <c r="DD539">
        <v>1</v>
      </c>
      <c r="DE539">
        <v>0</v>
      </c>
      <c r="DF539">
        <v>0</v>
      </c>
      <c r="DG539">
        <v>0</v>
      </c>
      <c r="DH539">
        <v>0</v>
      </c>
      <c r="DI539" t="str">
        <f t="shared" si="51"/>
        <v xml:space="preserve">Temp. suitable for vectors - surveillance may be needed. </v>
      </c>
      <c r="DJ539" t="str">
        <f t="shared" si="48"/>
        <v>When temp. suitable, model suggests vectors unlikely or low numbers.</v>
      </c>
      <c r="DK539" t="str">
        <f t="shared" si="52"/>
        <v xml:space="preserve">Temp. suitable for Zika - surveillance may be needed. </v>
      </c>
      <c r="DL539" t="str">
        <f t="shared" si="49"/>
        <v>When temp. suitable, model suggests Zika unlikely.</v>
      </c>
      <c r="DM539" t="str">
        <f t="shared" si="53"/>
        <v>Temp. suitable for vectors - surveillance may be needed. When temp. suitable, model suggests vectors unlikely or low numbers.</v>
      </c>
      <c r="DX539" s="59" t="s">
        <v>764</v>
      </c>
      <c r="DY539" s="59" t="s">
        <v>103</v>
      </c>
      <c r="DZ539" s="59" t="s">
        <v>104</v>
      </c>
      <c r="EA539" s="59" t="s">
        <v>8</v>
      </c>
      <c r="EB539" s="59">
        <v>3819</v>
      </c>
      <c r="EC539" s="59">
        <v>129</v>
      </c>
      <c r="ED539" s="59">
        <v>0</v>
      </c>
      <c r="EE539" s="59">
        <v>5897</v>
      </c>
      <c r="EF539" s="59">
        <v>5897</v>
      </c>
      <c r="EG539" s="59">
        <v>802.59689922480595</v>
      </c>
      <c r="EH539" s="59">
        <v>1059.7849022609</v>
      </c>
      <c r="EI539" s="59">
        <v>103535</v>
      </c>
      <c r="EJ539" s="59">
        <v>110</v>
      </c>
      <c r="EK539" s="59">
        <v>0</v>
      </c>
      <c r="EL539" s="59">
        <v>7</v>
      </c>
      <c r="EM539" s="59">
        <v>443</v>
      </c>
      <c r="EN539" s="59">
        <v>103535</v>
      </c>
    </row>
    <row r="540" spans="1:144" x14ac:dyDescent="0.25">
      <c r="A540" s="18">
        <v>41.197692400000001</v>
      </c>
      <c r="B540" s="18">
        <v>-75.429914499999995</v>
      </c>
      <c r="C540" s="18">
        <f>IF(Sheet1!G1284=1,Master!A540,Master!K540)</f>
        <v>41.197692400000001</v>
      </c>
      <c r="D540" s="18">
        <f>IF(Sheet1!G1284=1,Master!B540,Master!L540)</f>
        <v>-75.429914499999995</v>
      </c>
      <c r="E540" s="18">
        <f>IF(Sheet1!G1284=0,Master!A540,Master!K540)</f>
        <v>100</v>
      </c>
      <c r="F540" s="18">
        <f>IF(Sheet1!G1284=0,Master!B540,Master!L540)</f>
        <v>180</v>
      </c>
      <c r="G540" s="18">
        <f>IF(Sheet1!I1284=1,Master!A540,Master!K540)</f>
        <v>41.197692400000001</v>
      </c>
      <c r="H540" s="18">
        <f>IF(Sheet1!I1284=1,Master!B540,Master!L540)</f>
        <v>-75.429914499999995</v>
      </c>
      <c r="I540" s="18">
        <f>IF(Sheet1!I1284=0,Master!A540,Master!K540)</f>
        <v>100</v>
      </c>
      <c r="J540" s="18">
        <f>IF(Sheet1!I1284=0,Master!B540,Master!L540)</f>
        <v>180</v>
      </c>
      <c r="K540" s="18">
        <v>100</v>
      </c>
      <c r="L540" s="18">
        <v>180</v>
      </c>
      <c r="M540">
        <v>684</v>
      </c>
      <c r="N540" t="s">
        <v>798</v>
      </c>
      <c r="O540">
        <v>0.105213868206</v>
      </c>
      <c r="P540" s="18" t="s">
        <v>103</v>
      </c>
      <c r="Q540" t="s">
        <v>104</v>
      </c>
      <c r="R540" t="s">
        <v>8</v>
      </c>
      <c r="S540">
        <v>1</v>
      </c>
      <c r="T540">
        <v>1</v>
      </c>
      <c r="U540">
        <v>-5.1574802398681596</v>
      </c>
      <c r="V540">
        <v>-5.1574802398681596</v>
      </c>
      <c r="W540">
        <v>-5.1574802398681596</v>
      </c>
      <c r="X540" s="1">
        <v>-5.1574802398681596</v>
      </c>
      <c r="Z540" s="1">
        <v>1</v>
      </c>
      <c r="AA540" s="1">
        <v>1.9440498203038999E-2</v>
      </c>
      <c r="AB540" s="1">
        <v>1.9440498203038999E-2</v>
      </c>
      <c r="AC540" s="1">
        <v>1.9440498203038999E-2</v>
      </c>
      <c r="AD540" s="1">
        <v>1.9440498203038999E-2</v>
      </c>
      <c r="AF540" s="1">
        <v>1</v>
      </c>
      <c r="AG540">
        <v>0.29927080869674699</v>
      </c>
      <c r="AH540">
        <v>0.29927080869674699</v>
      </c>
      <c r="AI540">
        <v>0.29927080869674699</v>
      </c>
      <c r="AJ540">
        <v>0.29927080869674699</v>
      </c>
      <c r="AL540" s="18">
        <f t="shared" si="50"/>
        <v>0.29927080869674699</v>
      </c>
      <c r="AM540">
        <v>0.29927080869674699</v>
      </c>
      <c r="AN540">
        <v>684</v>
      </c>
      <c r="AO540" t="s">
        <v>798</v>
      </c>
      <c r="AP540" t="s">
        <v>103</v>
      </c>
      <c r="AQ540" t="s">
        <v>104</v>
      </c>
      <c r="AR540" t="s">
        <v>8</v>
      </c>
      <c r="AS540">
        <v>41.197692400000001</v>
      </c>
      <c r="AT540">
        <v>-75.429914499999995</v>
      </c>
      <c r="AW540">
        <v>-1.2</v>
      </c>
      <c r="AX540">
        <v>-1.2</v>
      </c>
      <c r="BB540">
        <v>0.2</v>
      </c>
      <c r="BC540">
        <v>0.2</v>
      </c>
      <c r="BG540">
        <v>5.3</v>
      </c>
      <c r="BH540">
        <v>5.3</v>
      </c>
      <c r="BL540">
        <v>12.1</v>
      </c>
      <c r="BM540">
        <v>12.1</v>
      </c>
      <c r="BQ540">
        <v>18.3</v>
      </c>
      <c r="BR540">
        <v>18.3</v>
      </c>
      <c r="BW540">
        <v>22.7</v>
      </c>
      <c r="BX540">
        <v>22.7</v>
      </c>
      <c r="CB540">
        <v>25.1</v>
      </c>
      <c r="CC540">
        <v>25.1</v>
      </c>
      <c r="CG540">
        <v>24.1</v>
      </c>
      <c r="CH540">
        <v>24.1</v>
      </c>
      <c r="CL540">
        <v>20</v>
      </c>
      <c r="CM540">
        <v>20</v>
      </c>
      <c r="CQ540">
        <v>14.4</v>
      </c>
      <c r="CR540">
        <v>14.4</v>
      </c>
      <c r="CV540">
        <v>7.5</v>
      </c>
      <c r="CW540">
        <v>7.5</v>
      </c>
      <c r="DA540">
        <v>0.9</v>
      </c>
      <c r="DB540">
        <v>0.9</v>
      </c>
      <c r="DD540">
        <v>1</v>
      </c>
      <c r="DE540">
        <v>0</v>
      </c>
      <c r="DF540">
        <v>0</v>
      </c>
      <c r="DG540">
        <v>0</v>
      </c>
      <c r="DH540">
        <v>0</v>
      </c>
      <c r="DI540" t="str">
        <f t="shared" si="51"/>
        <v xml:space="preserve">Temp. suitable for vectors - surveillance may be needed. </v>
      </c>
      <c r="DJ540" t="str">
        <f t="shared" si="48"/>
        <v>When temp. suitable, model suggests vectors unlikely or low numbers.</v>
      </c>
      <c r="DK540" t="str">
        <f t="shared" si="52"/>
        <v xml:space="preserve">Temp. suitable for Zika - surveillance may be needed. </v>
      </c>
      <c r="DL540" t="str">
        <f t="shared" si="49"/>
        <v>When temp. suitable, model suggests Zika unlikely.</v>
      </c>
      <c r="DM540" t="str">
        <f t="shared" si="53"/>
        <v>Temp. suitable for vectors - surveillance may be needed. When temp. suitable, model suggests vectors unlikely or low numbers.</v>
      </c>
      <c r="DX540" s="59" t="s">
        <v>798</v>
      </c>
      <c r="DY540" s="59" t="s">
        <v>103</v>
      </c>
      <c r="DZ540" s="59" t="s">
        <v>104</v>
      </c>
      <c r="EA540" s="59" t="s">
        <v>8</v>
      </c>
      <c r="EB540" s="59">
        <v>1186</v>
      </c>
      <c r="EC540" s="59">
        <v>204</v>
      </c>
      <c r="ED540" s="59">
        <v>0</v>
      </c>
      <c r="EE540" s="59">
        <v>2074</v>
      </c>
      <c r="EF540" s="59">
        <v>2074</v>
      </c>
      <c r="EG540" s="59">
        <v>78.926470588235205</v>
      </c>
      <c r="EH540" s="59">
        <v>218.35049959149799</v>
      </c>
      <c r="EI540" s="59">
        <v>16101</v>
      </c>
      <c r="EJ540" s="59">
        <v>65</v>
      </c>
      <c r="EK540" s="59">
        <v>0</v>
      </c>
      <c r="EL540" s="59">
        <v>3</v>
      </c>
      <c r="EM540" s="59">
        <v>0</v>
      </c>
      <c r="EN540" s="59">
        <v>16101</v>
      </c>
    </row>
    <row r="541" spans="1:144" x14ac:dyDescent="0.25">
      <c r="A541" s="18">
        <v>41.6092491</v>
      </c>
      <c r="B541" s="18">
        <v>-71.494087800000003</v>
      </c>
      <c r="C541" s="18">
        <f>IF(Sheet1!G1299=1,Master!A541,Master!K541)</f>
        <v>41.6092491</v>
      </c>
      <c r="D541" s="18">
        <f>IF(Sheet1!G1299=1,Master!B541,Master!L541)</f>
        <v>-71.494087800000003</v>
      </c>
      <c r="E541" s="18">
        <f>IF(Sheet1!G1299=0,Master!A541,Master!K541)</f>
        <v>100</v>
      </c>
      <c r="F541" s="18">
        <f>IF(Sheet1!G1299=0,Master!B541,Master!L541)</f>
        <v>180</v>
      </c>
      <c r="G541" s="18">
        <f>IF(Sheet1!I1299=1,Master!A541,Master!K541)</f>
        <v>41.6092491</v>
      </c>
      <c r="H541" s="18">
        <f>IF(Sheet1!I1299=1,Master!B541,Master!L541)</f>
        <v>-71.494087800000003</v>
      </c>
      <c r="I541" s="18">
        <f>IF(Sheet1!I1299=0,Master!A541,Master!K541)</f>
        <v>100</v>
      </c>
      <c r="J541" s="18">
        <f>IF(Sheet1!I1299=0,Master!B541,Master!L541)</f>
        <v>180</v>
      </c>
      <c r="K541" s="18">
        <v>100</v>
      </c>
      <c r="L541" s="18">
        <v>180</v>
      </c>
      <c r="M541">
        <v>155</v>
      </c>
      <c r="N541" t="s">
        <v>249</v>
      </c>
      <c r="O541">
        <v>7.2670907343300006E-2</v>
      </c>
      <c r="P541" t="s">
        <v>250</v>
      </c>
      <c r="Q541" t="s">
        <v>251</v>
      </c>
      <c r="R541" t="s">
        <v>8</v>
      </c>
      <c r="S541">
        <v>0</v>
      </c>
      <c r="T541">
        <v>1</v>
      </c>
      <c r="U541">
        <v>-10.944881439208901</v>
      </c>
      <c r="V541">
        <v>-10.944881439208901</v>
      </c>
      <c r="W541">
        <v>-10.944881439208901</v>
      </c>
      <c r="X541" s="1">
        <v>-10.944881439208901</v>
      </c>
      <c r="Z541" s="1">
        <v>1</v>
      </c>
      <c r="AA541" s="1">
        <v>3.5477489233017002E-2</v>
      </c>
      <c r="AB541" s="1">
        <v>3.5477489233017002E-2</v>
      </c>
      <c r="AC541" s="1">
        <v>3.5477489233017002E-2</v>
      </c>
      <c r="AD541" s="1">
        <v>3.5477489233017002E-2</v>
      </c>
      <c r="AF541" s="1">
        <v>1</v>
      </c>
      <c r="AG541">
        <v>0.84957683086395297</v>
      </c>
      <c r="AH541">
        <v>0.84957683086395297</v>
      </c>
      <c r="AI541">
        <v>0.84957683086395297</v>
      </c>
      <c r="AJ541">
        <v>0.84957683086395297</v>
      </c>
      <c r="AL541" s="18">
        <f t="shared" si="50"/>
        <v>0.84957683086395297</v>
      </c>
      <c r="AM541">
        <v>0.84957683086395297</v>
      </c>
      <c r="AN541">
        <v>155</v>
      </c>
      <c r="AO541" t="s">
        <v>249</v>
      </c>
      <c r="AP541" t="s">
        <v>250</v>
      </c>
      <c r="AQ541" t="s">
        <v>251</v>
      </c>
      <c r="AR541" t="s">
        <v>8</v>
      </c>
      <c r="AS541">
        <v>41.6092491</v>
      </c>
      <c r="AT541">
        <v>-71.494087800000003</v>
      </c>
      <c r="AW541">
        <v>2.5</v>
      </c>
      <c r="AX541">
        <v>2.5</v>
      </c>
      <c r="BB541">
        <v>3.2</v>
      </c>
      <c r="BC541">
        <v>3.2</v>
      </c>
      <c r="BG541">
        <v>7.4</v>
      </c>
      <c r="BH541">
        <v>7.4</v>
      </c>
      <c r="BL541">
        <v>13.3</v>
      </c>
      <c r="BM541">
        <v>13.3</v>
      </c>
      <c r="BQ541">
        <v>19</v>
      </c>
      <c r="BR541">
        <v>19</v>
      </c>
      <c r="BW541">
        <v>24.2</v>
      </c>
      <c r="BX541">
        <v>24.2</v>
      </c>
      <c r="CB541">
        <v>27.1</v>
      </c>
      <c r="CC541">
        <v>27.1</v>
      </c>
      <c r="CG541">
        <v>26.3</v>
      </c>
      <c r="CH541">
        <v>26.3</v>
      </c>
      <c r="CL541">
        <v>22.4</v>
      </c>
      <c r="CM541">
        <v>22.4</v>
      </c>
      <c r="CQ541">
        <v>17</v>
      </c>
      <c r="CR541">
        <v>17</v>
      </c>
      <c r="CV541">
        <v>11</v>
      </c>
      <c r="CW541">
        <v>11</v>
      </c>
      <c r="DA541">
        <v>4.9000000000000004</v>
      </c>
      <c r="DB541">
        <v>4.9000000000000004</v>
      </c>
      <c r="DD541">
        <v>1</v>
      </c>
      <c r="DE541">
        <v>0</v>
      </c>
      <c r="DF541">
        <v>0</v>
      </c>
      <c r="DG541">
        <v>0</v>
      </c>
      <c r="DH541">
        <v>0</v>
      </c>
      <c r="DI541" t="str">
        <f t="shared" si="51"/>
        <v xml:space="preserve">Temp. suitable for vectors - surveillance may be needed. </v>
      </c>
      <c r="DJ541" t="str">
        <f t="shared" si="48"/>
        <v>When temp. suitable, model suggests vectors likely - may need control, education, and policies minimizing exposure.</v>
      </c>
      <c r="DK541" t="str">
        <f t="shared" si="52"/>
        <v xml:space="preserve">Temp. suitable for Zika - surveillance may be needed. </v>
      </c>
      <c r="DL541" t="str">
        <f t="shared" si="49"/>
        <v>When temp. suitable, model suggests Zika unlikely.</v>
      </c>
      <c r="DM541" t="str">
        <f t="shared" si="53"/>
        <v>Temp. suitable for vectors - surveillance may be needed. When temp. suitable, model suggests vectors likely - may need control, education, and policies minimizing exposure.</v>
      </c>
      <c r="DX541" s="59" t="s">
        <v>249</v>
      </c>
      <c r="DY541" s="59" t="s">
        <v>250</v>
      </c>
      <c r="DZ541" s="59" t="s">
        <v>251</v>
      </c>
      <c r="EA541" s="59" t="s">
        <v>8</v>
      </c>
      <c r="EB541" s="59">
        <v>9</v>
      </c>
      <c r="EC541" s="59">
        <v>168</v>
      </c>
      <c r="ED541" s="59">
        <v>0</v>
      </c>
      <c r="EE541" s="59">
        <v>1209</v>
      </c>
      <c r="EF541" s="59">
        <v>1209</v>
      </c>
      <c r="EG541" s="59">
        <v>155.60119047619</v>
      </c>
      <c r="EH541" s="59">
        <v>194.20666274802599</v>
      </c>
      <c r="EI541" s="59">
        <v>26141</v>
      </c>
      <c r="EJ541" s="59">
        <v>115</v>
      </c>
      <c r="EK541" s="59">
        <v>0</v>
      </c>
      <c r="EL541" s="59">
        <v>8</v>
      </c>
      <c r="EM541" s="59">
        <v>83</v>
      </c>
      <c r="EN541" s="59">
        <v>26141</v>
      </c>
    </row>
    <row r="542" spans="1:144" x14ac:dyDescent="0.25">
      <c r="A542" s="18">
        <v>41.533456399999999</v>
      </c>
      <c r="B542" s="18">
        <v>-71.344430500000001</v>
      </c>
      <c r="C542" s="18">
        <f>IF(Sheet1!G1300=1,Master!A542,Master!K542)</f>
        <v>41.533456399999999</v>
      </c>
      <c r="D542" s="18">
        <f>IF(Sheet1!G1300=1,Master!B542,Master!L542)</f>
        <v>-71.344430500000001</v>
      </c>
      <c r="E542" s="18">
        <f>IF(Sheet1!G1300=0,Master!A542,Master!K542)</f>
        <v>100</v>
      </c>
      <c r="F542" s="18">
        <f>IF(Sheet1!G1300=0,Master!B542,Master!L542)</f>
        <v>180</v>
      </c>
      <c r="G542" s="18">
        <f>IF(Sheet1!I1300=1,Master!A542,Master!K542)</f>
        <v>41.533456399999999</v>
      </c>
      <c r="H542" s="18">
        <f>IF(Sheet1!I1300=1,Master!B542,Master!L542)</f>
        <v>-71.344430500000001</v>
      </c>
      <c r="I542" s="18">
        <f>IF(Sheet1!I1300=0,Master!A542,Master!K542)</f>
        <v>100</v>
      </c>
      <c r="J542" s="18">
        <f>IF(Sheet1!I1300=0,Master!B542,Master!L542)</f>
        <v>180</v>
      </c>
      <c r="K542" s="18">
        <v>100</v>
      </c>
      <c r="L542" s="18">
        <v>180</v>
      </c>
      <c r="M542">
        <v>292</v>
      </c>
      <c r="N542" t="s">
        <v>404</v>
      </c>
      <c r="O542">
        <v>2.6660029355599999E-2</v>
      </c>
      <c r="P542" t="s">
        <v>250</v>
      </c>
      <c r="Q542" t="s">
        <v>251</v>
      </c>
      <c r="R542" t="s">
        <v>8</v>
      </c>
      <c r="S542">
        <v>0</v>
      </c>
      <c r="T542">
        <v>1</v>
      </c>
      <c r="U542">
        <v>0.90551179647445701</v>
      </c>
      <c r="V542">
        <v>0.90551179647445701</v>
      </c>
      <c r="W542">
        <v>0.90551179647445701</v>
      </c>
      <c r="X542" s="1">
        <v>0.90551179647445701</v>
      </c>
      <c r="Z542" s="1">
        <v>1</v>
      </c>
      <c r="AA542" s="1">
        <v>3.1650714576244E-2</v>
      </c>
      <c r="AB542" s="1">
        <v>3.1650714576244E-2</v>
      </c>
      <c r="AC542" s="1">
        <v>3.1650714576244E-2</v>
      </c>
      <c r="AD542" s="1">
        <v>3.1650714576244E-2</v>
      </c>
      <c r="AF542" s="1">
        <v>1</v>
      </c>
      <c r="AG542">
        <v>0.46220445632934598</v>
      </c>
      <c r="AH542">
        <v>0.46220445632934598</v>
      </c>
      <c r="AI542">
        <v>0.46220445632934598</v>
      </c>
      <c r="AJ542">
        <v>0.46220445632934598</v>
      </c>
      <c r="AL542" s="18">
        <f t="shared" si="50"/>
        <v>0.46220445632934598</v>
      </c>
      <c r="AM542">
        <v>0.46220445632934598</v>
      </c>
      <c r="AN542">
        <v>292</v>
      </c>
      <c r="AO542" t="s">
        <v>404</v>
      </c>
      <c r="AP542" t="s">
        <v>250</v>
      </c>
      <c r="AQ542" t="s">
        <v>251</v>
      </c>
      <c r="AR542" t="s">
        <v>8</v>
      </c>
      <c r="AS542">
        <v>41.533456399999999</v>
      </c>
      <c r="AT542">
        <v>-71.344430500000001</v>
      </c>
      <c r="AW542">
        <v>2.9</v>
      </c>
      <c r="AX542">
        <v>2.9</v>
      </c>
      <c r="BB542">
        <v>3.5</v>
      </c>
      <c r="BC542">
        <v>3.5</v>
      </c>
      <c r="BG542">
        <v>7.5</v>
      </c>
      <c r="BH542">
        <v>7.5</v>
      </c>
      <c r="BL542">
        <v>13.1</v>
      </c>
      <c r="BM542">
        <v>13.1</v>
      </c>
      <c r="BQ542">
        <v>18.600000000000001</v>
      </c>
      <c r="BR542">
        <v>18.600000000000001</v>
      </c>
      <c r="BW542">
        <v>23.7</v>
      </c>
      <c r="BX542">
        <v>23.7</v>
      </c>
      <c r="CB542">
        <v>26.7</v>
      </c>
      <c r="CC542">
        <v>26.7</v>
      </c>
      <c r="CG542">
        <v>26.2</v>
      </c>
      <c r="CH542">
        <v>26.2</v>
      </c>
      <c r="CL542">
        <v>22.5</v>
      </c>
      <c r="CM542">
        <v>22.5</v>
      </c>
      <c r="CQ542">
        <v>17.100000000000001</v>
      </c>
      <c r="CR542">
        <v>17.100000000000001</v>
      </c>
      <c r="CV542">
        <v>11.3</v>
      </c>
      <c r="CW542">
        <v>11.3</v>
      </c>
      <c r="DA542">
        <v>5.3</v>
      </c>
      <c r="DB542">
        <v>5.3</v>
      </c>
      <c r="DD542">
        <v>1</v>
      </c>
      <c r="DE542">
        <v>0</v>
      </c>
      <c r="DF542">
        <v>0</v>
      </c>
      <c r="DG542">
        <v>0</v>
      </c>
      <c r="DH542">
        <v>0</v>
      </c>
      <c r="DI542" t="str">
        <f t="shared" si="51"/>
        <v xml:space="preserve">Temp. suitable for vectors - surveillance may be needed. </v>
      </c>
      <c r="DJ542" t="str">
        <f t="shared" si="48"/>
        <v>When temp. suitable, model suggests vectors unlikely or low numbers.</v>
      </c>
      <c r="DK542" t="str">
        <f t="shared" si="52"/>
        <v xml:space="preserve">Temp. suitable for Zika - surveillance may be needed. </v>
      </c>
      <c r="DL542" t="str">
        <f t="shared" si="49"/>
        <v>When temp. suitable, model suggests Zika unlikely.</v>
      </c>
      <c r="DM542" t="str">
        <f t="shared" si="53"/>
        <v>Temp. suitable for vectors - surveillance may be needed. When temp. suitable, model suggests vectors unlikely or low numbers.</v>
      </c>
      <c r="DX542" s="59" t="s">
        <v>404</v>
      </c>
      <c r="DY542" s="59" t="s">
        <v>250</v>
      </c>
      <c r="DZ542" s="59" t="s">
        <v>251</v>
      </c>
      <c r="EA542" s="59" t="s">
        <v>8</v>
      </c>
      <c r="EB542" s="59">
        <v>0</v>
      </c>
      <c r="EC542" s="59">
        <v>92</v>
      </c>
      <c r="ED542" s="59">
        <v>0</v>
      </c>
      <c r="EE542" s="59">
        <v>3959</v>
      </c>
      <c r="EF542" s="59">
        <v>3959</v>
      </c>
      <c r="EG542" s="59">
        <v>356.22826086956502</v>
      </c>
      <c r="EH542" s="59">
        <v>625.65079340497903</v>
      </c>
      <c r="EI542" s="59">
        <v>32773</v>
      </c>
      <c r="EJ542" s="59">
        <v>70</v>
      </c>
      <c r="EK542" s="59">
        <v>0</v>
      </c>
      <c r="EL542" s="59">
        <v>2</v>
      </c>
      <c r="EM542" s="59">
        <v>69</v>
      </c>
      <c r="EN542" s="59">
        <v>32773</v>
      </c>
    </row>
    <row r="543" spans="1:144" x14ac:dyDescent="0.25">
      <c r="A543" s="18">
        <v>41.5173901</v>
      </c>
      <c r="B543" s="18">
        <v>-71.319193499999997</v>
      </c>
      <c r="C543" s="18">
        <f>IF(Sheet1!G1301=1,Master!A543,Master!K543)</f>
        <v>41.5173901</v>
      </c>
      <c r="D543" s="18">
        <f>IF(Sheet1!G1301=1,Master!B543,Master!L543)</f>
        <v>-71.319193499999997</v>
      </c>
      <c r="E543" s="18">
        <f>IF(Sheet1!G1301=0,Master!A543,Master!K543)</f>
        <v>100</v>
      </c>
      <c r="F543" s="18">
        <f>IF(Sheet1!G1301=0,Master!B543,Master!L543)</f>
        <v>180</v>
      </c>
      <c r="G543" s="18">
        <f>IF(Sheet1!I1301=1,Master!A543,Master!K543)</f>
        <v>41.5173901</v>
      </c>
      <c r="H543" s="18">
        <f>IF(Sheet1!I1301=1,Master!B543,Master!L543)</f>
        <v>-71.319193499999997</v>
      </c>
      <c r="I543" s="18">
        <f>IF(Sheet1!I1301=0,Master!A543,Master!K543)</f>
        <v>100</v>
      </c>
      <c r="J543" s="18">
        <f>IF(Sheet1!I1301=0,Master!B543,Master!L543)</f>
        <v>180</v>
      </c>
      <c r="K543" s="18">
        <v>100</v>
      </c>
      <c r="L543" s="18">
        <v>180</v>
      </c>
      <c r="M543">
        <v>540</v>
      </c>
      <c r="N543" t="s">
        <v>652</v>
      </c>
      <c r="O543">
        <v>0.51953573205000003</v>
      </c>
      <c r="P543" t="s">
        <v>250</v>
      </c>
      <c r="Q543" t="s">
        <v>251</v>
      </c>
      <c r="R543" t="s">
        <v>8</v>
      </c>
      <c r="S543">
        <v>0</v>
      </c>
      <c r="T543">
        <v>1</v>
      </c>
      <c r="U543">
        <v>0.90551179647445701</v>
      </c>
      <c r="V543">
        <v>0.90551179647445701</v>
      </c>
      <c r="W543">
        <v>0.90551179647445701</v>
      </c>
      <c r="X543" s="1">
        <v>0.90551179647445701</v>
      </c>
      <c r="Z543" s="1">
        <v>1</v>
      </c>
      <c r="AA543" s="1">
        <v>6.6321223974228002E-2</v>
      </c>
      <c r="AB543" s="1">
        <v>6.6321223974228002E-2</v>
      </c>
      <c r="AC543" s="1">
        <v>6.6321223974228002E-2</v>
      </c>
      <c r="AD543" s="1">
        <v>6.6321223974228002E-2</v>
      </c>
      <c r="AF543" s="1">
        <v>1</v>
      </c>
      <c r="AG543">
        <v>0.53622001409530595</v>
      </c>
      <c r="AH543">
        <v>0.53622001409530595</v>
      </c>
      <c r="AI543">
        <v>0.53622001409530595</v>
      </c>
      <c r="AJ543">
        <v>0.53622001409530595</v>
      </c>
      <c r="AL543" s="18">
        <f t="shared" si="50"/>
        <v>0.53622001409530595</v>
      </c>
      <c r="AM543">
        <v>0.53622001409530595</v>
      </c>
      <c r="AN543">
        <v>540</v>
      </c>
      <c r="AO543" t="s">
        <v>652</v>
      </c>
      <c r="AP543" t="s">
        <v>250</v>
      </c>
      <c r="AQ543" t="s">
        <v>251</v>
      </c>
      <c r="AR543" t="s">
        <v>8</v>
      </c>
      <c r="AS543">
        <v>41.5173901</v>
      </c>
      <c r="AT543">
        <v>-71.319193499999997</v>
      </c>
      <c r="AW543">
        <v>3</v>
      </c>
      <c r="AX543">
        <v>3</v>
      </c>
      <c r="BB543">
        <v>3.6</v>
      </c>
      <c r="BC543">
        <v>3.6</v>
      </c>
      <c r="BG543">
        <v>7.5</v>
      </c>
      <c r="BH543">
        <v>7.5</v>
      </c>
      <c r="BL543">
        <v>13.1</v>
      </c>
      <c r="BM543">
        <v>13.1</v>
      </c>
      <c r="BQ543">
        <v>18.5</v>
      </c>
      <c r="BR543">
        <v>18.5</v>
      </c>
      <c r="BW543">
        <v>23.8</v>
      </c>
      <c r="BX543">
        <v>23.8</v>
      </c>
      <c r="CB543">
        <v>26.8</v>
      </c>
      <c r="CC543">
        <v>26.8</v>
      </c>
      <c r="CG543">
        <v>26.4</v>
      </c>
      <c r="CH543">
        <v>26.4</v>
      </c>
      <c r="CL543">
        <v>22.6</v>
      </c>
      <c r="CM543">
        <v>22.6</v>
      </c>
      <c r="CQ543">
        <v>17.2</v>
      </c>
      <c r="CR543">
        <v>17.2</v>
      </c>
      <c r="CV543">
        <v>11.4</v>
      </c>
      <c r="CW543">
        <v>11.4</v>
      </c>
      <c r="DA543">
        <v>5.4</v>
      </c>
      <c r="DB543">
        <v>5.4</v>
      </c>
      <c r="DD543">
        <v>1</v>
      </c>
      <c r="DE543">
        <v>0</v>
      </c>
      <c r="DF543">
        <v>0</v>
      </c>
      <c r="DG543">
        <v>0</v>
      </c>
      <c r="DH543">
        <v>0</v>
      </c>
      <c r="DI543" t="str">
        <f t="shared" si="51"/>
        <v xml:space="preserve">Temp. suitable for vectors - surveillance may be needed. </v>
      </c>
      <c r="DJ543" t="str">
        <f t="shared" si="48"/>
        <v>When temp. suitable, model suggests vectors likely - may need control, education, and policies minimizing exposure.</v>
      </c>
      <c r="DK543" t="str">
        <f t="shared" si="52"/>
        <v xml:space="preserve">Temp. suitable for Zika - surveillance may be needed. </v>
      </c>
      <c r="DL543" t="str">
        <f t="shared" si="49"/>
        <v>When temp. suitable, model suggests Zika unlikely.</v>
      </c>
      <c r="DM543" t="str">
        <f t="shared" si="53"/>
        <v>Temp. suitable for vectors - surveillance may be needed. When temp. suitable, model suggests vectors likely - may need control, education, and policies minimizing exposure.</v>
      </c>
      <c r="DX543" s="59" t="s">
        <v>652</v>
      </c>
      <c r="DY543" s="59" t="s">
        <v>250</v>
      </c>
      <c r="DZ543" s="59" t="s">
        <v>251</v>
      </c>
      <c r="EA543" s="59" t="s">
        <v>8</v>
      </c>
      <c r="EB543" s="59">
        <v>40</v>
      </c>
      <c r="EC543" s="59">
        <v>170</v>
      </c>
      <c r="ED543" s="59">
        <v>0</v>
      </c>
      <c r="EE543" s="59">
        <v>1910</v>
      </c>
      <c r="EF543" s="59">
        <v>1910</v>
      </c>
      <c r="EG543" s="59">
        <v>196.34705882352901</v>
      </c>
      <c r="EH543" s="59">
        <v>317.39445233605198</v>
      </c>
      <c r="EI543" s="59">
        <v>33379</v>
      </c>
      <c r="EJ543" s="59">
        <v>120</v>
      </c>
      <c r="EK543" s="59">
        <v>0</v>
      </c>
      <c r="EL543" s="59">
        <v>2</v>
      </c>
      <c r="EM543" s="59">
        <v>74</v>
      </c>
      <c r="EN543" s="59">
        <v>33379</v>
      </c>
    </row>
    <row r="544" spans="1:144" x14ac:dyDescent="0.25">
      <c r="A544" s="18">
        <v>41.596855499999997</v>
      </c>
      <c r="B544" s="18">
        <v>-71.420242299999998</v>
      </c>
      <c r="C544" s="18">
        <f>IF(Sheet1!G1302=1,Master!A544,Master!K544)</f>
        <v>41.596855499999997</v>
      </c>
      <c r="D544" s="18">
        <f>IF(Sheet1!G1302=1,Master!B544,Master!L544)</f>
        <v>-71.420242299999998</v>
      </c>
      <c r="E544" s="18">
        <f>IF(Sheet1!G1302=0,Master!A544,Master!K544)</f>
        <v>100</v>
      </c>
      <c r="F544" s="18">
        <f>IF(Sheet1!G1302=0,Master!B544,Master!L544)</f>
        <v>180</v>
      </c>
      <c r="G544" s="18">
        <f>IF(Sheet1!I1302=1,Master!A544,Master!K544)</f>
        <v>41.596855499999997</v>
      </c>
      <c r="H544" s="18">
        <f>IF(Sheet1!I1302=1,Master!B544,Master!L544)</f>
        <v>-71.420242299999998</v>
      </c>
      <c r="I544" s="18">
        <f>IF(Sheet1!I1302=0,Master!A544,Master!K544)</f>
        <v>100</v>
      </c>
      <c r="J544" s="18">
        <f>IF(Sheet1!I1302=0,Master!B544,Master!L544)</f>
        <v>180</v>
      </c>
      <c r="K544" s="18">
        <v>100</v>
      </c>
      <c r="L544" s="18">
        <v>180</v>
      </c>
      <c r="M544">
        <v>630</v>
      </c>
      <c r="N544" t="s">
        <v>744</v>
      </c>
      <c r="O544">
        <v>0.14983310181500001</v>
      </c>
      <c r="P544" t="s">
        <v>250</v>
      </c>
      <c r="Q544" t="s">
        <v>251</v>
      </c>
      <c r="R544" t="s">
        <v>8</v>
      </c>
      <c r="S544">
        <v>0</v>
      </c>
      <c r="T544">
        <v>1</v>
      </c>
      <c r="U544">
        <v>-8.1889762878417898</v>
      </c>
      <c r="V544">
        <v>-8.1889762878417898</v>
      </c>
      <c r="W544">
        <v>-8.1889762878417898</v>
      </c>
      <c r="X544" s="1">
        <v>-8.1889762878417898</v>
      </c>
      <c r="Z544" s="1">
        <v>1</v>
      </c>
      <c r="AA544" s="1">
        <v>5.0679497420787999E-2</v>
      </c>
      <c r="AB544" s="1">
        <v>5.0679497420787999E-2</v>
      </c>
      <c r="AC544" s="1">
        <v>5.0679497420787999E-2</v>
      </c>
      <c r="AD544" s="1">
        <v>5.0679497420787999E-2</v>
      </c>
      <c r="AF544" s="1">
        <v>1</v>
      </c>
      <c r="AG544">
        <v>0.76992911100387595</v>
      </c>
      <c r="AH544">
        <v>0.76992911100387595</v>
      </c>
      <c r="AI544">
        <v>0.76992911100387595</v>
      </c>
      <c r="AJ544">
        <v>0.76992911100387595</v>
      </c>
      <c r="AL544" s="18">
        <f t="shared" si="50"/>
        <v>0.76992911100387595</v>
      </c>
      <c r="AM544">
        <v>0.76992911100387595</v>
      </c>
      <c r="AN544">
        <v>630</v>
      </c>
      <c r="AO544" t="s">
        <v>744</v>
      </c>
      <c r="AP544" t="s">
        <v>250</v>
      </c>
      <c r="AQ544" t="s">
        <v>251</v>
      </c>
      <c r="AR544" t="s">
        <v>8</v>
      </c>
      <c r="AS544">
        <v>41.596855499999997</v>
      </c>
      <c r="AT544">
        <v>-71.420242299999998</v>
      </c>
      <c r="AW544">
        <v>2.5</v>
      </c>
      <c r="AX544">
        <v>2.5</v>
      </c>
      <c r="BB544">
        <v>3.2</v>
      </c>
      <c r="BC544">
        <v>3.2</v>
      </c>
      <c r="BG544">
        <v>7.4</v>
      </c>
      <c r="BH544">
        <v>7.4</v>
      </c>
      <c r="BL544">
        <v>13.3</v>
      </c>
      <c r="BM544">
        <v>13.3</v>
      </c>
      <c r="BQ544">
        <v>19</v>
      </c>
      <c r="BR544">
        <v>19</v>
      </c>
      <c r="BW544">
        <v>24.2</v>
      </c>
      <c r="BX544">
        <v>24.2</v>
      </c>
      <c r="CB544">
        <v>27.1</v>
      </c>
      <c r="CC544">
        <v>27.1</v>
      </c>
      <c r="CG544">
        <v>26.3</v>
      </c>
      <c r="CH544">
        <v>26.3</v>
      </c>
      <c r="CL544">
        <v>22.4</v>
      </c>
      <c r="CM544">
        <v>22.4</v>
      </c>
      <c r="CQ544">
        <v>17</v>
      </c>
      <c r="CR544">
        <v>17</v>
      </c>
      <c r="CV544">
        <v>11</v>
      </c>
      <c r="CW544">
        <v>11</v>
      </c>
      <c r="DA544">
        <v>4.9000000000000004</v>
      </c>
      <c r="DB544">
        <v>4.9000000000000004</v>
      </c>
      <c r="DD544">
        <v>1</v>
      </c>
      <c r="DE544">
        <v>0</v>
      </c>
      <c r="DF544">
        <v>0</v>
      </c>
      <c r="DG544">
        <v>0</v>
      </c>
      <c r="DH544">
        <v>0</v>
      </c>
      <c r="DI544" t="str">
        <f t="shared" si="51"/>
        <v xml:space="preserve">Temp. suitable for vectors - surveillance may be needed. </v>
      </c>
      <c r="DJ544" t="str">
        <f t="shared" si="48"/>
        <v>When temp. suitable, model suggests vectors likely - may need control, education, and policies minimizing exposure.</v>
      </c>
      <c r="DK544" t="str">
        <f t="shared" si="52"/>
        <v xml:space="preserve">Temp. suitable for Zika - surveillance may be needed. </v>
      </c>
      <c r="DL544" t="str">
        <f t="shared" si="49"/>
        <v>When temp. suitable, model suggests Zika unlikely.</v>
      </c>
      <c r="DM544" t="str">
        <f t="shared" si="53"/>
        <v>Temp. suitable for vectors - surveillance may be needed. When temp. suitable, model suggests vectors likely - may need control, education, and policies minimizing exposure.</v>
      </c>
      <c r="DX544" s="59" t="s">
        <v>744</v>
      </c>
      <c r="DY544" s="59" t="s">
        <v>250</v>
      </c>
      <c r="DZ544" s="59" t="s">
        <v>251</v>
      </c>
      <c r="EA544" s="59" t="s">
        <v>8</v>
      </c>
      <c r="EB544" s="59">
        <v>1034</v>
      </c>
      <c r="EC544" s="59">
        <v>56</v>
      </c>
      <c r="ED544" s="59">
        <v>0</v>
      </c>
      <c r="EE544" s="59">
        <v>1034</v>
      </c>
      <c r="EF544" s="59">
        <v>1034</v>
      </c>
      <c r="EG544" s="59">
        <v>162.5</v>
      </c>
      <c r="EH544" s="59">
        <v>252.97275403828399</v>
      </c>
      <c r="EI544" s="59">
        <v>9100</v>
      </c>
      <c r="EJ544" s="59">
        <v>42</v>
      </c>
      <c r="EK544" s="59">
        <v>0</v>
      </c>
      <c r="EL544" s="59">
        <v>4</v>
      </c>
      <c r="EM544" s="59">
        <v>56</v>
      </c>
      <c r="EN544" s="59">
        <v>9100</v>
      </c>
    </row>
    <row r="545" spans="1:144" x14ac:dyDescent="0.25">
      <c r="A545" s="18">
        <v>32.899385700000003</v>
      </c>
      <c r="B545" s="18">
        <v>-80.0505323</v>
      </c>
      <c r="C545" s="18">
        <f>IF(Sheet1!G1331=1,Master!A545,Master!K545)</f>
        <v>32.899385700000003</v>
      </c>
      <c r="D545" s="18">
        <f>IF(Sheet1!G1331=1,Master!B545,Master!L545)</f>
        <v>-80.0505323</v>
      </c>
      <c r="E545" s="18">
        <f>IF(Sheet1!G1331=0,Master!A545,Master!K545)</f>
        <v>100</v>
      </c>
      <c r="F545" s="18">
        <f>IF(Sheet1!G1331=0,Master!B545,Master!L545)</f>
        <v>180</v>
      </c>
      <c r="G545" s="18">
        <f>IF(Sheet1!I1331=1,Master!A545,Master!K545)</f>
        <v>32.899385700000003</v>
      </c>
      <c r="H545" s="18">
        <f>IF(Sheet1!I1331=1,Master!B545,Master!L545)</f>
        <v>-80.0505323</v>
      </c>
      <c r="I545" s="18">
        <f>IF(Sheet1!I1331=0,Master!A545,Master!K545)</f>
        <v>100</v>
      </c>
      <c r="J545" s="18">
        <f>IF(Sheet1!I1331=0,Master!B545,Master!L545)</f>
        <v>180</v>
      </c>
      <c r="K545" s="18">
        <v>100</v>
      </c>
      <c r="L545" s="18">
        <v>180</v>
      </c>
      <c r="M545">
        <v>52</v>
      </c>
      <c r="N545" t="s">
        <v>112</v>
      </c>
      <c r="O545">
        <v>0.23359625581900001</v>
      </c>
      <c r="P545" s="18" t="s">
        <v>113</v>
      </c>
      <c r="Q545" t="s">
        <v>114</v>
      </c>
      <c r="R545" t="s">
        <v>8</v>
      </c>
      <c r="S545">
        <v>0</v>
      </c>
      <c r="T545">
        <v>1</v>
      </c>
      <c r="U545">
        <v>14.4094486236572</v>
      </c>
      <c r="V545">
        <v>14.4094486236572</v>
      </c>
      <c r="W545">
        <v>14.4094486236572</v>
      </c>
      <c r="X545" s="1">
        <v>14.4094486236572</v>
      </c>
      <c r="Z545" s="1">
        <v>1</v>
      </c>
      <c r="AA545" s="1">
        <v>0.75603222846984897</v>
      </c>
      <c r="AB545" s="1">
        <v>0.75603222846984897</v>
      </c>
      <c r="AC545" s="1">
        <v>0.75603222846984897</v>
      </c>
      <c r="AD545" s="1">
        <v>0.75603222846984897</v>
      </c>
      <c r="AF545" s="1">
        <v>1</v>
      </c>
      <c r="AG545">
        <v>0.92139613628387496</v>
      </c>
      <c r="AH545">
        <v>0.92139613628387496</v>
      </c>
      <c r="AI545">
        <v>0.92139613628387496</v>
      </c>
      <c r="AJ545">
        <v>0.92139613628387496</v>
      </c>
      <c r="AL545" s="18">
        <f t="shared" si="50"/>
        <v>0.92139613628387496</v>
      </c>
      <c r="AM545">
        <v>0.92139613628387496</v>
      </c>
      <c r="AN545">
        <v>52</v>
      </c>
      <c r="AO545" t="s">
        <v>112</v>
      </c>
      <c r="AP545" t="s">
        <v>113</v>
      </c>
      <c r="AQ545" t="s">
        <v>114</v>
      </c>
      <c r="AR545" t="s">
        <v>8</v>
      </c>
      <c r="AS545">
        <v>32.899385700000003</v>
      </c>
      <c r="AT545">
        <v>-80.0505323</v>
      </c>
      <c r="AW545">
        <v>14.1</v>
      </c>
      <c r="AX545">
        <v>14.1</v>
      </c>
      <c r="BB545">
        <v>15.8</v>
      </c>
      <c r="BC545">
        <v>15.8</v>
      </c>
      <c r="BG545">
        <v>19.7</v>
      </c>
      <c r="BH545">
        <v>19.7</v>
      </c>
      <c r="BL545">
        <v>23.9</v>
      </c>
      <c r="BM545">
        <v>23.9</v>
      </c>
      <c r="BQ545">
        <v>27.8</v>
      </c>
      <c r="BR545">
        <v>27.8</v>
      </c>
      <c r="BW545">
        <v>30.6</v>
      </c>
      <c r="BX545">
        <v>30.6</v>
      </c>
      <c r="CB545">
        <v>32.1</v>
      </c>
      <c r="CC545">
        <v>32.1</v>
      </c>
      <c r="CG545">
        <v>31.5</v>
      </c>
      <c r="CH545">
        <v>31.5</v>
      </c>
      <c r="CL545">
        <v>29</v>
      </c>
      <c r="CM545">
        <v>29</v>
      </c>
      <c r="CQ545">
        <v>24.7</v>
      </c>
      <c r="CR545">
        <v>24.7</v>
      </c>
      <c r="CV545">
        <v>20.399999999999999</v>
      </c>
      <c r="CW545">
        <v>20.399999999999999</v>
      </c>
      <c r="DA545">
        <v>16</v>
      </c>
      <c r="DB545">
        <v>16</v>
      </c>
      <c r="DD545">
        <v>1</v>
      </c>
      <c r="DE545">
        <v>0</v>
      </c>
      <c r="DF545">
        <v>0</v>
      </c>
      <c r="DG545">
        <v>0</v>
      </c>
      <c r="DH545">
        <v>0</v>
      </c>
      <c r="DI545" t="str">
        <f t="shared" si="51"/>
        <v xml:space="preserve">Temp. suitable for vectors - surveillance may be needed. </v>
      </c>
      <c r="DJ545" t="str">
        <f t="shared" si="48"/>
        <v>When temp. suitable, model suggests vectors likely - may need control, education, and policies minimizing exposure.</v>
      </c>
      <c r="DK545" t="str">
        <f t="shared" si="52"/>
        <v xml:space="preserve">Temp. suitable for Zika - surveillance may be needed. </v>
      </c>
      <c r="DL545" t="str">
        <f t="shared" si="49"/>
        <v>When temp. suitable, model suggests Zika unlikely.</v>
      </c>
      <c r="DM545" t="str">
        <f t="shared" si="53"/>
        <v>Temp. suitable for vectors - surveillance may be needed. When temp. suitable, model suggests vectors likely - may need control, education, and policies minimizing exposure.</v>
      </c>
      <c r="DX545" s="59" t="s">
        <v>112</v>
      </c>
      <c r="DY545" s="59" t="s">
        <v>113</v>
      </c>
      <c r="DZ545" s="59" t="s">
        <v>114</v>
      </c>
      <c r="EA545" s="59" t="s">
        <v>8</v>
      </c>
      <c r="EB545" s="59">
        <v>67</v>
      </c>
      <c r="EC545" s="59">
        <v>241</v>
      </c>
      <c r="ED545" s="59">
        <v>0</v>
      </c>
      <c r="EE545" s="59">
        <v>2669</v>
      </c>
      <c r="EF545" s="59">
        <v>2669</v>
      </c>
      <c r="EG545" s="59">
        <v>537.31950207468799</v>
      </c>
      <c r="EH545" s="59">
        <v>512.28031582797905</v>
      </c>
      <c r="EI545" s="59">
        <v>129494</v>
      </c>
      <c r="EJ545" s="59">
        <v>196</v>
      </c>
      <c r="EK545" s="59">
        <v>0</v>
      </c>
      <c r="EL545" s="59">
        <v>2</v>
      </c>
      <c r="EM545" s="59">
        <v>449</v>
      </c>
      <c r="EN545" s="59">
        <v>129494</v>
      </c>
    </row>
    <row r="546" spans="1:144" x14ac:dyDescent="0.25">
      <c r="A546" s="18">
        <v>32.774086099999998</v>
      </c>
      <c r="B546" s="18">
        <v>-79.943722899999997</v>
      </c>
      <c r="C546" s="18">
        <f>IF(Sheet1!G1332=1,Master!A546,Master!K546)</f>
        <v>32.774086099999998</v>
      </c>
      <c r="D546" s="18">
        <f>IF(Sheet1!G1332=1,Master!B546,Master!L546)</f>
        <v>-79.943722899999997</v>
      </c>
      <c r="E546" s="18">
        <f>IF(Sheet1!G1332=0,Master!A546,Master!K546)</f>
        <v>100</v>
      </c>
      <c r="F546" s="18">
        <f>IF(Sheet1!G1332=0,Master!B546,Master!L546)</f>
        <v>180</v>
      </c>
      <c r="G546" s="18">
        <f>IF(Sheet1!I1332=1,Master!A546,Master!K546)</f>
        <v>32.774086099999998</v>
      </c>
      <c r="H546" s="18">
        <f>IF(Sheet1!I1332=1,Master!B546,Master!L546)</f>
        <v>-79.943722899999997</v>
      </c>
      <c r="I546" s="18">
        <f>IF(Sheet1!I1332=0,Master!A546,Master!K546)</f>
        <v>100</v>
      </c>
      <c r="J546" s="18">
        <f>IF(Sheet1!I1332=0,Master!B546,Master!L546)</f>
        <v>180</v>
      </c>
      <c r="K546" s="18">
        <v>100</v>
      </c>
      <c r="L546" s="18">
        <v>180</v>
      </c>
      <c r="M546">
        <v>77</v>
      </c>
      <c r="N546" t="s">
        <v>147</v>
      </c>
      <c r="O546">
        <v>1.5733187495800001E-2</v>
      </c>
      <c r="P546" s="18" t="s">
        <v>113</v>
      </c>
      <c r="Q546" t="s">
        <v>114</v>
      </c>
      <c r="R546" t="s">
        <v>8</v>
      </c>
      <c r="S546">
        <v>0</v>
      </c>
      <c r="T546">
        <v>1</v>
      </c>
      <c r="U546">
        <v>13.031496047973601</v>
      </c>
      <c r="V546">
        <v>13.031496047973601</v>
      </c>
      <c r="W546">
        <v>13.031496047973601</v>
      </c>
      <c r="X546" s="1">
        <v>13.031496047973601</v>
      </c>
      <c r="Z546" s="1">
        <v>1</v>
      </c>
      <c r="AA546" s="1">
        <v>0.730255126953125</v>
      </c>
      <c r="AB546" s="1">
        <v>0.730255126953125</v>
      </c>
      <c r="AC546" s="1">
        <v>0.730255126953125</v>
      </c>
      <c r="AD546" s="1">
        <v>0.730255126953125</v>
      </c>
      <c r="AF546" s="1">
        <v>1</v>
      </c>
      <c r="AG546">
        <v>0.82013922929763805</v>
      </c>
      <c r="AH546">
        <v>0.82013922929763805</v>
      </c>
      <c r="AI546">
        <v>0.82013922929763805</v>
      </c>
      <c r="AJ546">
        <v>0.82013922929763805</v>
      </c>
      <c r="AL546" s="18">
        <f t="shared" si="50"/>
        <v>0.82013922929763805</v>
      </c>
      <c r="AM546">
        <v>0.82013922929763805</v>
      </c>
      <c r="AN546">
        <v>77</v>
      </c>
      <c r="AO546" t="s">
        <v>147</v>
      </c>
      <c r="AP546" t="s">
        <v>113</v>
      </c>
      <c r="AQ546" t="s">
        <v>114</v>
      </c>
      <c r="AR546" t="s">
        <v>8</v>
      </c>
      <c r="AS546">
        <v>32.774086099999998</v>
      </c>
      <c r="AT546">
        <v>-79.943722899999997</v>
      </c>
      <c r="AW546">
        <v>14</v>
      </c>
      <c r="AX546">
        <v>14</v>
      </c>
      <c r="BB546">
        <v>15.6</v>
      </c>
      <c r="BC546">
        <v>15.6</v>
      </c>
      <c r="BG546">
        <v>19.3</v>
      </c>
      <c r="BH546">
        <v>19.3</v>
      </c>
      <c r="BL546">
        <v>23.3</v>
      </c>
      <c r="BM546">
        <v>23.3</v>
      </c>
      <c r="BQ546">
        <v>27.2</v>
      </c>
      <c r="BR546">
        <v>27.2</v>
      </c>
      <c r="BW546">
        <v>30.1</v>
      </c>
      <c r="BX546">
        <v>30.1</v>
      </c>
      <c r="CB546">
        <v>31.7</v>
      </c>
      <c r="CC546">
        <v>31.7</v>
      </c>
      <c r="CG546">
        <v>31.1</v>
      </c>
      <c r="CH546">
        <v>31.1</v>
      </c>
      <c r="CL546">
        <v>28.8</v>
      </c>
      <c r="CM546">
        <v>28.8</v>
      </c>
      <c r="CQ546">
        <v>24.5</v>
      </c>
      <c r="CR546">
        <v>24.5</v>
      </c>
      <c r="CV546">
        <v>20.2</v>
      </c>
      <c r="CW546">
        <v>20.2</v>
      </c>
      <c r="DA546">
        <v>15.9</v>
      </c>
      <c r="DB546">
        <v>15.9</v>
      </c>
      <c r="DD546">
        <v>1</v>
      </c>
      <c r="DE546">
        <v>0</v>
      </c>
      <c r="DF546">
        <v>0</v>
      </c>
      <c r="DG546">
        <v>0</v>
      </c>
      <c r="DH546">
        <v>0</v>
      </c>
      <c r="DI546" t="str">
        <f t="shared" si="51"/>
        <v xml:space="preserve">Temp. suitable for vectors - surveillance may be needed. </v>
      </c>
      <c r="DJ546" t="str">
        <f t="shared" si="48"/>
        <v>When temp. suitable, model suggests vectors likely - may need control, education, and policies minimizing exposure.</v>
      </c>
      <c r="DK546" t="str">
        <f t="shared" si="52"/>
        <v xml:space="preserve">Temp. suitable for Zika - surveillance may be needed. </v>
      </c>
      <c r="DL546" t="str">
        <f t="shared" si="49"/>
        <v>When temp. suitable, model suggests Zika unlikely.</v>
      </c>
      <c r="DM546" t="str">
        <f t="shared" si="53"/>
        <v>Temp. suitable for vectors - surveillance may be needed. When temp. suitable, model suggests vectors likely - may need control, education, and policies minimizing exposure.</v>
      </c>
      <c r="DX546" s="59" t="s">
        <v>147</v>
      </c>
      <c r="DY546" s="59" t="s">
        <v>113</v>
      </c>
      <c r="DZ546" s="59" t="s">
        <v>114</v>
      </c>
      <c r="EA546" s="59" t="s">
        <v>8</v>
      </c>
      <c r="EB546" s="59">
        <v>214</v>
      </c>
      <c r="EC546" s="59">
        <v>102</v>
      </c>
      <c r="ED546" s="59">
        <v>0</v>
      </c>
      <c r="EE546" s="59">
        <v>9288</v>
      </c>
      <c r="EF546" s="59">
        <v>9288</v>
      </c>
      <c r="EG546" s="59">
        <v>888.49019607843104</v>
      </c>
      <c r="EH546" s="59">
        <v>1566.7713069670499</v>
      </c>
      <c r="EI546" s="59">
        <v>90626</v>
      </c>
      <c r="EJ546" s="59">
        <v>90</v>
      </c>
      <c r="EK546" s="59">
        <v>0</v>
      </c>
      <c r="EL546" s="59">
        <v>2</v>
      </c>
      <c r="EM546" s="59">
        <v>435</v>
      </c>
      <c r="EN546" s="59">
        <v>90626</v>
      </c>
    </row>
    <row r="547" spans="1:144" x14ac:dyDescent="0.25">
      <c r="A547" s="18">
        <v>34.040014599999999</v>
      </c>
      <c r="B547" s="18">
        <v>-80.826712599999993</v>
      </c>
      <c r="C547" s="18">
        <f>IF(Sheet1!G1333=1,Master!A547,Master!K547)</f>
        <v>34.040014599999999</v>
      </c>
      <c r="D547" s="18">
        <f>IF(Sheet1!G1333=1,Master!B547,Master!L547)</f>
        <v>-80.826712599999993</v>
      </c>
      <c r="E547" s="18">
        <f>IF(Sheet1!G1333=0,Master!A547,Master!K547)</f>
        <v>100</v>
      </c>
      <c r="F547" s="18">
        <f>IF(Sheet1!G1333=0,Master!B547,Master!L547)</f>
        <v>180</v>
      </c>
      <c r="G547" s="18">
        <f>IF(Sheet1!I1333=1,Master!A547,Master!K547)</f>
        <v>34.040014599999999</v>
      </c>
      <c r="H547" s="18">
        <f>IF(Sheet1!I1333=1,Master!B547,Master!L547)</f>
        <v>-80.826712599999993</v>
      </c>
      <c r="I547" s="18">
        <f>IF(Sheet1!I1333=0,Master!A547,Master!K547)</f>
        <v>100</v>
      </c>
      <c r="J547" s="18">
        <f>IF(Sheet1!I1333=0,Master!B547,Master!L547)</f>
        <v>180</v>
      </c>
      <c r="K547" s="18">
        <v>100</v>
      </c>
      <c r="L547" s="18">
        <v>180</v>
      </c>
      <c r="M547">
        <v>260</v>
      </c>
      <c r="N547" t="s">
        <v>370</v>
      </c>
      <c r="O547">
        <v>0.63720656070799997</v>
      </c>
      <c r="P547" s="18" t="s">
        <v>113</v>
      </c>
      <c r="Q547" t="s">
        <v>114</v>
      </c>
      <c r="R547" t="s">
        <v>8</v>
      </c>
      <c r="S547">
        <v>0</v>
      </c>
      <c r="T547">
        <v>2</v>
      </c>
      <c r="U547">
        <v>6.4173226356506303</v>
      </c>
      <c r="V547">
        <v>6.9685039520263601</v>
      </c>
      <c r="W547">
        <v>6.6929132938385001</v>
      </c>
      <c r="X547" s="1">
        <v>13.385826587677</v>
      </c>
      <c r="Z547" s="1">
        <v>12</v>
      </c>
      <c r="AA547" s="1">
        <v>0.57189661415677695</v>
      </c>
      <c r="AB547" s="1">
        <v>0.72850854699177403</v>
      </c>
      <c r="AC547" s="1">
        <v>0.67144562229021498</v>
      </c>
      <c r="AD547" s="1">
        <v>8.0573474674825807</v>
      </c>
      <c r="AF547" s="1">
        <v>12</v>
      </c>
      <c r="AG547">
        <v>0.95245710149568896</v>
      </c>
      <c r="AH547">
        <v>0.98311489940293395</v>
      </c>
      <c r="AI547">
        <v>0.97290081594709998</v>
      </c>
      <c r="AJ547">
        <v>11.674809791365099</v>
      </c>
      <c r="AL547" s="18">
        <f t="shared" si="50"/>
        <v>0.98311489940293395</v>
      </c>
      <c r="AM547">
        <v>0.98311489940293395</v>
      </c>
      <c r="AN547">
        <v>260</v>
      </c>
      <c r="AO547" t="s">
        <v>370</v>
      </c>
      <c r="AP547" t="s">
        <v>113</v>
      </c>
      <c r="AQ547" t="s">
        <v>114</v>
      </c>
      <c r="AR547" t="s">
        <v>8</v>
      </c>
      <c r="AS547">
        <v>34.040014599999999</v>
      </c>
      <c r="AT547">
        <v>-80.826712599999993</v>
      </c>
      <c r="AW547">
        <v>12.7</v>
      </c>
      <c r="AX547">
        <v>12.6</v>
      </c>
      <c r="BB547">
        <v>14.9</v>
      </c>
      <c r="BC547">
        <v>14.9</v>
      </c>
      <c r="BG547">
        <v>19.100000000000001</v>
      </c>
      <c r="BH547">
        <v>19.100000000000001</v>
      </c>
      <c r="BL547">
        <v>24</v>
      </c>
      <c r="BM547">
        <v>24</v>
      </c>
      <c r="BQ547">
        <v>28.1</v>
      </c>
      <c r="BR547">
        <v>28.1</v>
      </c>
      <c r="BW547">
        <v>31.1</v>
      </c>
      <c r="BX547">
        <v>31.1</v>
      </c>
      <c r="CB547">
        <v>32.700000000000003</v>
      </c>
      <c r="CC547">
        <v>32.6</v>
      </c>
      <c r="CG547">
        <v>31.9</v>
      </c>
      <c r="CH547">
        <v>31.8</v>
      </c>
      <c r="CL547">
        <v>28.9</v>
      </c>
      <c r="CM547">
        <v>28.9</v>
      </c>
      <c r="CQ547">
        <v>24</v>
      </c>
      <c r="CR547">
        <v>24</v>
      </c>
      <c r="CV547">
        <v>19</v>
      </c>
      <c r="CW547">
        <v>19</v>
      </c>
      <c r="DA547">
        <v>14</v>
      </c>
      <c r="DB547">
        <v>14</v>
      </c>
      <c r="DD547">
        <v>12</v>
      </c>
      <c r="DE547">
        <v>0</v>
      </c>
      <c r="DF547">
        <v>0</v>
      </c>
      <c r="DG547">
        <v>0</v>
      </c>
      <c r="DH547">
        <v>0</v>
      </c>
      <c r="DI547" t="str">
        <f t="shared" si="51"/>
        <v xml:space="preserve">Temp. suitable for vectors - surveillance may be needed. </v>
      </c>
      <c r="DJ547" t="str">
        <f t="shared" si="48"/>
        <v>When temp. suitable, model suggests vectors likely - may need control, education, and policies minimizing exposure.</v>
      </c>
      <c r="DK547" t="str">
        <f t="shared" si="52"/>
        <v xml:space="preserve">Temp. suitable for Zika - surveillance may be needed. </v>
      </c>
      <c r="DL547" t="str">
        <f t="shared" si="49"/>
        <v>When temp. suitable, model suggests Zika unlikely.</v>
      </c>
      <c r="DM547" t="str">
        <f t="shared" si="53"/>
        <v>Temp. suitable for vectors - surveillance may be needed. When temp. suitable, model suggests vectors likely - may need control, education, and policies minimizing exposure.</v>
      </c>
      <c r="DX547" s="59" t="s">
        <v>370</v>
      </c>
      <c r="DY547" s="59" t="s">
        <v>113</v>
      </c>
      <c r="DZ547" s="59" t="s">
        <v>114</v>
      </c>
      <c r="EA547" s="59" t="s">
        <v>8</v>
      </c>
      <c r="EB547" s="59">
        <v>0</v>
      </c>
      <c r="EC547" s="59">
        <v>834</v>
      </c>
      <c r="ED547" s="59">
        <v>0</v>
      </c>
      <c r="EE547" s="59">
        <v>4913</v>
      </c>
      <c r="EF547" s="59">
        <v>4913</v>
      </c>
      <c r="EG547" s="59">
        <v>170.16306954436399</v>
      </c>
      <c r="EH547" s="59">
        <v>366.25905153700103</v>
      </c>
      <c r="EI547" s="59">
        <v>141916</v>
      </c>
      <c r="EJ547" s="59">
        <v>281</v>
      </c>
      <c r="EK547" s="59">
        <v>0</v>
      </c>
      <c r="EL547" s="59">
        <v>18</v>
      </c>
      <c r="EM547" s="59">
        <v>4</v>
      </c>
      <c r="EN547" s="59">
        <v>141916</v>
      </c>
    </row>
    <row r="548" spans="1:144" x14ac:dyDescent="0.25">
      <c r="A548" s="18">
        <v>32.8944805</v>
      </c>
      <c r="B548" s="18">
        <v>-80.078617100000002</v>
      </c>
      <c r="C548" s="18">
        <f>IF(Sheet1!G1334=1,Master!A548,Master!K548)</f>
        <v>32.8944805</v>
      </c>
      <c r="D548" s="18">
        <f>IF(Sheet1!G1334=1,Master!B548,Master!L548)</f>
        <v>-80.078617100000002</v>
      </c>
      <c r="E548" s="18">
        <f>IF(Sheet1!G1334=0,Master!A548,Master!K548)</f>
        <v>100</v>
      </c>
      <c r="F548" s="18">
        <f>IF(Sheet1!G1334=0,Master!B548,Master!L548)</f>
        <v>180</v>
      </c>
      <c r="G548" s="18">
        <f>IF(Sheet1!I1334=1,Master!A548,Master!K548)</f>
        <v>32.8944805</v>
      </c>
      <c r="H548" s="18">
        <f>IF(Sheet1!I1334=1,Master!B548,Master!L548)</f>
        <v>-80.078617100000002</v>
      </c>
      <c r="I548" s="18">
        <f>IF(Sheet1!I1334=0,Master!A548,Master!K548)</f>
        <v>100</v>
      </c>
      <c r="J548" s="18">
        <f>IF(Sheet1!I1334=0,Master!B548,Master!L548)</f>
        <v>180</v>
      </c>
      <c r="K548" s="18">
        <v>100</v>
      </c>
      <c r="L548" s="18">
        <v>180</v>
      </c>
      <c r="M548">
        <v>315</v>
      </c>
      <c r="N548" t="s">
        <v>427</v>
      </c>
      <c r="O548">
        <v>5.0127998133799999E-2</v>
      </c>
      <c r="P548" s="18" t="s">
        <v>113</v>
      </c>
      <c r="Q548" t="s">
        <v>114</v>
      </c>
      <c r="R548" t="s">
        <v>8</v>
      </c>
      <c r="S548">
        <v>0</v>
      </c>
      <c r="T548">
        <v>1</v>
      </c>
      <c r="U548">
        <v>14.4094486236572</v>
      </c>
      <c r="V548">
        <v>14.4094486236572</v>
      </c>
      <c r="W548">
        <v>14.4094486236572</v>
      </c>
      <c r="X548" s="1">
        <v>14.4094486236572</v>
      </c>
      <c r="Z548" s="1">
        <v>1</v>
      </c>
      <c r="AA548" s="1">
        <v>0.75603222846984897</v>
      </c>
      <c r="AB548" s="1">
        <v>0.75603222846984897</v>
      </c>
      <c r="AC548" s="1">
        <v>0.75603222846984897</v>
      </c>
      <c r="AD548" s="1">
        <v>0.75603222846984897</v>
      </c>
      <c r="AF548" s="1">
        <v>1</v>
      </c>
      <c r="AG548">
        <v>0.92139613628387496</v>
      </c>
      <c r="AH548">
        <v>0.92139613628387496</v>
      </c>
      <c r="AI548">
        <v>0.92139613628387496</v>
      </c>
      <c r="AJ548">
        <v>0.92139613628387496</v>
      </c>
      <c r="AL548" s="18">
        <f t="shared" si="50"/>
        <v>0.92139613628387496</v>
      </c>
      <c r="AM548">
        <v>0.92139613628387496</v>
      </c>
      <c r="AN548">
        <v>315</v>
      </c>
      <c r="AO548" t="s">
        <v>427</v>
      </c>
      <c r="AP548" t="s">
        <v>113</v>
      </c>
      <c r="AQ548" t="s">
        <v>114</v>
      </c>
      <c r="AR548" t="s">
        <v>8</v>
      </c>
      <c r="AS548">
        <v>32.8944805</v>
      </c>
      <c r="AT548">
        <v>-80.078617100000002</v>
      </c>
      <c r="AW548">
        <v>14.1</v>
      </c>
      <c r="AX548">
        <v>14.1</v>
      </c>
      <c r="BB548">
        <v>15.8</v>
      </c>
      <c r="BC548">
        <v>15.8</v>
      </c>
      <c r="BG548">
        <v>19.7</v>
      </c>
      <c r="BH548">
        <v>19.7</v>
      </c>
      <c r="BL548">
        <v>23.9</v>
      </c>
      <c r="BM548">
        <v>23.9</v>
      </c>
      <c r="BQ548">
        <v>27.8</v>
      </c>
      <c r="BR548">
        <v>27.8</v>
      </c>
      <c r="BW548">
        <v>30.6</v>
      </c>
      <c r="BX548">
        <v>30.6</v>
      </c>
      <c r="CB548">
        <v>32.1</v>
      </c>
      <c r="CC548">
        <v>32.1</v>
      </c>
      <c r="CG548">
        <v>31.5</v>
      </c>
      <c r="CH548">
        <v>31.5</v>
      </c>
      <c r="CL548">
        <v>29</v>
      </c>
      <c r="CM548">
        <v>29</v>
      </c>
      <c r="CQ548">
        <v>24.7</v>
      </c>
      <c r="CR548">
        <v>24.7</v>
      </c>
      <c r="CV548">
        <v>20.399999999999999</v>
      </c>
      <c r="CW548">
        <v>20.399999999999999</v>
      </c>
      <c r="DA548">
        <v>16</v>
      </c>
      <c r="DB548">
        <v>16</v>
      </c>
      <c r="DD548">
        <v>1</v>
      </c>
      <c r="DE548">
        <v>0</v>
      </c>
      <c r="DF548">
        <v>0</v>
      </c>
      <c r="DG548">
        <v>0</v>
      </c>
      <c r="DH548">
        <v>0</v>
      </c>
      <c r="DI548" t="str">
        <f t="shared" si="51"/>
        <v xml:space="preserve">Temp. suitable for vectors - surveillance may be needed. </v>
      </c>
      <c r="DJ548" t="str">
        <f t="shared" si="48"/>
        <v>When temp. suitable, model suggests vectors likely - may need control, education, and policies minimizing exposure.</v>
      </c>
      <c r="DK548" t="str">
        <f t="shared" si="52"/>
        <v xml:space="preserve">Temp. suitable for Zika - surveillance may be needed. </v>
      </c>
      <c r="DL548" t="str">
        <f t="shared" si="49"/>
        <v>When temp. suitable, model suggests Zika unlikely.</v>
      </c>
      <c r="DM548" t="str">
        <f t="shared" si="53"/>
        <v>Temp. suitable for vectors - surveillance may be needed. When temp. suitable, model suggests vectors likely - may need control, education, and policies minimizing exposure.</v>
      </c>
      <c r="DX548" s="59" t="s">
        <v>427</v>
      </c>
      <c r="DY548" s="59" t="s">
        <v>113</v>
      </c>
      <c r="DZ548" s="59" t="s">
        <v>114</v>
      </c>
      <c r="EA548" s="59" t="s">
        <v>8</v>
      </c>
      <c r="EB548" s="59">
        <v>350</v>
      </c>
      <c r="EC548" s="59">
        <v>11</v>
      </c>
      <c r="ED548" s="59">
        <v>0</v>
      </c>
      <c r="EE548" s="59">
        <v>1390</v>
      </c>
      <c r="EF548" s="59">
        <v>1390</v>
      </c>
      <c r="EG548" s="59">
        <v>166.09090909090901</v>
      </c>
      <c r="EH548" s="59">
        <v>404.55282935055197</v>
      </c>
      <c r="EI548" s="59">
        <v>1827</v>
      </c>
      <c r="EJ548" s="59">
        <v>6</v>
      </c>
      <c r="EK548" s="59">
        <v>0</v>
      </c>
      <c r="EL548" s="59">
        <v>1</v>
      </c>
      <c r="EM548" s="59">
        <v>0</v>
      </c>
      <c r="EN548" s="59">
        <v>1827</v>
      </c>
    </row>
    <row r="549" spans="1:144" x14ac:dyDescent="0.25">
      <c r="A549" s="18">
        <v>32.476075799999997</v>
      </c>
      <c r="B549" s="18">
        <v>-80.714396100000002</v>
      </c>
      <c r="C549" s="18">
        <f>IF(Sheet1!G1335=1,Master!A549,Master!K549)</f>
        <v>32.476075799999997</v>
      </c>
      <c r="D549" s="18">
        <f>IF(Sheet1!G1335=1,Master!B549,Master!L549)</f>
        <v>-80.714396100000002</v>
      </c>
      <c r="E549" s="18">
        <f>IF(Sheet1!G1335=0,Master!A549,Master!K549)</f>
        <v>100</v>
      </c>
      <c r="F549" s="18">
        <f>IF(Sheet1!G1335=0,Master!B549,Master!L549)</f>
        <v>180</v>
      </c>
      <c r="G549" s="18">
        <f>IF(Sheet1!I1335=1,Master!A549,Master!K549)</f>
        <v>32.476075799999997</v>
      </c>
      <c r="H549" s="18">
        <f>IF(Sheet1!I1335=1,Master!B549,Master!L549)</f>
        <v>-80.714396100000002</v>
      </c>
      <c r="I549" s="18">
        <f>IF(Sheet1!I1335=0,Master!A549,Master!K549)</f>
        <v>100</v>
      </c>
      <c r="J549" s="18">
        <f>IF(Sheet1!I1335=0,Master!B549,Master!L549)</f>
        <v>180</v>
      </c>
      <c r="K549" s="18">
        <v>100</v>
      </c>
      <c r="L549" s="18">
        <v>180</v>
      </c>
      <c r="M549">
        <v>370</v>
      </c>
      <c r="N549" t="s">
        <v>482</v>
      </c>
      <c r="O549">
        <v>0.38127791287700002</v>
      </c>
      <c r="P549" s="18" t="s">
        <v>113</v>
      </c>
      <c r="Q549" t="s">
        <v>114</v>
      </c>
      <c r="R549" t="s">
        <v>8</v>
      </c>
      <c r="S549">
        <v>0</v>
      </c>
      <c r="T549">
        <v>1</v>
      </c>
      <c r="U549">
        <v>11.3779525756835</v>
      </c>
      <c r="V549">
        <v>11.3779525756835</v>
      </c>
      <c r="W549">
        <v>11.3779525756835</v>
      </c>
      <c r="X549" s="1">
        <v>11.3779525756835</v>
      </c>
      <c r="Z549" s="1">
        <v>1</v>
      </c>
      <c r="AA549" s="1">
        <v>0.73616847122818396</v>
      </c>
      <c r="AB549" s="1">
        <v>0.73616847122818396</v>
      </c>
      <c r="AC549" s="1">
        <v>0.73616847122818396</v>
      </c>
      <c r="AD549" s="1">
        <v>0.73616847122818396</v>
      </c>
      <c r="AF549" s="1">
        <v>1</v>
      </c>
      <c r="AG549">
        <v>0.92570512881740796</v>
      </c>
      <c r="AH549">
        <v>0.92570512881740796</v>
      </c>
      <c r="AI549">
        <v>0.92570512881740796</v>
      </c>
      <c r="AJ549">
        <v>0.92570512881740796</v>
      </c>
      <c r="AL549" s="18">
        <f t="shared" si="50"/>
        <v>0.92570512881740796</v>
      </c>
      <c r="AM549">
        <v>0.92570512881740796</v>
      </c>
      <c r="AN549">
        <v>370</v>
      </c>
      <c r="AO549" t="s">
        <v>482</v>
      </c>
      <c r="AP549" t="s">
        <v>113</v>
      </c>
      <c r="AQ549" t="s">
        <v>114</v>
      </c>
      <c r="AR549" t="s">
        <v>8</v>
      </c>
      <c r="AS549">
        <v>32.476075799999997</v>
      </c>
      <c r="AT549">
        <v>-80.714396100000002</v>
      </c>
      <c r="AW549">
        <v>14.8</v>
      </c>
      <c r="AX549">
        <v>14.8</v>
      </c>
      <c r="BB549">
        <v>16.600000000000001</v>
      </c>
      <c r="BC549">
        <v>16.600000000000001</v>
      </c>
      <c r="BG549">
        <v>20.3</v>
      </c>
      <c r="BH549">
        <v>20.3</v>
      </c>
      <c r="BL549">
        <v>24.4</v>
      </c>
      <c r="BM549">
        <v>24.4</v>
      </c>
      <c r="BQ549">
        <v>28.2</v>
      </c>
      <c r="BR549">
        <v>28.2</v>
      </c>
      <c r="BW549">
        <v>30.9</v>
      </c>
      <c r="BX549">
        <v>30.9</v>
      </c>
      <c r="CB549">
        <v>32.5</v>
      </c>
      <c r="CC549">
        <v>32.5</v>
      </c>
      <c r="CG549">
        <v>31.7</v>
      </c>
      <c r="CH549">
        <v>31.7</v>
      </c>
      <c r="CL549">
        <v>29.3</v>
      </c>
      <c r="CM549">
        <v>29.3</v>
      </c>
      <c r="CQ549">
        <v>25.1</v>
      </c>
      <c r="CR549">
        <v>25.1</v>
      </c>
      <c r="CV549">
        <v>20.6</v>
      </c>
      <c r="CW549">
        <v>20.6</v>
      </c>
      <c r="DA549">
        <v>16.2</v>
      </c>
      <c r="DB549">
        <v>16.2</v>
      </c>
      <c r="DD549">
        <v>1</v>
      </c>
      <c r="DE549">
        <v>0</v>
      </c>
      <c r="DF549">
        <v>0</v>
      </c>
      <c r="DG549">
        <v>0</v>
      </c>
      <c r="DH549">
        <v>0</v>
      </c>
      <c r="DI549" t="str">
        <f t="shared" si="51"/>
        <v xml:space="preserve">Temp. suitable for vectors - surveillance may be needed. </v>
      </c>
      <c r="DJ549" t="str">
        <f t="shared" si="48"/>
        <v>When temp. suitable, model suggests vectors likely - may need control, education, and policies minimizing exposure.</v>
      </c>
      <c r="DK549" t="str">
        <f t="shared" si="52"/>
        <v xml:space="preserve">Temp. suitable for Zika - surveillance may be needed. </v>
      </c>
      <c r="DL549" t="str">
        <f t="shared" si="49"/>
        <v>When temp. suitable, model suggests Zika unlikely.</v>
      </c>
      <c r="DM549" t="str">
        <f t="shared" si="53"/>
        <v>Temp. suitable for vectors - surveillance may be needed. When temp. suitable, model suggests vectors likely - may need control, education, and policies minimizing exposure.</v>
      </c>
      <c r="DX549" s="59" t="s">
        <v>482</v>
      </c>
      <c r="DY549" s="59" t="s">
        <v>113</v>
      </c>
      <c r="DZ549" s="59" t="s">
        <v>114</v>
      </c>
      <c r="EA549" s="59" t="s">
        <v>8</v>
      </c>
      <c r="EB549" s="59">
        <v>76</v>
      </c>
      <c r="EC549" s="59">
        <v>260</v>
      </c>
      <c r="ED549" s="59">
        <v>0</v>
      </c>
      <c r="EE549" s="59">
        <v>1707</v>
      </c>
      <c r="EF549" s="59">
        <v>1707</v>
      </c>
      <c r="EG549" s="59">
        <v>130.89230769230701</v>
      </c>
      <c r="EH549" s="59">
        <v>231.741027414185</v>
      </c>
      <c r="EI549" s="59">
        <v>34032</v>
      </c>
      <c r="EJ549" s="59">
        <v>142</v>
      </c>
      <c r="EK549" s="59">
        <v>0</v>
      </c>
      <c r="EL549" s="59">
        <v>11</v>
      </c>
      <c r="EM549" s="59">
        <v>39</v>
      </c>
      <c r="EN549" s="59">
        <v>34032</v>
      </c>
    </row>
    <row r="550" spans="1:144" x14ac:dyDescent="0.25">
      <c r="A550" s="18">
        <v>32.464731</v>
      </c>
      <c r="B550" s="18">
        <v>-80.794024199999996</v>
      </c>
      <c r="C550" s="18">
        <f>IF(Sheet1!G1336=1,Master!A550,Master!K550)</f>
        <v>32.464731</v>
      </c>
      <c r="D550" s="18">
        <f>IF(Sheet1!G1336=1,Master!B550,Master!L550)</f>
        <v>-80.794024199999996</v>
      </c>
      <c r="E550" s="18">
        <f>IF(Sheet1!G1336=0,Master!A550,Master!K550)</f>
        <v>100</v>
      </c>
      <c r="F550" s="18">
        <f>IF(Sheet1!G1336=0,Master!B550,Master!L550)</f>
        <v>180</v>
      </c>
      <c r="G550" s="18">
        <f>IF(Sheet1!I1336=1,Master!A550,Master!K550)</f>
        <v>32.464731</v>
      </c>
      <c r="H550" s="18">
        <f>IF(Sheet1!I1336=1,Master!B550,Master!L550)</f>
        <v>-80.794024199999996</v>
      </c>
      <c r="I550" s="18">
        <f>IF(Sheet1!I1336=0,Master!A550,Master!K550)</f>
        <v>100</v>
      </c>
      <c r="J550" s="18">
        <f>IF(Sheet1!I1336=0,Master!B550,Master!L550)</f>
        <v>180</v>
      </c>
      <c r="K550" s="18">
        <v>100</v>
      </c>
      <c r="L550" s="18">
        <v>180</v>
      </c>
      <c r="M550">
        <v>371</v>
      </c>
      <c r="N550" t="s">
        <v>483</v>
      </c>
      <c r="O550">
        <v>0.109127723633</v>
      </c>
      <c r="P550" s="18" t="s">
        <v>113</v>
      </c>
      <c r="Q550" t="s">
        <v>114</v>
      </c>
      <c r="R550" t="s">
        <v>8</v>
      </c>
      <c r="S550">
        <v>0</v>
      </c>
      <c r="T550">
        <v>1</v>
      </c>
      <c r="U550">
        <v>11.3779525756835</v>
      </c>
      <c r="V550">
        <v>11.3779525756835</v>
      </c>
      <c r="W550">
        <v>11.3779525756835</v>
      </c>
      <c r="X550" s="1">
        <v>11.3779525756835</v>
      </c>
      <c r="Z550" s="1">
        <v>1</v>
      </c>
      <c r="AA550" s="1">
        <v>0.57532167434692405</v>
      </c>
      <c r="AB550" s="1">
        <v>0.57532167434692405</v>
      </c>
      <c r="AC550" s="1">
        <v>0.57532167434692405</v>
      </c>
      <c r="AD550" s="1">
        <v>0.57532167434692405</v>
      </c>
      <c r="AF550" s="1">
        <v>1</v>
      </c>
      <c r="AG550">
        <v>0.67930507659912098</v>
      </c>
      <c r="AH550">
        <v>0.67930507659912098</v>
      </c>
      <c r="AI550">
        <v>0.67930507659912098</v>
      </c>
      <c r="AJ550">
        <v>0.67930507659912098</v>
      </c>
      <c r="AL550" s="18">
        <f t="shared" si="50"/>
        <v>0.67930507659912098</v>
      </c>
      <c r="AM550">
        <v>0.67930507659912098</v>
      </c>
      <c r="AN550">
        <v>371</v>
      </c>
      <c r="AO550" t="s">
        <v>483</v>
      </c>
      <c r="AP550" t="s">
        <v>113</v>
      </c>
      <c r="AQ550" t="s">
        <v>114</v>
      </c>
      <c r="AR550" t="s">
        <v>8</v>
      </c>
      <c r="AS550">
        <v>32.464731</v>
      </c>
      <c r="AT550">
        <v>-80.794024199999996</v>
      </c>
      <c r="AW550">
        <v>14.9</v>
      </c>
      <c r="AX550">
        <v>14.9</v>
      </c>
      <c r="BB550">
        <v>16.7</v>
      </c>
      <c r="BC550">
        <v>16.7</v>
      </c>
      <c r="BG550">
        <v>20.5</v>
      </c>
      <c r="BH550">
        <v>20.5</v>
      </c>
      <c r="BL550">
        <v>24.6</v>
      </c>
      <c r="BM550">
        <v>24.6</v>
      </c>
      <c r="BQ550">
        <v>28.4</v>
      </c>
      <c r="BR550">
        <v>28.4</v>
      </c>
      <c r="BW550">
        <v>31.1</v>
      </c>
      <c r="BX550">
        <v>31.1</v>
      </c>
      <c r="CB550">
        <v>32.6</v>
      </c>
      <c r="CC550">
        <v>32.6</v>
      </c>
      <c r="CG550">
        <v>31.8</v>
      </c>
      <c r="CH550">
        <v>31.8</v>
      </c>
      <c r="CL550">
        <v>29.3</v>
      </c>
      <c r="CM550">
        <v>29.3</v>
      </c>
      <c r="CQ550">
        <v>25.1</v>
      </c>
      <c r="CR550">
        <v>25.1</v>
      </c>
      <c r="CV550">
        <v>20.6</v>
      </c>
      <c r="CW550">
        <v>20.6</v>
      </c>
      <c r="DA550">
        <v>16.3</v>
      </c>
      <c r="DB550">
        <v>16.3</v>
      </c>
      <c r="DD550">
        <v>1</v>
      </c>
      <c r="DE550">
        <v>0</v>
      </c>
      <c r="DF550">
        <v>0</v>
      </c>
      <c r="DG550">
        <v>0</v>
      </c>
      <c r="DH550">
        <v>0</v>
      </c>
      <c r="DI550" t="str">
        <f t="shared" si="51"/>
        <v xml:space="preserve">Temp. suitable for vectors - surveillance may be needed. </v>
      </c>
      <c r="DJ550" t="str">
        <f t="shared" si="48"/>
        <v>When temp. suitable, model suggests vectors likely - may need control, education, and policies minimizing exposure.</v>
      </c>
      <c r="DK550" t="str">
        <f t="shared" si="52"/>
        <v xml:space="preserve">Temp. suitable for Zika - surveillance may be needed. </v>
      </c>
      <c r="DL550" t="str">
        <f t="shared" si="49"/>
        <v>When temp. suitable, model suggests Zika unlikely.</v>
      </c>
      <c r="DM550" t="str">
        <f t="shared" si="53"/>
        <v>Temp. suitable for vectors - surveillance may be needed. When temp. suitable, model suggests vectors likely - may need control, education, and policies minimizing exposure.</v>
      </c>
      <c r="DX550" s="59" t="s">
        <v>483</v>
      </c>
      <c r="DY550" s="59" t="s">
        <v>113</v>
      </c>
      <c r="DZ550" s="59" t="s">
        <v>114</v>
      </c>
      <c r="EA550" s="59" t="s">
        <v>8</v>
      </c>
      <c r="EB550" s="59">
        <v>1056</v>
      </c>
      <c r="EC550" s="59">
        <v>74</v>
      </c>
      <c r="ED550" s="59">
        <v>0</v>
      </c>
      <c r="EE550" s="59">
        <v>1056</v>
      </c>
      <c r="EF550" s="59">
        <v>1056</v>
      </c>
      <c r="EG550" s="59">
        <v>44.594594594594497</v>
      </c>
      <c r="EH550" s="59">
        <v>169.00431138902599</v>
      </c>
      <c r="EI550" s="59">
        <v>3300</v>
      </c>
      <c r="EJ550" s="59">
        <v>16</v>
      </c>
      <c r="EK550" s="59">
        <v>0</v>
      </c>
      <c r="EL550" s="59">
        <v>3</v>
      </c>
      <c r="EM550" s="59">
        <v>0</v>
      </c>
      <c r="EN550" s="59">
        <v>3300</v>
      </c>
    </row>
    <row r="551" spans="1:144" x14ac:dyDescent="0.25">
      <c r="A551" s="18">
        <v>32.337798100000001</v>
      </c>
      <c r="B551" s="18">
        <v>-80.6951854</v>
      </c>
      <c r="C551" s="18">
        <f>IF(Sheet1!G1337=1,Master!A551,Master!K551)</f>
        <v>32.337798100000001</v>
      </c>
      <c r="D551" s="18">
        <f>IF(Sheet1!G1337=1,Master!B551,Master!L551)</f>
        <v>-80.6951854</v>
      </c>
      <c r="E551" s="18">
        <f>IF(Sheet1!G1337=0,Master!A551,Master!K551)</f>
        <v>100</v>
      </c>
      <c r="F551" s="18">
        <f>IF(Sheet1!G1337=0,Master!B551,Master!L551)</f>
        <v>180</v>
      </c>
      <c r="G551" s="18">
        <f>IF(Sheet1!I1337=1,Master!A551,Master!K551)</f>
        <v>32.337798100000001</v>
      </c>
      <c r="H551" s="18">
        <f>IF(Sheet1!I1337=1,Master!B551,Master!L551)</f>
        <v>-80.6951854</v>
      </c>
      <c r="I551" s="18">
        <f>IF(Sheet1!I1337=0,Master!A551,Master!K551)</f>
        <v>100</v>
      </c>
      <c r="J551" s="18">
        <f>IF(Sheet1!I1337=0,Master!B551,Master!L551)</f>
        <v>180</v>
      </c>
      <c r="K551" s="18">
        <v>100</v>
      </c>
      <c r="L551" s="18">
        <v>180</v>
      </c>
      <c r="M551">
        <v>393</v>
      </c>
      <c r="N551" t="s">
        <v>505</v>
      </c>
      <c r="O551">
        <v>0.35874677197600002</v>
      </c>
      <c r="P551" s="18" t="s">
        <v>113</v>
      </c>
      <c r="Q551" t="s">
        <v>114</v>
      </c>
      <c r="R551" t="s">
        <v>8</v>
      </c>
      <c r="S551">
        <v>0</v>
      </c>
      <c r="T551">
        <v>1</v>
      </c>
      <c r="U551">
        <v>12.480315208435</v>
      </c>
      <c r="V551">
        <v>12.480315208435</v>
      </c>
      <c r="W551">
        <v>12.480315208435</v>
      </c>
      <c r="X551" s="1">
        <v>12.480315208435</v>
      </c>
      <c r="Z551" s="1">
        <v>1</v>
      </c>
      <c r="AA551" s="1">
        <v>0.71657016310504096</v>
      </c>
      <c r="AB551" s="1">
        <v>0.71657016310504096</v>
      </c>
      <c r="AC551" s="1">
        <v>0.71657016310504096</v>
      </c>
      <c r="AD551" s="1">
        <v>0.71657016310504096</v>
      </c>
      <c r="AF551" s="1">
        <v>1</v>
      </c>
      <c r="AG551">
        <v>0.76437374976485595</v>
      </c>
      <c r="AH551">
        <v>0.76437374976485595</v>
      </c>
      <c r="AI551">
        <v>0.76437374976485595</v>
      </c>
      <c r="AJ551">
        <v>0.76437374976485595</v>
      </c>
      <c r="AL551" s="18">
        <f t="shared" si="50"/>
        <v>0.76437374976485595</v>
      </c>
      <c r="AM551">
        <v>0.76437374976485595</v>
      </c>
      <c r="AN551">
        <v>393</v>
      </c>
      <c r="AO551" t="s">
        <v>505</v>
      </c>
      <c r="AP551" t="s">
        <v>113</v>
      </c>
      <c r="AQ551" t="s">
        <v>114</v>
      </c>
      <c r="AR551" t="s">
        <v>8</v>
      </c>
      <c r="AS551">
        <v>32.337798100000001</v>
      </c>
      <c r="AT551">
        <v>-80.6951854</v>
      </c>
      <c r="AW551">
        <v>14.8</v>
      </c>
      <c r="AX551">
        <v>14.8</v>
      </c>
      <c r="BB551">
        <v>16.600000000000001</v>
      </c>
      <c r="BC551">
        <v>16.600000000000001</v>
      </c>
      <c r="BG551">
        <v>20.2</v>
      </c>
      <c r="BH551">
        <v>20.2</v>
      </c>
      <c r="BL551">
        <v>24.3</v>
      </c>
      <c r="BM551">
        <v>24.3</v>
      </c>
      <c r="BQ551">
        <v>28</v>
      </c>
      <c r="BR551">
        <v>28</v>
      </c>
      <c r="BW551">
        <v>30.8</v>
      </c>
      <c r="BX551">
        <v>30.8</v>
      </c>
      <c r="CB551">
        <v>32.200000000000003</v>
      </c>
      <c r="CC551">
        <v>32.200000000000003</v>
      </c>
      <c r="CG551">
        <v>31.5</v>
      </c>
      <c r="CH551">
        <v>31.5</v>
      </c>
      <c r="CL551">
        <v>29.2</v>
      </c>
      <c r="CM551">
        <v>29.2</v>
      </c>
      <c r="CQ551">
        <v>25.1</v>
      </c>
      <c r="CR551">
        <v>25.1</v>
      </c>
      <c r="CV551">
        <v>20.6</v>
      </c>
      <c r="CW551">
        <v>20.6</v>
      </c>
      <c r="DA551">
        <v>16.2</v>
      </c>
      <c r="DB551">
        <v>16.2</v>
      </c>
      <c r="DD551">
        <v>2</v>
      </c>
      <c r="DE551">
        <v>0</v>
      </c>
      <c r="DF551">
        <v>0</v>
      </c>
      <c r="DG551">
        <v>0</v>
      </c>
      <c r="DH551">
        <v>0</v>
      </c>
      <c r="DI551" t="str">
        <f t="shared" si="51"/>
        <v xml:space="preserve">Temp. suitable for vectors - surveillance may be needed. </v>
      </c>
      <c r="DJ551" t="str">
        <f t="shared" si="48"/>
        <v>When temp. suitable, model suggests vectors likely - may need control, education, and policies minimizing exposure.</v>
      </c>
      <c r="DK551" t="str">
        <f t="shared" si="52"/>
        <v xml:space="preserve">Temp. suitable for Zika - surveillance may be needed. </v>
      </c>
      <c r="DL551" t="str">
        <f t="shared" si="49"/>
        <v>When temp. suitable, model suggests Zika unlikely.</v>
      </c>
      <c r="DM551" t="str">
        <f t="shared" si="53"/>
        <v>Temp. suitable for vectors - surveillance may be needed. When temp. suitable, model suggests vectors likely - may need control, education, and policies minimizing exposure.</v>
      </c>
      <c r="DX551" s="59" t="s">
        <v>505</v>
      </c>
      <c r="DY551" s="59" t="s">
        <v>113</v>
      </c>
      <c r="DZ551" s="59" t="s">
        <v>114</v>
      </c>
      <c r="EA551" s="59" t="s">
        <v>8</v>
      </c>
      <c r="EB551" s="59">
        <v>11</v>
      </c>
      <c r="EC551" s="59">
        <v>184</v>
      </c>
      <c r="ED551" s="59">
        <v>0</v>
      </c>
      <c r="EE551" s="59">
        <v>934</v>
      </c>
      <c r="EF551" s="59">
        <v>934</v>
      </c>
      <c r="EG551" s="59">
        <v>83.945652173913004</v>
      </c>
      <c r="EH551" s="59">
        <v>169.62271844163701</v>
      </c>
      <c r="EI551" s="59">
        <v>15446</v>
      </c>
      <c r="EJ551" s="59">
        <v>78</v>
      </c>
      <c r="EK551" s="59">
        <v>0</v>
      </c>
      <c r="EL551" s="59">
        <v>10</v>
      </c>
      <c r="EM551" s="59">
        <v>4</v>
      </c>
      <c r="EN551" s="59">
        <v>15446</v>
      </c>
    </row>
    <row r="552" spans="1:144" x14ac:dyDescent="0.25">
      <c r="A552" s="18">
        <v>33.922898799999999</v>
      </c>
      <c r="B552" s="18">
        <v>-80.800596499999997</v>
      </c>
      <c r="C552" s="18">
        <f>IF(Sheet1!G1338=1,Master!A552,Master!K552)</f>
        <v>33.922898799999999</v>
      </c>
      <c r="D552" s="18">
        <f>IF(Sheet1!G1338=1,Master!B552,Master!L552)</f>
        <v>-80.800596499999997</v>
      </c>
      <c r="E552" s="18">
        <f>IF(Sheet1!G1338=0,Master!A552,Master!K552)</f>
        <v>100</v>
      </c>
      <c r="F552" s="18">
        <f>IF(Sheet1!G1338=0,Master!B552,Master!L552)</f>
        <v>180</v>
      </c>
      <c r="G552" s="18">
        <f>IF(Sheet1!I1338=1,Master!A552,Master!K552)</f>
        <v>33.922898799999999</v>
      </c>
      <c r="H552" s="18">
        <f>IF(Sheet1!I1338=1,Master!B552,Master!L552)</f>
        <v>-80.800596499999997</v>
      </c>
      <c r="I552" s="18">
        <f>IF(Sheet1!I1338=0,Master!A552,Master!K552)</f>
        <v>100</v>
      </c>
      <c r="J552" s="18">
        <f>IF(Sheet1!I1338=0,Master!B552,Master!L552)</f>
        <v>180</v>
      </c>
      <c r="K552" s="18">
        <v>100</v>
      </c>
      <c r="L552" s="18">
        <v>180</v>
      </c>
      <c r="M552">
        <v>404</v>
      </c>
      <c r="N552" t="s">
        <v>516</v>
      </c>
      <c r="O552">
        <v>0.18052122278800001</v>
      </c>
      <c r="P552" s="18" t="s">
        <v>113</v>
      </c>
      <c r="Q552" t="s">
        <v>114</v>
      </c>
      <c r="R552" t="s">
        <v>8</v>
      </c>
      <c r="S552">
        <v>0</v>
      </c>
      <c r="T552">
        <v>1</v>
      </c>
      <c r="U552">
        <v>8.3464565277099592</v>
      </c>
      <c r="V552">
        <v>8.3464565277099592</v>
      </c>
      <c r="W552">
        <v>8.3464565277099592</v>
      </c>
      <c r="X552" s="1">
        <v>8.3464565277099592</v>
      </c>
      <c r="Z552" s="1">
        <v>1</v>
      </c>
      <c r="AA552" s="1">
        <v>0.70522839804492998</v>
      </c>
      <c r="AB552" s="1">
        <v>0.70522839804492998</v>
      </c>
      <c r="AC552" s="1">
        <v>0.70522839804492998</v>
      </c>
      <c r="AD552" s="1">
        <v>0.70522839804492998</v>
      </c>
      <c r="AF552" s="1">
        <v>1</v>
      </c>
      <c r="AG552">
        <v>0.94951176545844396</v>
      </c>
      <c r="AH552">
        <v>0.94951176545844396</v>
      </c>
      <c r="AI552">
        <v>0.94951176545844396</v>
      </c>
      <c r="AJ552">
        <v>0.94951176545844396</v>
      </c>
      <c r="AL552" s="18">
        <f t="shared" si="50"/>
        <v>0.94951176545844396</v>
      </c>
      <c r="AM552">
        <v>0.94951176545844396</v>
      </c>
      <c r="AN552">
        <v>404</v>
      </c>
      <c r="AO552" t="s">
        <v>516</v>
      </c>
      <c r="AP552" t="s">
        <v>113</v>
      </c>
      <c r="AQ552" t="s">
        <v>114</v>
      </c>
      <c r="AR552" t="s">
        <v>8</v>
      </c>
      <c r="AS552">
        <v>33.922898799999999</v>
      </c>
      <c r="AT552">
        <v>-80.800596499999997</v>
      </c>
      <c r="AW552">
        <v>12.8</v>
      </c>
      <c r="AX552">
        <v>12.8</v>
      </c>
      <c r="BB552">
        <v>15</v>
      </c>
      <c r="BC552">
        <v>15</v>
      </c>
      <c r="BG552">
        <v>19.2</v>
      </c>
      <c r="BH552">
        <v>19.2</v>
      </c>
      <c r="BL552">
        <v>24.2</v>
      </c>
      <c r="BM552">
        <v>24.2</v>
      </c>
      <c r="BQ552">
        <v>28.3</v>
      </c>
      <c r="BR552">
        <v>28.3</v>
      </c>
      <c r="BW552">
        <v>31.3</v>
      </c>
      <c r="BX552">
        <v>31.3</v>
      </c>
      <c r="CB552">
        <v>32.700000000000003</v>
      </c>
      <c r="CC552">
        <v>32.700000000000003</v>
      </c>
      <c r="CG552">
        <v>31.9</v>
      </c>
      <c r="CH552">
        <v>31.9</v>
      </c>
      <c r="CL552">
        <v>29.1</v>
      </c>
      <c r="CM552">
        <v>29.1</v>
      </c>
      <c r="CQ552">
        <v>24.1</v>
      </c>
      <c r="CR552">
        <v>24.1</v>
      </c>
      <c r="CV552">
        <v>19.2</v>
      </c>
      <c r="CW552">
        <v>19.2</v>
      </c>
      <c r="DA552">
        <v>14.2</v>
      </c>
      <c r="DB552">
        <v>14.2</v>
      </c>
      <c r="DD552">
        <v>1</v>
      </c>
      <c r="DE552">
        <v>0</v>
      </c>
      <c r="DF552">
        <v>0</v>
      </c>
      <c r="DG552">
        <v>0</v>
      </c>
      <c r="DH552">
        <v>0</v>
      </c>
      <c r="DI552" t="str">
        <f t="shared" si="51"/>
        <v xml:space="preserve">Temp. suitable for vectors - surveillance may be needed. </v>
      </c>
      <c r="DJ552" t="str">
        <f t="shared" si="48"/>
        <v>When temp. suitable, model suggests vectors likely - may need control, education, and policies minimizing exposure.</v>
      </c>
      <c r="DK552" t="str">
        <f t="shared" si="52"/>
        <v xml:space="preserve">Temp. suitable for Zika - surveillance may be needed. </v>
      </c>
      <c r="DL552" t="str">
        <f t="shared" si="49"/>
        <v>When temp. suitable, model suggests Zika unlikely.</v>
      </c>
      <c r="DM552" t="str">
        <f t="shared" si="53"/>
        <v>Temp. suitable for vectors - surveillance may be needed. When temp. suitable, model suggests vectors likely - may need control, education, and policies minimizing exposure.</v>
      </c>
      <c r="DX552" s="59" t="s">
        <v>516</v>
      </c>
      <c r="DY552" s="59" t="s">
        <v>113</v>
      </c>
      <c r="DZ552" s="59" t="s">
        <v>114</v>
      </c>
      <c r="EA552" s="59" t="s">
        <v>8</v>
      </c>
      <c r="EB552" s="59">
        <v>194</v>
      </c>
      <c r="EC552" s="59">
        <v>177</v>
      </c>
      <c r="ED552" s="59">
        <v>0</v>
      </c>
      <c r="EE552" s="59">
        <v>406</v>
      </c>
      <c r="EF552" s="59">
        <v>406</v>
      </c>
      <c r="EG552" s="59">
        <v>28.7683615819209</v>
      </c>
      <c r="EH552" s="59">
        <v>58.451075820272301</v>
      </c>
      <c r="EI552" s="59">
        <v>5092</v>
      </c>
      <c r="EJ552" s="59">
        <v>64</v>
      </c>
      <c r="EK552" s="59">
        <v>0</v>
      </c>
      <c r="EL552" s="59">
        <v>13</v>
      </c>
      <c r="EM552" s="59">
        <v>11</v>
      </c>
      <c r="EN552" s="59">
        <v>5092</v>
      </c>
    </row>
    <row r="553" spans="1:144" x14ac:dyDescent="0.25">
      <c r="A553" s="18">
        <v>32.390601599999997</v>
      </c>
      <c r="B553" s="18">
        <v>-80.682377299999999</v>
      </c>
      <c r="C553" s="18">
        <f>IF(Sheet1!G1339=1,Master!A553,Master!K553)</f>
        <v>32.390601599999997</v>
      </c>
      <c r="D553" s="18">
        <f>IF(Sheet1!G1339=1,Master!B553,Master!L553)</f>
        <v>-80.682377299999999</v>
      </c>
      <c r="E553" s="18">
        <f>IF(Sheet1!G1339=0,Master!A553,Master!K553)</f>
        <v>100</v>
      </c>
      <c r="F553" s="18">
        <f>IF(Sheet1!G1339=0,Master!B553,Master!L553)</f>
        <v>180</v>
      </c>
      <c r="G553" s="18">
        <f>IF(Sheet1!I1339=1,Master!A553,Master!K553)</f>
        <v>32.390601599999997</v>
      </c>
      <c r="H553" s="18">
        <f>IF(Sheet1!I1339=1,Master!B553,Master!L553)</f>
        <v>-80.682377299999999</v>
      </c>
      <c r="I553" s="18">
        <f>IF(Sheet1!I1339=0,Master!A553,Master!K553)</f>
        <v>100</v>
      </c>
      <c r="J553" s="18">
        <f>IF(Sheet1!I1339=0,Master!B553,Master!L553)</f>
        <v>180</v>
      </c>
      <c r="K553" s="18">
        <v>100</v>
      </c>
      <c r="L553" s="18">
        <v>180</v>
      </c>
      <c r="M553">
        <v>490</v>
      </c>
      <c r="N553" t="s">
        <v>602</v>
      </c>
      <c r="O553">
        <v>2.2710882944400001E-2</v>
      </c>
      <c r="P553" s="18" t="s">
        <v>113</v>
      </c>
      <c r="Q553" t="s">
        <v>114</v>
      </c>
      <c r="R553" t="s">
        <v>8</v>
      </c>
      <c r="S553">
        <v>0</v>
      </c>
      <c r="T553">
        <v>1</v>
      </c>
      <c r="U553">
        <v>12.480315208435</v>
      </c>
      <c r="V553">
        <v>12.480315208435</v>
      </c>
      <c r="W553">
        <v>12.480315208435</v>
      </c>
      <c r="X553" s="1">
        <v>12.480315208435</v>
      </c>
      <c r="Z553" s="1">
        <v>1</v>
      </c>
      <c r="AA553" s="1">
        <v>0.69021165370941195</v>
      </c>
      <c r="AB553" s="1">
        <v>0.69021165370941195</v>
      </c>
      <c r="AC553" s="1">
        <v>0.69021165370941195</v>
      </c>
      <c r="AD553" s="1">
        <v>0.69021165370941195</v>
      </c>
      <c r="AF553" s="1">
        <v>1</v>
      </c>
      <c r="AG553">
        <v>0.80134016275405895</v>
      </c>
      <c r="AH553">
        <v>0.80134016275405895</v>
      </c>
      <c r="AI553">
        <v>0.80134016275405895</v>
      </c>
      <c r="AJ553">
        <v>0.80134016275405895</v>
      </c>
      <c r="AL553" s="18">
        <f t="shared" si="50"/>
        <v>0.80134016275405895</v>
      </c>
      <c r="AM553">
        <v>0.80134016275405895</v>
      </c>
      <c r="AN553">
        <v>490</v>
      </c>
      <c r="AO553" t="s">
        <v>602</v>
      </c>
      <c r="AP553" t="s">
        <v>113</v>
      </c>
      <c r="AQ553" t="s">
        <v>114</v>
      </c>
      <c r="AR553" t="s">
        <v>8</v>
      </c>
      <c r="AS553">
        <v>32.390601599999997</v>
      </c>
      <c r="AT553">
        <v>-80.682377299999999</v>
      </c>
      <c r="AW553">
        <v>14.8</v>
      </c>
      <c r="AX553">
        <v>14.8</v>
      </c>
      <c r="BB553">
        <v>16.600000000000001</v>
      </c>
      <c r="BC553">
        <v>16.600000000000001</v>
      </c>
      <c r="BG553">
        <v>20.2</v>
      </c>
      <c r="BH553">
        <v>20.2</v>
      </c>
      <c r="BL553">
        <v>24.3</v>
      </c>
      <c r="BM553">
        <v>24.3</v>
      </c>
      <c r="BQ553">
        <v>28</v>
      </c>
      <c r="BR553">
        <v>28</v>
      </c>
      <c r="BW553">
        <v>30.8</v>
      </c>
      <c r="BX553">
        <v>30.8</v>
      </c>
      <c r="CB553">
        <v>32.200000000000003</v>
      </c>
      <c r="CC553">
        <v>32.200000000000003</v>
      </c>
      <c r="CG553">
        <v>31.5</v>
      </c>
      <c r="CH553">
        <v>31.5</v>
      </c>
      <c r="CL553">
        <v>29.2</v>
      </c>
      <c r="CM553">
        <v>29.2</v>
      </c>
      <c r="CQ553">
        <v>25.1</v>
      </c>
      <c r="CR553">
        <v>25.1</v>
      </c>
      <c r="CV553">
        <v>20.6</v>
      </c>
      <c r="CW553">
        <v>20.6</v>
      </c>
      <c r="DA553">
        <v>16.2</v>
      </c>
      <c r="DB553">
        <v>16.2</v>
      </c>
      <c r="DD553">
        <v>1</v>
      </c>
      <c r="DE553">
        <v>0</v>
      </c>
      <c r="DF553">
        <v>0</v>
      </c>
      <c r="DG553">
        <v>0</v>
      </c>
      <c r="DH553">
        <v>0</v>
      </c>
      <c r="DI553" t="str">
        <f t="shared" si="51"/>
        <v xml:space="preserve">Temp. suitable for vectors - surveillance may be needed. </v>
      </c>
      <c r="DJ553" t="str">
        <f t="shared" si="48"/>
        <v>When temp. suitable, model suggests vectors likely - may need control, education, and policies minimizing exposure.</v>
      </c>
      <c r="DK553" t="str">
        <f t="shared" si="52"/>
        <v xml:space="preserve">Temp. suitable for Zika - surveillance may be needed. </v>
      </c>
      <c r="DL553" t="str">
        <f t="shared" si="49"/>
        <v>When temp. suitable, model suggests Zika unlikely.</v>
      </c>
      <c r="DM553" t="str">
        <f t="shared" si="53"/>
        <v>Temp. suitable for vectors - surveillance may be needed. When temp. suitable, model suggests vectors likely - may need control, education, and policies minimizing exposure.</v>
      </c>
      <c r="DX553" s="59" t="s">
        <v>602</v>
      </c>
      <c r="DY553" s="59" t="s">
        <v>113</v>
      </c>
      <c r="DZ553" s="59" t="s">
        <v>114</v>
      </c>
      <c r="EA553" s="59" t="s">
        <v>8</v>
      </c>
      <c r="EB553" s="59">
        <v>537</v>
      </c>
      <c r="EC553" s="59">
        <v>15</v>
      </c>
      <c r="ED553" s="59">
        <v>1</v>
      </c>
      <c r="EE553" s="59">
        <v>980</v>
      </c>
      <c r="EF553" s="59">
        <v>979</v>
      </c>
      <c r="EG553" s="59">
        <v>196.666666666666</v>
      </c>
      <c r="EH553" s="59">
        <v>277.93684334555002</v>
      </c>
      <c r="EI553" s="59">
        <v>2950</v>
      </c>
      <c r="EJ553" s="59">
        <v>15</v>
      </c>
      <c r="EK553" s="59">
        <v>1</v>
      </c>
      <c r="EL553" s="59">
        <v>1</v>
      </c>
      <c r="EM553" s="59">
        <v>91</v>
      </c>
      <c r="EN553" s="59">
        <v>2950</v>
      </c>
    </row>
    <row r="554" spans="1:144" x14ac:dyDescent="0.25">
      <c r="A554" s="18">
        <v>32.858429600000001</v>
      </c>
      <c r="B554" s="18">
        <v>-79.9788037</v>
      </c>
      <c r="C554" s="18">
        <f>IF(Sheet1!G1340=1,Master!A554,Master!K554)</f>
        <v>32.858429600000001</v>
      </c>
      <c r="D554" s="18">
        <f>IF(Sheet1!G1340=1,Master!B554,Master!L554)</f>
        <v>-79.9788037</v>
      </c>
      <c r="E554" s="18">
        <f>IF(Sheet1!G1340=0,Master!A554,Master!K554)</f>
        <v>100</v>
      </c>
      <c r="F554" s="18">
        <f>IF(Sheet1!G1340=0,Master!B554,Master!L554)</f>
        <v>180</v>
      </c>
      <c r="G554" s="18">
        <f>IF(Sheet1!I1340=1,Master!A554,Master!K554)</f>
        <v>32.858429600000001</v>
      </c>
      <c r="H554" s="18">
        <f>IF(Sheet1!I1340=1,Master!B554,Master!L554)</f>
        <v>-79.9788037</v>
      </c>
      <c r="I554" s="18">
        <f>IF(Sheet1!I1340=0,Master!A554,Master!K554)</f>
        <v>100</v>
      </c>
      <c r="J554" s="18">
        <f>IF(Sheet1!I1340=0,Master!B554,Master!L554)</f>
        <v>180</v>
      </c>
      <c r="K554" s="18">
        <v>100</v>
      </c>
      <c r="L554" s="18">
        <v>180</v>
      </c>
      <c r="M554">
        <v>492</v>
      </c>
      <c r="N554" t="s">
        <v>604</v>
      </c>
      <c r="O554">
        <v>1.45503231852E-2</v>
      </c>
      <c r="P554" s="18" t="s">
        <v>113</v>
      </c>
      <c r="Q554" t="s">
        <v>114</v>
      </c>
      <c r="R554" t="s">
        <v>8</v>
      </c>
      <c r="S554">
        <v>0</v>
      </c>
      <c r="T554">
        <v>1</v>
      </c>
      <c r="U554">
        <v>13.5826768875122</v>
      </c>
      <c r="V554">
        <v>13.5826768875122</v>
      </c>
      <c r="W554">
        <v>13.5826768875122</v>
      </c>
      <c r="X554" s="1">
        <v>13.5826768875122</v>
      </c>
      <c r="Z554" s="1">
        <v>1</v>
      </c>
      <c r="AA554" s="1">
        <v>0.645394086837769</v>
      </c>
      <c r="AB554" s="1">
        <v>0.645394086837769</v>
      </c>
      <c r="AC554" s="1">
        <v>0.645394086837769</v>
      </c>
      <c r="AD554" s="1">
        <v>0.645394086837769</v>
      </c>
      <c r="AF554" s="1">
        <v>1</v>
      </c>
      <c r="AG554">
        <v>0.78645998239517201</v>
      </c>
      <c r="AH554">
        <v>0.78645998239517201</v>
      </c>
      <c r="AI554">
        <v>0.78645998239517201</v>
      </c>
      <c r="AJ554">
        <v>0.78645998239517201</v>
      </c>
      <c r="AL554" s="18">
        <f t="shared" si="50"/>
        <v>0.78645998239517201</v>
      </c>
      <c r="AM554">
        <v>0.78645998239517201</v>
      </c>
      <c r="AN554">
        <v>492</v>
      </c>
      <c r="AO554" t="s">
        <v>604</v>
      </c>
      <c r="AP554" t="s">
        <v>113</v>
      </c>
      <c r="AQ554" t="s">
        <v>114</v>
      </c>
      <c r="AR554" t="s">
        <v>8</v>
      </c>
      <c r="AS554">
        <v>32.858429600000001</v>
      </c>
      <c r="AT554">
        <v>-79.9788037</v>
      </c>
      <c r="AW554">
        <v>14</v>
      </c>
      <c r="AX554">
        <v>14</v>
      </c>
      <c r="BB554">
        <v>15.7</v>
      </c>
      <c r="BC554">
        <v>15.7</v>
      </c>
      <c r="BG554">
        <v>19.399999999999999</v>
      </c>
      <c r="BH554">
        <v>19.399999999999999</v>
      </c>
      <c r="BL554">
        <v>23.6</v>
      </c>
      <c r="BM554">
        <v>23.6</v>
      </c>
      <c r="BQ554">
        <v>27.4</v>
      </c>
      <c r="BR554">
        <v>27.4</v>
      </c>
      <c r="BW554">
        <v>30.3</v>
      </c>
      <c r="BX554">
        <v>30.3</v>
      </c>
      <c r="CB554">
        <v>31.9</v>
      </c>
      <c r="CC554">
        <v>31.9</v>
      </c>
      <c r="CG554">
        <v>31.3</v>
      </c>
      <c r="CH554">
        <v>31.3</v>
      </c>
      <c r="CL554">
        <v>28.9</v>
      </c>
      <c r="CM554">
        <v>28.9</v>
      </c>
      <c r="CQ554">
        <v>24.6</v>
      </c>
      <c r="CR554">
        <v>24.6</v>
      </c>
      <c r="CV554">
        <v>20.3</v>
      </c>
      <c r="CW554">
        <v>20.3</v>
      </c>
      <c r="DA554">
        <v>15.9</v>
      </c>
      <c r="DB554">
        <v>15.9</v>
      </c>
      <c r="DD554">
        <v>1</v>
      </c>
      <c r="DE554">
        <v>0</v>
      </c>
      <c r="DF554">
        <v>0</v>
      </c>
      <c r="DG554">
        <v>0</v>
      </c>
      <c r="DH554">
        <v>0</v>
      </c>
      <c r="DI554" t="str">
        <f t="shared" si="51"/>
        <v xml:space="preserve">Temp. suitable for vectors - surveillance may be needed. </v>
      </c>
      <c r="DJ554" t="str">
        <f t="shared" si="48"/>
        <v>When temp. suitable, model suggests vectors likely - may need control, education, and policies minimizing exposure.</v>
      </c>
      <c r="DK554" t="str">
        <f t="shared" si="52"/>
        <v xml:space="preserve">Temp. suitable for Zika - surveillance may be needed. </v>
      </c>
      <c r="DL554" t="str">
        <f t="shared" si="49"/>
        <v>When temp. suitable, model suggests Zika unlikely.</v>
      </c>
      <c r="DM554" t="str">
        <f t="shared" si="53"/>
        <v>Temp. suitable for vectors - surveillance may be needed. When temp. suitable, model suggests vectors likely - may need control, education, and policies minimizing exposure.</v>
      </c>
      <c r="DX554" s="59" t="s">
        <v>604</v>
      </c>
      <c r="DY554" s="59" t="s">
        <v>113</v>
      </c>
      <c r="DZ554" s="59" t="s">
        <v>114</v>
      </c>
      <c r="EA554" s="59" t="s">
        <v>8</v>
      </c>
      <c r="EB554" s="59">
        <v>1043</v>
      </c>
      <c r="EC554" s="59">
        <v>68</v>
      </c>
      <c r="ED554" s="59">
        <v>0</v>
      </c>
      <c r="EE554" s="59">
        <v>1774</v>
      </c>
      <c r="EF554" s="59">
        <v>1774</v>
      </c>
      <c r="EG554" s="59">
        <v>213.779411764705</v>
      </c>
      <c r="EH554" s="59">
        <v>346.34056877028502</v>
      </c>
      <c r="EI554" s="59">
        <v>14537</v>
      </c>
      <c r="EJ554" s="59">
        <v>47</v>
      </c>
      <c r="EK554" s="59">
        <v>0</v>
      </c>
      <c r="EL554" s="59">
        <v>1</v>
      </c>
      <c r="EM554" s="59">
        <v>26</v>
      </c>
      <c r="EN554" s="59">
        <v>14537</v>
      </c>
    </row>
    <row r="555" spans="1:144" x14ac:dyDescent="0.25">
      <c r="A555" s="18">
        <v>32.963682400000003</v>
      </c>
      <c r="B555" s="18">
        <v>-79.963196300000007</v>
      </c>
      <c r="C555" s="18">
        <f>IF(Sheet1!G1341=1,Master!A555,Master!K555)</f>
        <v>32.963682400000003</v>
      </c>
      <c r="D555" s="18">
        <f>IF(Sheet1!G1341=1,Master!B555,Master!L555)</f>
        <v>-79.963196300000007</v>
      </c>
      <c r="E555" s="18">
        <f>IF(Sheet1!G1341=0,Master!A555,Master!K555)</f>
        <v>100</v>
      </c>
      <c r="F555" s="18">
        <f>IF(Sheet1!G1341=0,Master!B555,Master!L555)</f>
        <v>180</v>
      </c>
      <c r="G555" s="18">
        <f>IF(Sheet1!I1341=1,Master!A555,Master!K555)</f>
        <v>32.963682400000003</v>
      </c>
      <c r="H555" s="18">
        <f>IF(Sheet1!I1341=1,Master!B555,Master!L555)</f>
        <v>-79.963196300000007</v>
      </c>
      <c r="I555" s="18">
        <f>IF(Sheet1!I1341=0,Master!A555,Master!K555)</f>
        <v>100</v>
      </c>
      <c r="J555" s="18">
        <f>IF(Sheet1!I1341=0,Master!B555,Master!L555)</f>
        <v>180</v>
      </c>
      <c r="K555" s="18">
        <v>100</v>
      </c>
      <c r="L555" s="18">
        <v>180</v>
      </c>
      <c r="M555">
        <v>574</v>
      </c>
      <c r="N555" t="s">
        <v>686</v>
      </c>
      <c r="O555">
        <v>0.728664450287</v>
      </c>
      <c r="P555" s="18" t="s">
        <v>113</v>
      </c>
      <c r="Q555" t="s">
        <v>114</v>
      </c>
      <c r="R555" t="s">
        <v>8</v>
      </c>
      <c r="S555">
        <v>0</v>
      </c>
      <c r="T555">
        <v>1</v>
      </c>
      <c r="U555">
        <v>12.7559051513671</v>
      </c>
      <c r="V555">
        <v>12.7559051513671</v>
      </c>
      <c r="W555">
        <v>12.7559051513671</v>
      </c>
      <c r="X555" s="1">
        <v>12.7559051513671</v>
      </c>
      <c r="Z555" s="1">
        <v>4</v>
      </c>
      <c r="AA555" s="1">
        <v>0.73905870240386695</v>
      </c>
      <c r="AB555" s="1">
        <v>0.75669545057342402</v>
      </c>
      <c r="AC555" s="1">
        <v>0.746516578136459</v>
      </c>
      <c r="AD555" s="1">
        <v>2.9860663125458302</v>
      </c>
      <c r="AF555" s="1">
        <v>4</v>
      </c>
      <c r="AG555">
        <v>0.84288987653124303</v>
      </c>
      <c r="AH555">
        <v>0.93793088872573405</v>
      </c>
      <c r="AI555">
        <v>0.89339263462931795</v>
      </c>
      <c r="AJ555">
        <v>3.57357053851727</v>
      </c>
      <c r="AL555" s="18">
        <f t="shared" si="50"/>
        <v>0.93793088872573405</v>
      </c>
      <c r="AM555">
        <v>0.93793088872573405</v>
      </c>
      <c r="AN555">
        <v>574</v>
      </c>
      <c r="AO555" t="s">
        <v>686</v>
      </c>
      <c r="AP555" t="s">
        <v>113</v>
      </c>
      <c r="AQ555" t="s">
        <v>114</v>
      </c>
      <c r="AR555" t="s">
        <v>8</v>
      </c>
      <c r="AS555">
        <v>32.963682400000003</v>
      </c>
      <c r="AT555">
        <v>-79.963196300000007</v>
      </c>
      <c r="AW555">
        <v>14.1</v>
      </c>
      <c r="AX555">
        <v>14.1</v>
      </c>
      <c r="BB555">
        <v>15.8</v>
      </c>
      <c r="BC555">
        <v>15.8</v>
      </c>
      <c r="BG555">
        <v>19.7</v>
      </c>
      <c r="BH555">
        <v>19.7</v>
      </c>
      <c r="BL555">
        <v>23.9</v>
      </c>
      <c r="BM555">
        <v>23.9</v>
      </c>
      <c r="BQ555">
        <v>27.8</v>
      </c>
      <c r="BR555">
        <v>27.8</v>
      </c>
      <c r="BW555">
        <v>30.6</v>
      </c>
      <c r="BX555">
        <v>30.6</v>
      </c>
      <c r="CB555">
        <v>32.200000000000003</v>
      </c>
      <c r="CC555">
        <v>32.200000000000003</v>
      </c>
      <c r="CG555">
        <v>31.5</v>
      </c>
      <c r="CH555">
        <v>31.5</v>
      </c>
      <c r="CL555">
        <v>29.1</v>
      </c>
      <c r="CM555">
        <v>29.1</v>
      </c>
      <c r="CQ555">
        <v>24.7</v>
      </c>
      <c r="CR555">
        <v>24.7</v>
      </c>
      <c r="CV555">
        <v>20.399999999999999</v>
      </c>
      <c r="CW555">
        <v>20.399999999999999</v>
      </c>
      <c r="DA555">
        <v>16</v>
      </c>
      <c r="DB555">
        <v>16</v>
      </c>
      <c r="DD555">
        <v>5</v>
      </c>
      <c r="DE555">
        <v>0</v>
      </c>
      <c r="DF555">
        <v>0</v>
      </c>
      <c r="DG555">
        <v>0</v>
      </c>
      <c r="DH555">
        <v>0</v>
      </c>
      <c r="DI555" t="str">
        <f t="shared" si="51"/>
        <v xml:space="preserve">Temp. suitable for vectors - surveillance may be needed. </v>
      </c>
      <c r="DJ555" t="str">
        <f t="shared" si="48"/>
        <v>When temp. suitable, model suggests vectors likely - may need control, education, and policies minimizing exposure.</v>
      </c>
      <c r="DK555" t="str">
        <f t="shared" si="52"/>
        <v xml:space="preserve">Temp. suitable for Zika - surveillance may be needed. </v>
      </c>
      <c r="DL555" t="str">
        <f t="shared" si="49"/>
        <v>When temp. suitable, model suggests Zika unlikely.</v>
      </c>
      <c r="DM555" t="str">
        <f t="shared" si="53"/>
        <v>Temp. suitable for vectors - surveillance may be needed. When temp. suitable, model suggests vectors likely - may need control, education, and policies minimizing exposure.</v>
      </c>
      <c r="DX555" s="59" t="s">
        <v>686</v>
      </c>
      <c r="DY555" s="59" t="s">
        <v>113</v>
      </c>
      <c r="DZ555" s="59" t="s">
        <v>114</v>
      </c>
      <c r="EA555" s="59" t="s">
        <v>8</v>
      </c>
      <c r="EB555" s="59">
        <v>13</v>
      </c>
      <c r="EC555" s="59">
        <v>384</v>
      </c>
      <c r="ED555" s="59">
        <v>0</v>
      </c>
      <c r="EE555" s="59">
        <v>1877</v>
      </c>
      <c r="EF555" s="59">
        <v>1877</v>
      </c>
      <c r="EG555" s="59">
        <v>105.776041666666</v>
      </c>
      <c r="EH555" s="59">
        <v>267.42686276064001</v>
      </c>
      <c r="EI555" s="59">
        <v>40618</v>
      </c>
      <c r="EJ555" s="59">
        <v>117</v>
      </c>
      <c r="EK555" s="59">
        <v>0</v>
      </c>
      <c r="EL555" s="59">
        <v>9</v>
      </c>
      <c r="EM555" s="59">
        <v>0</v>
      </c>
      <c r="EN555" s="59">
        <v>40618</v>
      </c>
    </row>
    <row r="556" spans="1:144" x14ac:dyDescent="0.25">
      <c r="A556" s="18">
        <v>33.255928099999998</v>
      </c>
      <c r="B556" s="18">
        <v>-79.988998199999997</v>
      </c>
      <c r="C556" s="18">
        <f>IF(Sheet1!G1342=1,Master!A556,Master!K556)</f>
        <v>33.255928099999998</v>
      </c>
      <c r="D556" s="18">
        <f>IF(Sheet1!G1342=1,Master!B556,Master!L556)</f>
        <v>-79.988998199999997</v>
      </c>
      <c r="E556" s="18">
        <f>IF(Sheet1!G1342=0,Master!A556,Master!K556)</f>
        <v>100</v>
      </c>
      <c r="F556" s="18">
        <f>IF(Sheet1!G1342=0,Master!B556,Master!L556)</f>
        <v>180</v>
      </c>
      <c r="G556" s="18">
        <f>IF(Sheet1!I1342=1,Master!A556,Master!K556)</f>
        <v>33.255928099999998</v>
      </c>
      <c r="H556" s="18">
        <f>IF(Sheet1!I1342=1,Master!B556,Master!L556)</f>
        <v>-79.988998199999997</v>
      </c>
      <c r="I556" s="18">
        <f>IF(Sheet1!I1342=0,Master!A556,Master!K556)</f>
        <v>100</v>
      </c>
      <c r="J556" s="18">
        <f>IF(Sheet1!I1342=0,Master!B556,Master!L556)</f>
        <v>180</v>
      </c>
      <c r="K556" s="18">
        <v>100</v>
      </c>
      <c r="L556" s="18">
        <v>180</v>
      </c>
      <c r="M556">
        <v>575</v>
      </c>
      <c r="N556" t="s">
        <v>687</v>
      </c>
      <c r="O556">
        <v>3.1722952164E-2</v>
      </c>
      <c r="P556" s="18" t="s">
        <v>113</v>
      </c>
      <c r="Q556" t="s">
        <v>114</v>
      </c>
      <c r="R556" t="s">
        <v>8</v>
      </c>
      <c r="S556">
        <v>0</v>
      </c>
      <c r="T556">
        <v>1</v>
      </c>
      <c r="U556">
        <v>8.3464565277099592</v>
      </c>
      <c r="V556">
        <v>8.3464565277099592</v>
      </c>
      <c r="W556">
        <v>8.3464565277099592</v>
      </c>
      <c r="X556" s="1">
        <v>8.3464565277099592</v>
      </c>
      <c r="Z556" s="1">
        <v>1</v>
      </c>
      <c r="AA556" s="1">
        <v>0.58524465560913097</v>
      </c>
      <c r="AB556" s="1">
        <v>0.58524465560913097</v>
      </c>
      <c r="AC556" s="1">
        <v>0.58524465560913097</v>
      </c>
      <c r="AD556" s="1">
        <v>0.58524465560913097</v>
      </c>
      <c r="AF556" s="1">
        <v>1</v>
      </c>
      <c r="AG556">
        <v>0.76572543382644698</v>
      </c>
      <c r="AH556">
        <v>0.76572543382644698</v>
      </c>
      <c r="AI556">
        <v>0.76572543382644698</v>
      </c>
      <c r="AJ556">
        <v>0.76572543382644698</v>
      </c>
      <c r="AL556" s="18">
        <f t="shared" si="50"/>
        <v>0.76572543382644698</v>
      </c>
      <c r="AM556">
        <v>0.76572543382644698</v>
      </c>
      <c r="AN556">
        <v>575</v>
      </c>
      <c r="AO556" t="s">
        <v>687</v>
      </c>
      <c r="AP556" t="s">
        <v>113</v>
      </c>
      <c r="AQ556" t="s">
        <v>114</v>
      </c>
      <c r="AR556" t="s">
        <v>8</v>
      </c>
      <c r="AS556">
        <v>33.255928099999998</v>
      </c>
      <c r="AT556">
        <v>-79.988998199999997</v>
      </c>
      <c r="AW556">
        <v>13.8</v>
      </c>
      <c r="AX556">
        <v>13.8</v>
      </c>
      <c r="BB556">
        <v>15.8</v>
      </c>
      <c r="BC556">
        <v>15.8</v>
      </c>
      <c r="BG556">
        <v>20.2</v>
      </c>
      <c r="BH556">
        <v>20.2</v>
      </c>
      <c r="BL556">
        <v>24.5</v>
      </c>
      <c r="BM556">
        <v>24.5</v>
      </c>
      <c r="BQ556">
        <v>28.3</v>
      </c>
      <c r="BR556">
        <v>28.3</v>
      </c>
      <c r="BW556">
        <v>31.2</v>
      </c>
      <c r="BX556">
        <v>31.2</v>
      </c>
      <c r="CB556">
        <v>32.700000000000003</v>
      </c>
      <c r="CC556">
        <v>32.700000000000003</v>
      </c>
      <c r="CG556">
        <v>32</v>
      </c>
      <c r="CH556">
        <v>32</v>
      </c>
      <c r="CL556">
        <v>29.4</v>
      </c>
      <c r="CM556">
        <v>29.4</v>
      </c>
      <c r="CQ556">
        <v>24.9</v>
      </c>
      <c r="CR556">
        <v>24.9</v>
      </c>
      <c r="CV556">
        <v>20.399999999999999</v>
      </c>
      <c r="CW556">
        <v>20.399999999999999</v>
      </c>
      <c r="DA556">
        <v>15.7</v>
      </c>
      <c r="DB556">
        <v>15.7</v>
      </c>
      <c r="DD556">
        <v>1</v>
      </c>
      <c r="DE556">
        <v>0</v>
      </c>
      <c r="DF556">
        <v>0</v>
      </c>
      <c r="DG556">
        <v>0</v>
      </c>
      <c r="DH556">
        <v>0</v>
      </c>
      <c r="DI556" t="str">
        <f t="shared" si="51"/>
        <v xml:space="preserve">Temp. suitable for vectors - surveillance may be needed. </v>
      </c>
      <c r="DJ556" t="str">
        <f t="shared" si="48"/>
        <v>When temp. suitable, model suggests vectors likely - may need control, education, and policies minimizing exposure.</v>
      </c>
      <c r="DK556" t="str">
        <f t="shared" si="52"/>
        <v xml:space="preserve">Temp. suitable for Zika - surveillance may be needed. </v>
      </c>
      <c r="DL556" t="str">
        <f t="shared" si="49"/>
        <v>When temp. suitable, model suggests Zika unlikely.</v>
      </c>
      <c r="DM556" t="str">
        <f t="shared" si="53"/>
        <v>Temp. suitable for vectors - surveillance may be needed. When temp. suitable, model suggests vectors likely - may need control, education, and policies minimizing exposure.</v>
      </c>
      <c r="DX556" s="59" t="s">
        <v>687</v>
      </c>
      <c r="DY556" s="59" t="s">
        <v>113</v>
      </c>
      <c r="DZ556" s="59" t="s">
        <v>114</v>
      </c>
      <c r="EA556" s="59" t="s">
        <v>8</v>
      </c>
      <c r="EB556" s="59">
        <v>2</v>
      </c>
      <c r="EC556" s="59">
        <v>128</v>
      </c>
      <c r="ED556" s="59">
        <v>0</v>
      </c>
      <c r="EE556" s="59">
        <v>528</v>
      </c>
      <c r="EF556" s="59">
        <v>528</v>
      </c>
      <c r="EG556" s="59">
        <v>25.1953125</v>
      </c>
      <c r="EH556" s="59">
        <v>60.374101778223903</v>
      </c>
      <c r="EI556" s="59">
        <v>3225</v>
      </c>
      <c r="EJ556" s="59">
        <v>42</v>
      </c>
      <c r="EK556" s="59">
        <v>0</v>
      </c>
      <c r="EL556" s="59">
        <v>4</v>
      </c>
      <c r="EM556" s="59">
        <v>1</v>
      </c>
      <c r="EN556" s="59">
        <v>3225</v>
      </c>
    </row>
    <row r="557" spans="1:144" x14ac:dyDescent="0.25">
      <c r="A557" s="18">
        <v>33.602493899999999</v>
      </c>
      <c r="B557" s="18">
        <v>-81.0786126</v>
      </c>
      <c r="C557" s="18">
        <f>IF(Sheet1!G1343=1,Master!A557,Master!K557)</f>
        <v>33.602493899999999</v>
      </c>
      <c r="D557" s="18">
        <f>IF(Sheet1!G1343=1,Master!B557,Master!L557)</f>
        <v>-81.0786126</v>
      </c>
      <c r="E557" s="18">
        <f>IF(Sheet1!G1343=0,Master!A557,Master!K557)</f>
        <v>100</v>
      </c>
      <c r="F557" s="18">
        <f>IF(Sheet1!G1343=0,Master!B557,Master!L557)</f>
        <v>180</v>
      </c>
      <c r="G557" s="18">
        <f>IF(Sheet1!I1343=1,Master!A557,Master!K557)</f>
        <v>33.602493899999999</v>
      </c>
      <c r="H557" s="18">
        <f>IF(Sheet1!I1343=1,Master!B557,Master!L557)</f>
        <v>-81.0786126</v>
      </c>
      <c r="I557" s="18">
        <f>IF(Sheet1!I1343=0,Master!A557,Master!K557)</f>
        <v>100</v>
      </c>
      <c r="J557" s="18">
        <f>IF(Sheet1!I1343=0,Master!B557,Master!L557)</f>
        <v>180</v>
      </c>
      <c r="K557" s="18">
        <v>100</v>
      </c>
      <c r="L557" s="18">
        <v>180</v>
      </c>
      <c r="M557">
        <v>595</v>
      </c>
      <c r="N557" t="s">
        <v>709</v>
      </c>
      <c r="O557">
        <v>0.17543216017499999</v>
      </c>
      <c r="P557" s="18" t="s">
        <v>113</v>
      </c>
      <c r="Q557" t="s">
        <v>114</v>
      </c>
      <c r="R557" t="s">
        <v>8</v>
      </c>
      <c r="S557">
        <v>0</v>
      </c>
      <c r="T557">
        <v>1</v>
      </c>
      <c r="U557">
        <v>11.102362632751399</v>
      </c>
      <c r="V557">
        <v>11.102362632751399</v>
      </c>
      <c r="W557">
        <v>11.102362632751399</v>
      </c>
      <c r="X557" s="1">
        <v>11.102362632751399</v>
      </c>
      <c r="Z557" s="1">
        <v>1</v>
      </c>
      <c r="AA557" s="1">
        <v>0.63131564855575595</v>
      </c>
      <c r="AB557" s="1">
        <v>0.63131564855575595</v>
      </c>
      <c r="AC557" s="1">
        <v>0.63131564855575595</v>
      </c>
      <c r="AD557" s="1">
        <v>0.63131564855575595</v>
      </c>
      <c r="AF557" s="1">
        <v>1</v>
      </c>
      <c r="AG557">
        <v>0.952389776706696</v>
      </c>
      <c r="AH557">
        <v>0.952389776706696</v>
      </c>
      <c r="AI557">
        <v>0.952389776706696</v>
      </c>
      <c r="AJ557">
        <v>0.952389776706696</v>
      </c>
      <c r="AL557" s="18">
        <f t="shared" si="50"/>
        <v>0.952389776706696</v>
      </c>
      <c r="AM557">
        <v>0.952389776706696</v>
      </c>
      <c r="AN557">
        <v>595</v>
      </c>
      <c r="AO557" t="s">
        <v>709</v>
      </c>
      <c r="AP557" t="s">
        <v>113</v>
      </c>
      <c r="AQ557" t="s">
        <v>114</v>
      </c>
      <c r="AR557" t="s">
        <v>8</v>
      </c>
      <c r="AS557">
        <v>33.602493899999999</v>
      </c>
      <c r="AT557">
        <v>-81.0786126</v>
      </c>
      <c r="AW557">
        <v>13.6</v>
      </c>
      <c r="AX557">
        <v>13.6</v>
      </c>
      <c r="BB557">
        <v>15.9</v>
      </c>
      <c r="BC557">
        <v>15.9</v>
      </c>
      <c r="BG557">
        <v>20.100000000000001</v>
      </c>
      <c r="BH557">
        <v>20.100000000000001</v>
      </c>
      <c r="BL557">
        <v>24.9</v>
      </c>
      <c r="BM557">
        <v>24.9</v>
      </c>
      <c r="BQ557">
        <v>28.9</v>
      </c>
      <c r="BR557">
        <v>28.9</v>
      </c>
      <c r="BW557">
        <v>31.9</v>
      </c>
      <c r="BX557">
        <v>31.9</v>
      </c>
      <c r="CB557">
        <v>33.299999999999997</v>
      </c>
      <c r="CC557">
        <v>33.299999999999997</v>
      </c>
      <c r="CG557">
        <v>32.5</v>
      </c>
      <c r="CH557">
        <v>32.5</v>
      </c>
      <c r="CL557">
        <v>29.7</v>
      </c>
      <c r="CM557">
        <v>29.7</v>
      </c>
      <c r="CQ557">
        <v>24.7</v>
      </c>
      <c r="CR557">
        <v>24.7</v>
      </c>
      <c r="CV557">
        <v>19.899999999999999</v>
      </c>
      <c r="CW557">
        <v>19.899999999999999</v>
      </c>
      <c r="DA557">
        <v>15.2</v>
      </c>
      <c r="DB557">
        <v>15.2</v>
      </c>
      <c r="DD557">
        <v>1</v>
      </c>
      <c r="DE557">
        <v>0</v>
      </c>
      <c r="DF557">
        <v>0</v>
      </c>
      <c r="DG557">
        <v>0</v>
      </c>
      <c r="DH557">
        <v>0</v>
      </c>
      <c r="DI557" t="str">
        <f t="shared" si="51"/>
        <v xml:space="preserve">Temp. suitable for vectors - surveillance may be needed. </v>
      </c>
      <c r="DJ557" t="str">
        <f t="shared" si="48"/>
        <v>When temp. suitable, model suggests vectors likely - may need control, education, and policies minimizing exposure.</v>
      </c>
      <c r="DK557" t="str">
        <f t="shared" si="52"/>
        <v xml:space="preserve">Temp. suitable for Zika - surveillance may be needed. </v>
      </c>
      <c r="DL557" t="str">
        <f t="shared" si="49"/>
        <v>When temp. suitable, model suggests Zika unlikely.</v>
      </c>
      <c r="DM557" t="str">
        <f t="shared" si="53"/>
        <v>Temp. suitable for vectors - surveillance may be needed. When temp. suitable, model suggests vectors likely - may need control, education, and policies minimizing exposure.</v>
      </c>
      <c r="DX557" s="59" t="s">
        <v>709</v>
      </c>
      <c r="DY557" s="59" t="s">
        <v>113</v>
      </c>
      <c r="DZ557" s="59" t="s">
        <v>114</v>
      </c>
      <c r="EA557" s="59" t="s">
        <v>8</v>
      </c>
      <c r="EB557" s="59">
        <v>0</v>
      </c>
      <c r="EC557" s="59">
        <v>211</v>
      </c>
      <c r="ED557" s="59">
        <v>0</v>
      </c>
      <c r="EE557" s="59">
        <v>526</v>
      </c>
      <c r="EF557" s="59">
        <v>526</v>
      </c>
      <c r="EG557" s="59">
        <v>12.2938388625592</v>
      </c>
      <c r="EH557" s="59">
        <v>52.912598146463203</v>
      </c>
      <c r="EI557" s="59">
        <v>2594</v>
      </c>
      <c r="EJ557" s="59">
        <v>38</v>
      </c>
      <c r="EK557" s="59">
        <v>0</v>
      </c>
      <c r="EL557" s="59">
        <v>10</v>
      </c>
      <c r="EM557" s="59">
        <v>1</v>
      </c>
      <c r="EN557" s="59">
        <v>2594</v>
      </c>
    </row>
    <row r="558" spans="1:144" x14ac:dyDescent="0.25">
      <c r="A558" s="18">
        <v>33.974543400000002</v>
      </c>
      <c r="B558" s="18">
        <v>-80.470482700000005</v>
      </c>
      <c r="C558" s="18">
        <f>IF(Sheet1!G1344=1,Master!A558,Master!K558)</f>
        <v>33.974543400000002</v>
      </c>
      <c r="D558" s="18">
        <f>IF(Sheet1!G1344=1,Master!B558,Master!L558)</f>
        <v>-80.470482700000005</v>
      </c>
      <c r="E558" s="18">
        <f>IF(Sheet1!G1344=0,Master!A558,Master!K558)</f>
        <v>100</v>
      </c>
      <c r="F558" s="18">
        <f>IF(Sheet1!G1344=0,Master!B558,Master!L558)</f>
        <v>180</v>
      </c>
      <c r="G558" s="18">
        <f>IF(Sheet1!I1344=1,Master!A558,Master!K558)</f>
        <v>33.974543400000002</v>
      </c>
      <c r="H558" s="18">
        <f>IF(Sheet1!I1344=1,Master!B558,Master!L558)</f>
        <v>-80.470482700000005</v>
      </c>
      <c r="I558" s="18">
        <f>IF(Sheet1!I1344=0,Master!A558,Master!K558)</f>
        <v>100</v>
      </c>
      <c r="J558" s="18">
        <f>IF(Sheet1!I1344=0,Master!B558,Master!L558)</f>
        <v>180</v>
      </c>
      <c r="K558" s="18">
        <v>100</v>
      </c>
      <c r="L558" s="18">
        <v>180</v>
      </c>
      <c r="M558">
        <v>659</v>
      </c>
      <c r="N558" t="s">
        <v>773</v>
      </c>
      <c r="O558">
        <v>0.22167426260100001</v>
      </c>
      <c r="P558" s="18" t="s">
        <v>113</v>
      </c>
      <c r="Q558" t="s">
        <v>114</v>
      </c>
      <c r="R558" t="s">
        <v>8</v>
      </c>
      <c r="S558">
        <v>0</v>
      </c>
      <c r="T558">
        <v>1</v>
      </c>
      <c r="U558">
        <v>11.65354347229</v>
      </c>
      <c r="V558">
        <v>11.65354347229</v>
      </c>
      <c r="W558">
        <v>11.65354347229</v>
      </c>
      <c r="X558" s="1">
        <v>11.65354347229</v>
      </c>
      <c r="Z558" s="1">
        <v>1</v>
      </c>
      <c r="AA558" s="1">
        <v>0.71253747576166804</v>
      </c>
      <c r="AB558" s="1">
        <v>0.71253747576166804</v>
      </c>
      <c r="AC558" s="1">
        <v>0.71253747576166804</v>
      </c>
      <c r="AD558" s="1">
        <v>0.71253747576166804</v>
      </c>
      <c r="AF558" s="1">
        <v>1</v>
      </c>
      <c r="AG558">
        <v>0.95360845313893805</v>
      </c>
      <c r="AH558">
        <v>0.95360845313893805</v>
      </c>
      <c r="AI558">
        <v>0.95360845313893805</v>
      </c>
      <c r="AJ558">
        <v>0.95360845313893805</v>
      </c>
      <c r="AL558" s="18">
        <f t="shared" si="50"/>
        <v>0.95360845313893805</v>
      </c>
      <c r="AM558">
        <v>0.95360845313893805</v>
      </c>
      <c r="AN558">
        <v>659</v>
      </c>
      <c r="AO558" t="s">
        <v>773</v>
      </c>
      <c r="AP558" t="s">
        <v>113</v>
      </c>
      <c r="AQ558" t="s">
        <v>114</v>
      </c>
      <c r="AR558" t="s">
        <v>8</v>
      </c>
      <c r="AS558">
        <v>33.974543400000002</v>
      </c>
      <c r="AT558">
        <v>-80.470482700000005</v>
      </c>
      <c r="AW558">
        <v>12.9</v>
      </c>
      <c r="AX558">
        <v>12.9</v>
      </c>
      <c r="BB558">
        <v>15</v>
      </c>
      <c r="BC558">
        <v>15</v>
      </c>
      <c r="BG558">
        <v>19.100000000000001</v>
      </c>
      <c r="BH558">
        <v>19.100000000000001</v>
      </c>
      <c r="BL558">
        <v>24.1</v>
      </c>
      <c r="BM558">
        <v>24.1</v>
      </c>
      <c r="BQ558">
        <v>28.3</v>
      </c>
      <c r="BR558">
        <v>28.3</v>
      </c>
      <c r="BW558">
        <v>31.3</v>
      </c>
      <c r="BX558">
        <v>31.3</v>
      </c>
      <c r="CB558">
        <v>32.4</v>
      </c>
      <c r="CC558">
        <v>32.4</v>
      </c>
      <c r="CG558">
        <v>31.8</v>
      </c>
      <c r="CH558">
        <v>31.8</v>
      </c>
      <c r="CL558">
        <v>29</v>
      </c>
      <c r="CM558">
        <v>29</v>
      </c>
      <c r="CQ558">
        <v>24.1</v>
      </c>
      <c r="CR558">
        <v>24.1</v>
      </c>
      <c r="CV558">
        <v>19.2</v>
      </c>
      <c r="CW558">
        <v>19.2</v>
      </c>
      <c r="DA558">
        <v>14</v>
      </c>
      <c r="DB558">
        <v>14</v>
      </c>
      <c r="DD558">
        <v>1</v>
      </c>
      <c r="DE558">
        <v>0</v>
      </c>
      <c r="DF558">
        <v>0</v>
      </c>
      <c r="DG558">
        <v>0</v>
      </c>
      <c r="DH558">
        <v>0</v>
      </c>
      <c r="DI558" t="str">
        <f t="shared" si="51"/>
        <v xml:space="preserve">Temp. suitable for vectors - surveillance may be needed. </v>
      </c>
      <c r="DJ558" t="str">
        <f t="shared" si="48"/>
        <v>When temp. suitable, model suggests vectors likely - may need control, education, and policies minimizing exposure.</v>
      </c>
      <c r="DK558" t="str">
        <f t="shared" si="52"/>
        <v xml:space="preserve">Temp. suitable for Zika - surveillance may be needed. </v>
      </c>
      <c r="DL558" t="str">
        <f t="shared" si="49"/>
        <v>When temp. suitable, model suggests Zika unlikely.</v>
      </c>
      <c r="DM558" t="str">
        <f t="shared" si="53"/>
        <v>Temp. suitable for vectors - surveillance may be needed. When temp. suitable, model suggests vectors likely - may need control, education, and policies minimizing exposure.</v>
      </c>
      <c r="DX558" s="59" t="s">
        <v>773</v>
      </c>
      <c r="DY558" s="59" t="s">
        <v>113</v>
      </c>
      <c r="DZ558" s="59" t="s">
        <v>114</v>
      </c>
      <c r="EA558" s="59" t="s">
        <v>8</v>
      </c>
      <c r="EB558" s="59">
        <v>0</v>
      </c>
      <c r="EC558" s="59">
        <v>245</v>
      </c>
      <c r="ED558" s="59">
        <v>0</v>
      </c>
      <c r="EE558" s="59">
        <v>837</v>
      </c>
      <c r="EF558" s="59">
        <v>837</v>
      </c>
      <c r="EG558" s="59">
        <v>97.844897959183598</v>
      </c>
      <c r="EH558" s="59">
        <v>145.45411095028001</v>
      </c>
      <c r="EI558" s="59">
        <v>23972</v>
      </c>
      <c r="EJ558" s="59">
        <v>130</v>
      </c>
      <c r="EK558" s="59">
        <v>0</v>
      </c>
      <c r="EL558" s="59">
        <v>8</v>
      </c>
      <c r="EM558" s="59">
        <v>35</v>
      </c>
      <c r="EN558" s="59">
        <v>23972</v>
      </c>
    </row>
    <row r="559" spans="1:144" x14ac:dyDescent="0.25">
      <c r="A559" s="18">
        <v>33.796097600000003</v>
      </c>
      <c r="B559" s="18">
        <v>-80.481833399999999</v>
      </c>
      <c r="C559" s="18">
        <f>IF(Sheet1!G1345=1,Master!A559,Master!K559)</f>
        <v>33.796097600000003</v>
      </c>
      <c r="D559" s="18">
        <f>IF(Sheet1!G1345=1,Master!B559,Master!L559)</f>
        <v>-80.481833399999999</v>
      </c>
      <c r="E559" s="18">
        <f>IF(Sheet1!G1345=0,Master!A559,Master!K559)</f>
        <v>100</v>
      </c>
      <c r="F559" s="18">
        <f>IF(Sheet1!G1345=0,Master!B559,Master!L559)</f>
        <v>180</v>
      </c>
      <c r="G559" s="18">
        <f>IF(Sheet1!I1345=1,Master!A559,Master!K559)</f>
        <v>33.796097600000003</v>
      </c>
      <c r="H559" s="18">
        <f>IF(Sheet1!I1345=1,Master!B559,Master!L559)</f>
        <v>-80.481833399999999</v>
      </c>
      <c r="I559" s="18">
        <f>IF(Sheet1!I1345=0,Master!A559,Master!K559)</f>
        <v>100</v>
      </c>
      <c r="J559" s="18">
        <f>IF(Sheet1!I1345=0,Master!B559,Master!L559)</f>
        <v>180</v>
      </c>
      <c r="K559" s="18">
        <v>100</v>
      </c>
      <c r="L559" s="18">
        <v>180</v>
      </c>
      <c r="M559">
        <v>660</v>
      </c>
      <c r="N559" t="s">
        <v>774</v>
      </c>
      <c r="O559">
        <v>0.34762234342800002</v>
      </c>
      <c r="P559" s="18" t="s">
        <v>113</v>
      </c>
      <c r="Q559" t="s">
        <v>114</v>
      </c>
      <c r="R559" t="s">
        <v>8</v>
      </c>
      <c r="S559">
        <v>0</v>
      </c>
      <c r="T559">
        <v>1</v>
      </c>
      <c r="U559">
        <v>11.3779525756835</v>
      </c>
      <c r="V559">
        <v>11.3779525756835</v>
      </c>
      <c r="W559">
        <v>11.3779525756835</v>
      </c>
      <c r="X559" s="1">
        <v>11.3779525756835</v>
      </c>
      <c r="Z559" s="1">
        <v>3</v>
      </c>
      <c r="AA559" s="1">
        <v>0.61030268804069099</v>
      </c>
      <c r="AB559" s="1">
        <v>0.69061935029888599</v>
      </c>
      <c r="AC559" s="1">
        <v>0.65061259809843197</v>
      </c>
      <c r="AD559" s="1">
        <v>1.95183779429529</v>
      </c>
      <c r="AF559" s="1">
        <v>3</v>
      </c>
      <c r="AG559">
        <v>0.90985020876237699</v>
      </c>
      <c r="AH559">
        <v>0.94535492125735998</v>
      </c>
      <c r="AI559">
        <v>0.93159408789424303</v>
      </c>
      <c r="AJ559">
        <v>2.79478226368273</v>
      </c>
      <c r="AL559" s="18">
        <f t="shared" si="50"/>
        <v>0.94535492125735998</v>
      </c>
      <c r="AM559">
        <v>0.94535492125735998</v>
      </c>
      <c r="AN559">
        <v>660</v>
      </c>
      <c r="AO559" t="s">
        <v>774</v>
      </c>
      <c r="AP559" t="s">
        <v>113</v>
      </c>
      <c r="AQ559" t="s">
        <v>114</v>
      </c>
      <c r="AR559" t="s">
        <v>8</v>
      </c>
      <c r="AS559">
        <v>33.796097600000003</v>
      </c>
      <c r="AT559">
        <v>-80.481833399999999</v>
      </c>
      <c r="AW559">
        <v>13.3</v>
      </c>
      <c r="AX559">
        <v>13.3</v>
      </c>
      <c r="BB559">
        <v>15.4</v>
      </c>
      <c r="BC559">
        <v>15.4</v>
      </c>
      <c r="BG559">
        <v>19.600000000000001</v>
      </c>
      <c r="BH559">
        <v>19.600000000000001</v>
      </c>
      <c r="BL559">
        <v>24.5</v>
      </c>
      <c r="BM559">
        <v>24.5</v>
      </c>
      <c r="BQ559">
        <v>28.6</v>
      </c>
      <c r="BR559">
        <v>28.6</v>
      </c>
      <c r="BW559">
        <v>31.5</v>
      </c>
      <c r="BX559">
        <v>31.5</v>
      </c>
      <c r="CB559">
        <v>32.799999999999997</v>
      </c>
      <c r="CC559">
        <v>32.799999999999997</v>
      </c>
      <c r="CG559">
        <v>32.1</v>
      </c>
      <c r="CH559">
        <v>32.1</v>
      </c>
      <c r="CL559">
        <v>29.3</v>
      </c>
      <c r="CM559">
        <v>29.3</v>
      </c>
      <c r="CQ559">
        <v>24.5</v>
      </c>
      <c r="CR559">
        <v>24.5</v>
      </c>
      <c r="CV559">
        <v>19.600000000000001</v>
      </c>
      <c r="CW559">
        <v>19.600000000000001</v>
      </c>
      <c r="DA559">
        <v>14.6</v>
      </c>
      <c r="DB559">
        <v>14.6</v>
      </c>
      <c r="DD559">
        <v>4</v>
      </c>
      <c r="DE559">
        <v>0</v>
      </c>
      <c r="DF559">
        <v>0</v>
      </c>
      <c r="DG559">
        <v>0</v>
      </c>
      <c r="DH559">
        <v>0</v>
      </c>
      <c r="DI559" t="str">
        <f t="shared" si="51"/>
        <v xml:space="preserve">Temp. suitable for vectors - surveillance may be needed. </v>
      </c>
      <c r="DJ559" t="str">
        <f t="shared" si="48"/>
        <v>When temp. suitable, model suggests vectors likely - may need control, education, and policies minimizing exposure.</v>
      </c>
      <c r="DK559" t="str">
        <f t="shared" si="52"/>
        <v xml:space="preserve">Temp. suitable for Zika - surveillance may be needed. </v>
      </c>
      <c r="DL559" t="str">
        <f t="shared" si="49"/>
        <v>When temp. suitable, model suggests Zika unlikely.</v>
      </c>
      <c r="DM559" t="str">
        <f t="shared" si="53"/>
        <v>Temp. suitable for vectors - surveillance may be needed. When temp. suitable, model suggests vectors likely - may need control, education, and policies minimizing exposure.</v>
      </c>
      <c r="DX559" s="59" t="s">
        <v>774</v>
      </c>
      <c r="DY559" s="59" t="s">
        <v>113</v>
      </c>
      <c r="DZ559" s="59" t="s">
        <v>114</v>
      </c>
      <c r="EA559" s="59" t="s">
        <v>8</v>
      </c>
      <c r="EB559" s="59">
        <v>0</v>
      </c>
      <c r="EC559" s="59">
        <v>405</v>
      </c>
      <c r="ED559" s="59">
        <v>0</v>
      </c>
      <c r="EE559" s="59">
        <v>493</v>
      </c>
      <c r="EF559" s="59">
        <v>493</v>
      </c>
      <c r="EG559" s="59">
        <v>10.2765432098765</v>
      </c>
      <c r="EH559" s="59">
        <v>37.071536689150598</v>
      </c>
      <c r="EI559" s="59">
        <v>4162</v>
      </c>
      <c r="EJ559" s="59">
        <v>55</v>
      </c>
      <c r="EK559" s="59">
        <v>0</v>
      </c>
      <c r="EL559" s="59">
        <v>15</v>
      </c>
      <c r="EM559" s="59">
        <v>1</v>
      </c>
      <c r="EN559" s="59">
        <v>4162</v>
      </c>
    </row>
    <row r="560" spans="1:144" x14ac:dyDescent="0.25">
      <c r="A560" s="18">
        <v>33.948725600000003</v>
      </c>
      <c r="B560" s="18">
        <v>-80.356739200000007</v>
      </c>
      <c r="C560" s="18">
        <f>IF(Sheet1!G1346=1,Master!A560,Master!K560)</f>
        <v>33.948725600000003</v>
      </c>
      <c r="D560" s="18">
        <f>IF(Sheet1!G1346=1,Master!B560,Master!L560)</f>
        <v>-80.356739200000007</v>
      </c>
      <c r="E560" s="18">
        <f>IF(Sheet1!G1346=0,Master!A560,Master!K560)</f>
        <v>100</v>
      </c>
      <c r="F560" s="18">
        <f>IF(Sheet1!G1346=0,Master!B560,Master!L560)</f>
        <v>180</v>
      </c>
      <c r="G560" s="18">
        <f>IF(Sheet1!I1346=1,Master!A560,Master!K560)</f>
        <v>33.948725600000003</v>
      </c>
      <c r="H560" s="18">
        <f>IF(Sheet1!I1346=1,Master!B560,Master!L560)</f>
        <v>-80.356739200000007</v>
      </c>
      <c r="I560" s="18">
        <f>IF(Sheet1!I1346=0,Master!A560,Master!K560)</f>
        <v>100</v>
      </c>
      <c r="J560" s="18">
        <f>IF(Sheet1!I1346=0,Master!B560,Master!L560)</f>
        <v>180</v>
      </c>
      <c r="K560" s="18">
        <v>100</v>
      </c>
      <c r="L560" s="18">
        <v>180</v>
      </c>
      <c r="M560">
        <v>669</v>
      </c>
      <c r="N560" t="s">
        <v>783</v>
      </c>
      <c r="O560">
        <v>8.2428021309400006E-3</v>
      </c>
      <c r="P560" s="18" t="s">
        <v>113</v>
      </c>
      <c r="Q560" t="s">
        <v>114</v>
      </c>
      <c r="R560" t="s">
        <v>8</v>
      </c>
      <c r="S560">
        <v>0</v>
      </c>
      <c r="T560">
        <v>1</v>
      </c>
      <c r="U560">
        <v>12.480315208435</v>
      </c>
      <c r="V560">
        <v>12.480315208435</v>
      </c>
      <c r="W560">
        <v>12.480315208435</v>
      </c>
      <c r="X560" s="1">
        <v>12.480315208435</v>
      </c>
      <c r="Z560" s="1">
        <v>1</v>
      </c>
      <c r="AA560" s="1">
        <v>0.71443730592727706</v>
      </c>
      <c r="AB560" s="1">
        <v>0.71443730592727706</v>
      </c>
      <c r="AC560" s="1">
        <v>0.71443730592727706</v>
      </c>
      <c r="AD560" s="1">
        <v>0.71443730592727706</v>
      </c>
      <c r="AF560" s="1">
        <v>1</v>
      </c>
      <c r="AG560">
        <v>0.96040970087051403</v>
      </c>
      <c r="AH560">
        <v>0.96040970087051403</v>
      </c>
      <c r="AI560">
        <v>0.96040970087051403</v>
      </c>
      <c r="AJ560">
        <v>0.96040970087051403</v>
      </c>
      <c r="AL560" s="18">
        <f t="shared" si="50"/>
        <v>0.96040970087051403</v>
      </c>
      <c r="AM560">
        <v>0.96040970087051403</v>
      </c>
      <c r="AN560">
        <v>669</v>
      </c>
      <c r="AO560" t="s">
        <v>783</v>
      </c>
      <c r="AP560" t="s">
        <v>113</v>
      </c>
      <c r="AQ560" t="s">
        <v>114</v>
      </c>
      <c r="AR560" t="s">
        <v>8</v>
      </c>
      <c r="AS560">
        <v>33.948725600000003</v>
      </c>
      <c r="AT560">
        <v>-80.356739200000007</v>
      </c>
      <c r="AW560">
        <v>13</v>
      </c>
      <c r="AX560">
        <v>13</v>
      </c>
      <c r="BB560">
        <v>15.1</v>
      </c>
      <c r="BC560">
        <v>15.1</v>
      </c>
      <c r="BG560">
        <v>19.2</v>
      </c>
      <c r="BH560">
        <v>19.2</v>
      </c>
      <c r="BL560">
        <v>24.2</v>
      </c>
      <c r="BM560">
        <v>24.2</v>
      </c>
      <c r="BQ560">
        <v>28.4</v>
      </c>
      <c r="BR560">
        <v>28.4</v>
      </c>
      <c r="BW560">
        <v>31.3</v>
      </c>
      <c r="BX560">
        <v>31.3</v>
      </c>
      <c r="CB560">
        <v>32.6</v>
      </c>
      <c r="CC560">
        <v>32.6</v>
      </c>
      <c r="CG560">
        <v>31.9</v>
      </c>
      <c r="CH560">
        <v>31.9</v>
      </c>
      <c r="CL560">
        <v>29.1</v>
      </c>
      <c r="CM560">
        <v>29.1</v>
      </c>
      <c r="CQ560">
        <v>24.2</v>
      </c>
      <c r="CR560">
        <v>24.2</v>
      </c>
      <c r="CV560">
        <v>19.3</v>
      </c>
      <c r="CW560">
        <v>19.3</v>
      </c>
      <c r="DA560">
        <v>14.1</v>
      </c>
      <c r="DB560">
        <v>14.1</v>
      </c>
      <c r="DD560">
        <v>1</v>
      </c>
      <c r="DE560">
        <v>0</v>
      </c>
      <c r="DF560">
        <v>0</v>
      </c>
      <c r="DG560">
        <v>0</v>
      </c>
      <c r="DH560">
        <v>0</v>
      </c>
      <c r="DI560" t="str">
        <f t="shared" si="51"/>
        <v xml:space="preserve">Temp. suitable for vectors - surveillance may be needed. </v>
      </c>
      <c r="DJ560" t="str">
        <f t="shared" si="48"/>
        <v>When temp. suitable, model suggests vectors likely - may need control, education, and policies minimizing exposure.</v>
      </c>
      <c r="DK560" t="str">
        <f t="shared" si="52"/>
        <v xml:space="preserve">Temp. suitable for Zika - surveillance may be needed. </v>
      </c>
      <c r="DL560" t="str">
        <f t="shared" si="49"/>
        <v>When temp. suitable, model suggests Zika unlikely.</v>
      </c>
      <c r="DM560" t="str">
        <f t="shared" si="53"/>
        <v>Temp. suitable for vectors - surveillance may be needed. When temp. suitable, model suggests vectors likely - may need control, education, and policies minimizing exposure.</v>
      </c>
      <c r="DX560" s="59" t="s">
        <v>783</v>
      </c>
      <c r="DY560" s="59" t="s">
        <v>113</v>
      </c>
      <c r="DZ560" s="59" t="s">
        <v>114</v>
      </c>
      <c r="EA560" s="59" t="s">
        <v>8</v>
      </c>
      <c r="EB560" s="59">
        <v>1029</v>
      </c>
      <c r="EC560" s="59">
        <v>103</v>
      </c>
      <c r="ED560" s="59">
        <v>0</v>
      </c>
      <c r="EE560" s="59">
        <v>3088</v>
      </c>
      <c r="EF560" s="59">
        <v>3088</v>
      </c>
      <c r="EG560" s="59">
        <v>374.33980582524202</v>
      </c>
      <c r="EH560" s="59">
        <v>457.66491649910898</v>
      </c>
      <c r="EI560" s="59">
        <v>38557</v>
      </c>
      <c r="EJ560" s="59">
        <v>86</v>
      </c>
      <c r="EK560" s="59">
        <v>0</v>
      </c>
      <c r="EL560" s="59">
        <v>4</v>
      </c>
      <c r="EM560" s="59">
        <v>243</v>
      </c>
      <c r="EN560" s="59">
        <v>38557</v>
      </c>
    </row>
    <row r="561" spans="1:144" x14ac:dyDescent="0.25">
      <c r="A561" s="18">
        <v>44.073228999999998</v>
      </c>
      <c r="B561" s="18">
        <v>-103.3063739</v>
      </c>
      <c r="C561" s="18">
        <f>IF(Sheet1!G1358=1,Master!A561,Master!K561)</f>
        <v>44.073228999999998</v>
      </c>
      <c r="D561" s="18">
        <f>IF(Sheet1!G1358=1,Master!B561,Master!L561)</f>
        <v>-103.3063739</v>
      </c>
      <c r="E561" s="18">
        <f>IF(Sheet1!G1358=0,Master!A561,Master!K561)</f>
        <v>100</v>
      </c>
      <c r="F561" s="18">
        <f>IF(Sheet1!G1358=0,Master!B561,Master!L561)</f>
        <v>180</v>
      </c>
      <c r="G561" s="18">
        <f>IF(Sheet1!I1358=1,Master!A561,Master!K561)</f>
        <v>44.073228999999998</v>
      </c>
      <c r="H561" s="18">
        <f>IF(Sheet1!I1358=1,Master!B561,Master!L561)</f>
        <v>-103.3063739</v>
      </c>
      <c r="I561" s="18">
        <f>IF(Sheet1!I1358=0,Master!A561,Master!K561)</f>
        <v>100</v>
      </c>
      <c r="J561" s="18">
        <f>IF(Sheet1!I1358=0,Master!B561,Master!L561)</f>
        <v>180</v>
      </c>
      <c r="K561" s="18">
        <v>100</v>
      </c>
      <c r="L561" s="18">
        <v>180</v>
      </c>
      <c r="M561">
        <v>177</v>
      </c>
      <c r="N561" t="s">
        <v>277</v>
      </c>
      <c r="O561">
        <v>9.5730864904299995E-2</v>
      </c>
      <c r="P561" t="s">
        <v>278</v>
      </c>
      <c r="Q561" t="s">
        <v>279</v>
      </c>
      <c r="R561" t="s">
        <v>8</v>
      </c>
      <c r="S561">
        <v>0</v>
      </c>
      <c r="T561">
        <v>1</v>
      </c>
      <c r="U561">
        <v>6.9685039520263601</v>
      </c>
      <c r="V561">
        <v>6.9685039520263601</v>
      </c>
      <c r="W561">
        <v>6.9685039520263601</v>
      </c>
      <c r="X561" s="1">
        <v>6.9685039520263601</v>
      </c>
      <c r="Z561" s="1">
        <v>1</v>
      </c>
      <c r="AA561" s="1">
        <v>3.1795557588338998E-2</v>
      </c>
      <c r="AB561" s="1">
        <v>3.1795557588338998E-2</v>
      </c>
      <c r="AC561" s="1">
        <v>3.1795557588338998E-2</v>
      </c>
      <c r="AD561" s="1">
        <v>3.1795557588338998E-2</v>
      </c>
      <c r="AF561" s="1">
        <v>1</v>
      </c>
      <c r="AG561">
        <v>0.45112127065658603</v>
      </c>
      <c r="AH561">
        <v>0.45112127065658603</v>
      </c>
      <c r="AI561">
        <v>0.45112127065658603</v>
      </c>
      <c r="AJ561">
        <v>0.45112127065658603</v>
      </c>
      <c r="AL561" s="18">
        <f t="shared" si="50"/>
        <v>0.45112127065658603</v>
      </c>
      <c r="AM561">
        <v>0.45112127065658603</v>
      </c>
      <c r="AN561">
        <v>177</v>
      </c>
      <c r="AO561" t="s">
        <v>277</v>
      </c>
      <c r="AP561" t="s">
        <v>278</v>
      </c>
      <c r="AQ561" t="s">
        <v>279</v>
      </c>
      <c r="AR561" t="s">
        <v>8</v>
      </c>
      <c r="AS561">
        <v>44.073228999999998</v>
      </c>
      <c r="AT561">
        <v>-103.3063739</v>
      </c>
      <c r="AW561">
        <v>1.9</v>
      </c>
      <c r="AX561">
        <v>1.9</v>
      </c>
      <c r="BB561">
        <v>4.0999999999999996</v>
      </c>
      <c r="BC561">
        <v>4.0999999999999996</v>
      </c>
      <c r="BG561">
        <v>7.5</v>
      </c>
      <c r="BH561">
        <v>7.5</v>
      </c>
      <c r="BL561">
        <v>13.6</v>
      </c>
      <c r="BM561">
        <v>13.6</v>
      </c>
      <c r="BQ561">
        <v>19.2</v>
      </c>
      <c r="BR561">
        <v>19.2</v>
      </c>
      <c r="BW561">
        <v>25</v>
      </c>
      <c r="BX561">
        <v>25</v>
      </c>
      <c r="CB561">
        <v>29.5</v>
      </c>
      <c r="CC561">
        <v>29.5</v>
      </c>
      <c r="CG561">
        <v>28.8</v>
      </c>
      <c r="CH561">
        <v>28.8</v>
      </c>
      <c r="CL561">
        <v>23</v>
      </c>
      <c r="CM561">
        <v>23</v>
      </c>
      <c r="CQ561">
        <v>16.8</v>
      </c>
      <c r="CR561">
        <v>16.8</v>
      </c>
      <c r="CV561">
        <v>8.1</v>
      </c>
      <c r="CW561">
        <v>8.1</v>
      </c>
      <c r="DA561">
        <v>3.4</v>
      </c>
      <c r="DB561">
        <v>3.4</v>
      </c>
      <c r="DD561">
        <v>1</v>
      </c>
      <c r="DE561">
        <v>0</v>
      </c>
      <c r="DF561">
        <v>0</v>
      </c>
      <c r="DG561">
        <v>0</v>
      </c>
      <c r="DH561">
        <v>0</v>
      </c>
      <c r="DI561" t="str">
        <f t="shared" si="51"/>
        <v xml:space="preserve">Temp. suitable for vectors - surveillance may be needed. </v>
      </c>
      <c r="DJ561" t="str">
        <f t="shared" si="48"/>
        <v>When temp. suitable, model suggests vectors unlikely or low numbers.</v>
      </c>
      <c r="DK561" t="str">
        <f t="shared" si="52"/>
        <v xml:space="preserve">Temp. suitable for Zika - surveillance may be needed. </v>
      </c>
      <c r="DL561" t="str">
        <f t="shared" si="49"/>
        <v>When temp. suitable, model suggests Zika unlikely.</v>
      </c>
      <c r="DM561" t="str">
        <f t="shared" si="53"/>
        <v>Temp. suitable for vectors - surveillance may be needed. When temp. suitable, model suggests vectors unlikely or low numbers.</v>
      </c>
      <c r="DX561" s="59" t="s">
        <v>277</v>
      </c>
      <c r="DY561" s="59" t="s">
        <v>278</v>
      </c>
      <c r="DZ561" s="59" t="s">
        <v>279</v>
      </c>
      <c r="EA561" s="59" t="s">
        <v>8</v>
      </c>
      <c r="EB561" s="59">
        <v>4</v>
      </c>
      <c r="EC561" s="59">
        <v>192</v>
      </c>
      <c r="ED561" s="59">
        <v>0</v>
      </c>
      <c r="EE561" s="59">
        <v>3003</v>
      </c>
      <c r="EF561" s="59">
        <v>3003</v>
      </c>
      <c r="EG561" s="59">
        <v>192.432291666666</v>
      </c>
      <c r="EH561" s="59">
        <v>368.944419931938</v>
      </c>
      <c r="EI561" s="59">
        <v>36947</v>
      </c>
      <c r="EJ561" s="59">
        <v>105</v>
      </c>
      <c r="EK561" s="59">
        <v>0</v>
      </c>
      <c r="EL561" s="59">
        <v>9</v>
      </c>
      <c r="EM561" s="59">
        <v>13</v>
      </c>
      <c r="EN561" s="59">
        <v>36947</v>
      </c>
    </row>
    <row r="562" spans="1:144" x14ac:dyDescent="0.25">
      <c r="A562" s="18">
        <v>44.043411200000001</v>
      </c>
      <c r="B562" s="18">
        <v>-103.196055</v>
      </c>
      <c r="C562" s="18">
        <f>IF(Sheet1!G1359=1,Master!A562,Master!K562)</f>
        <v>44.043411200000001</v>
      </c>
      <c r="D562" s="18">
        <f>IF(Sheet1!G1359=1,Master!B562,Master!L562)</f>
        <v>-103.196055</v>
      </c>
      <c r="E562" s="18">
        <f>IF(Sheet1!G1359=0,Master!A562,Master!K562)</f>
        <v>100</v>
      </c>
      <c r="F562" s="18">
        <f>IF(Sheet1!G1359=0,Master!B562,Master!L562)</f>
        <v>180</v>
      </c>
      <c r="G562" s="18">
        <f>IF(Sheet1!I1359=1,Master!A562,Master!K562)</f>
        <v>44.043411200000001</v>
      </c>
      <c r="H562" s="18">
        <f>IF(Sheet1!I1359=1,Master!B562,Master!L562)</f>
        <v>-103.196055</v>
      </c>
      <c r="I562" s="18">
        <f>IF(Sheet1!I1359=0,Master!A562,Master!K562)</f>
        <v>100</v>
      </c>
      <c r="J562" s="18">
        <f>IF(Sheet1!I1359=0,Master!B562,Master!L562)</f>
        <v>180</v>
      </c>
      <c r="K562" s="18">
        <v>100</v>
      </c>
      <c r="L562" s="18">
        <v>180</v>
      </c>
      <c r="M562">
        <v>190</v>
      </c>
      <c r="N562" t="s">
        <v>296</v>
      </c>
      <c r="O562">
        <v>1.9651664780400001E-2</v>
      </c>
      <c r="P562" t="s">
        <v>278</v>
      </c>
      <c r="Q562" t="s">
        <v>279</v>
      </c>
      <c r="R562" t="s">
        <v>8</v>
      </c>
      <c r="S562">
        <v>0</v>
      </c>
      <c r="T562">
        <v>1</v>
      </c>
      <c r="U562">
        <v>13.858267784118601</v>
      </c>
      <c r="V562">
        <v>13.858267784118601</v>
      </c>
      <c r="W562">
        <v>13.858267784118601</v>
      </c>
      <c r="X562" s="1">
        <v>13.858267784118601</v>
      </c>
      <c r="Z562" s="1">
        <v>1</v>
      </c>
      <c r="AA562" s="1">
        <v>2.5190290063619999E-2</v>
      </c>
      <c r="AB562" s="1">
        <v>2.5190290063619999E-2</v>
      </c>
      <c r="AC562" s="1">
        <v>2.5190290063619999E-2</v>
      </c>
      <c r="AD562" s="1">
        <v>2.5190290063619999E-2</v>
      </c>
      <c r="AF562" s="1">
        <v>1</v>
      </c>
      <c r="AG562">
        <v>0.37962844967842102</v>
      </c>
      <c r="AH562">
        <v>0.37962844967842102</v>
      </c>
      <c r="AI562">
        <v>0.37962844967842102</v>
      </c>
      <c r="AJ562">
        <v>0.37962844967842102</v>
      </c>
      <c r="AL562" s="18">
        <f t="shared" si="50"/>
        <v>0.37962844967842102</v>
      </c>
      <c r="AM562">
        <v>0.37962844967842102</v>
      </c>
      <c r="AN562">
        <v>190</v>
      </c>
      <c r="AO562" t="s">
        <v>296</v>
      </c>
      <c r="AP562" t="s">
        <v>278</v>
      </c>
      <c r="AQ562" t="s">
        <v>279</v>
      </c>
      <c r="AR562" t="s">
        <v>8</v>
      </c>
      <c r="AS562">
        <v>44.043411200000001</v>
      </c>
      <c r="AT562">
        <v>-103.196055</v>
      </c>
      <c r="AW562">
        <v>1.6</v>
      </c>
      <c r="AX562">
        <v>1.6</v>
      </c>
      <c r="BB562">
        <v>4</v>
      </c>
      <c r="BC562">
        <v>4</v>
      </c>
      <c r="BG562">
        <v>7.6</v>
      </c>
      <c r="BH562">
        <v>7.6</v>
      </c>
      <c r="BL562">
        <v>14.1</v>
      </c>
      <c r="BM562">
        <v>14.1</v>
      </c>
      <c r="BQ562">
        <v>19.7</v>
      </c>
      <c r="BR562">
        <v>19.7</v>
      </c>
      <c r="BW562">
        <v>25.4</v>
      </c>
      <c r="BX562">
        <v>25.4</v>
      </c>
      <c r="CB562">
        <v>30</v>
      </c>
      <c r="CC562">
        <v>30</v>
      </c>
      <c r="CG562">
        <v>29.3</v>
      </c>
      <c r="CH562">
        <v>29.3</v>
      </c>
      <c r="CL562">
        <v>23.4</v>
      </c>
      <c r="CM562">
        <v>23.4</v>
      </c>
      <c r="CQ562">
        <v>17.2</v>
      </c>
      <c r="CR562">
        <v>17.2</v>
      </c>
      <c r="CV562">
        <v>8.3000000000000007</v>
      </c>
      <c r="CW562">
        <v>8.3000000000000007</v>
      </c>
      <c r="DA562">
        <v>3.2</v>
      </c>
      <c r="DB562">
        <v>3.2</v>
      </c>
      <c r="DD562">
        <v>1</v>
      </c>
      <c r="DE562">
        <v>0</v>
      </c>
      <c r="DF562">
        <v>0</v>
      </c>
      <c r="DG562">
        <v>0</v>
      </c>
      <c r="DH562">
        <v>0</v>
      </c>
      <c r="DI562" t="str">
        <f t="shared" si="51"/>
        <v xml:space="preserve">Temp. suitable for vectors - surveillance may be needed. </v>
      </c>
      <c r="DJ562" t="str">
        <f t="shared" si="48"/>
        <v>When temp. suitable, model suggests vectors unlikely or low numbers.</v>
      </c>
      <c r="DK562" t="str">
        <f t="shared" si="52"/>
        <v xml:space="preserve">Temp. suitable for Zika - surveillance may be needed. </v>
      </c>
      <c r="DL562" t="str">
        <f t="shared" si="49"/>
        <v>When temp. suitable, model suggests Zika unlikely.</v>
      </c>
      <c r="DM562" t="str">
        <f t="shared" si="53"/>
        <v>Temp. suitable for vectors - surveillance may be needed. When temp. suitable, model suggests vectors unlikely or low numbers.</v>
      </c>
      <c r="DX562" s="59" t="s">
        <v>296</v>
      </c>
      <c r="DY562" s="59" t="s">
        <v>278</v>
      </c>
      <c r="DZ562" s="59" t="s">
        <v>279</v>
      </c>
      <c r="EA562" s="59" t="s">
        <v>8</v>
      </c>
      <c r="EB562" s="59">
        <v>532</v>
      </c>
      <c r="EC562" s="59">
        <v>125</v>
      </c>
      <c r="ED562" s="59">
        <v>0</v>
      </c>
      <c r="EE562" s="59">
        <v>2920</v>
      </c>
      <c r="EF562" s="59">
        <v>2920</v>
      </c>
      <c r="EG562" s="59">
        <v>223.328</v>
      </c>
      <c r="EH562" s="59">
        <v>436.27807235294301</v>
      </c>
      <c r="EI562" s="59">
        <v>27916</v>
      </c>
      <c r="EJ562" s="59">
        <v>69</v>
      </c>
      <c r="EK562" s="59">
        <v>0</v>
      </c>
      <c r="EL562" s="59">
        <v>7</v>
      </c>
      <c r="EM562" s="59">
        <v>15</v>
      </c>
      <c r="EN562" s="59">
        <v>27916</v>
      </c>
    </row>
    <row r="563" spans="1:144" x14ac:dyDescent="0.25">
      <c r="A563" s="18">
        <v>44.151223799999997</v>
      </c>
      <c r="B563" s="18">
        <v>-103.0926011</v>
      </c>
      <c r="C563" s="18">
        <f>IF(Sheet1!G1360=1,Master!A563,Master!K563)</f>
        <v>44.151223799999997</v>
      </c>
      <c r="D563" s="18">
        <f>IF(Sheet1!G1360=1,Master!B563,Master!L563)</f>
        <v>-103.0926011</v>
      </c>
      <c r="E563" s="18">
        <f>IF(Sheet1!G1360=0,Master!A563,Master!K563)</f>
        <v>100</v>
      </c>
      <c r="F563" s="18">
        <f>IF(Sheet1!G1360=0,Master!B563,Master!L563)</f>
        <v>180</v>
      </c>
      <c r="G563" s="18">
        <f>IF(Sheet1!I1360=1,Master!A563,Master!K563)</f>
        <v>44.151223799999997</v>
      </c>
      <c r="H563" s="18">
        <f>IF(Sheet1!I1360=1,Master!B563,Master!L563)</f>
        <v>-103.0926011</v>
      </c>
      <c r="I563" s="18">
        <f>IF(Sheet1!I1360=0,Master!A563,Master!K563)</f>
        <v>100</v>
      </c>
      <c r="J563" s="18">
        <f>IF(Sheet1!I1360=0,Master!B563,Master!L563)</f>
        <v>180</v>
      </c>
      <c r="K563" s="18">
        <v>100</v>
      </c>
      <c r="L563" s="18">
        <v>180</v>
      </c>
      <c r="M563">
        <v>220</v>
      </c>
      <c r="N563" t="s">
        <v>330</v>
      </c>
      <c r="O563">
        <v>0.32889658232800001</v>
      </c>
      <c r="P563" t="s">
        <v>278</v>
      </c>
      <c r="Q563" t="s">
        <v>279</v>
      </c>
      <c r="R563" t="s">
        <v>8</v>
      </c>
      <c r="S563">
        <v>0</v>
      </c>
      <c r="T563">
        <v>1</v>
      </c>
      <c r="U563">
        <v>13.30708694458</v>
      </c>
      <c r="V563">
        <v>13.30708694458</v>
      </c>
      <c r="W563">
        <v>13.30708694458</v>
      </c>
      <c r="X563" s="1">
        <v>13.30708694458</v>
      </c>
      <c r="Z563" s="1">
        <v>3</v>
      </c>
      <c r="AA563" s="1">
        <v>2.2680652948161E-2</v>
      </c>
      <c r="AB563" s="1">
        <v>4.7890161007412002E-2</v>
      </c>
      <c r="AC563" s="1">
        <v>3.7828782861932003E-2</v>
      </c>
      <c r="AD563" s="1">
        <v>0.113486348585796</v>
      </c>
      <c r="AF563" s="1">
        <v>3</v>
      </c>
      <c r="AG563">
        <v>0.303333740023224</v>
      </c>
      <c r="AH563">
        <v>0.46951814661061098</v>
      </c>
      <c r="AI563">
        <v>0.363049465922334</v>
      </c>
      <c r="AJ563">
        <v>1.089148397767</v>
      </c>
      <c r="AL563" s="18">
        <f t="shared" si="50"/>
        <v>0.46951814661061098</v>
      </c>
      <c r="AM563">
        <v>0.46951814661061098</v>
      </c>
      <c r="AN563">
        <v>220</v>
      </c>
      <c r="AO563" t="s">
        <v>330</v>
      </c>
      <c r="AP563" t="s">
        <v>278</v>
      </c>
      <c r="AQ563" t="s">
        <v>279</v>
      </c>
      <c r="AR563" t="s">
        <v>8</v>
      </c>
      <c r="AS563">
        <v>44.151223799999997</v>
      </c>
      <c r="AT563">
        <v>-103.0926011</v>
      </c>
      <c r="AW563">
        <v>1</v>
      </c>
      <c r="AX563">
        <v>1</v>
      </c>
      <c r="BB563">
        <v>3.5</v>
      </c>
      <c r="BC563">
        <v>3.5</v>
      </c>
      <c r="BG563">
        <v>7.2</v>
      </c>
      <c r="BH563">
        <v>7.2</v>
      </c>
      <c r="BL563">
        <v>13.9</v>
      </c>
      <c r="BM563">
        <v>13.9</v>
      </c>
      <c r="BQ563">
        <v>19.600000000000001</v>
      </c>
      <c r="BR563">
        <v>19.600000000000001</v>
      </c>
      <c r="BW563">
        <v>25.2</v>
      </c>
      <c r="BX563">
        <v>25.2</v>
      </c>
      <c r="CB563">
        <v>30</v>
      </c>
      <c r="CC563">
        <v>30</v>
      </c>
      <c r="CG563">
        <v>29.4</v>
      </c>
      <c r="CH563">
        <v>29.4</v>
      </c>
      <c r="CL563">
        <v>23.4</v>
      </c>
      <c r="CM563">
        <v>23.4</v>
      </c>
      <c r="CQ563">
        <v>17.100000000000001</v>
      </c>
      <c r="CR563">
        <v>17.100000000000001</v>
      </c>
      <c r="CV563">
        <v>8.3000000000000007</v>
      </c>
      <c r="CW563">
        <v>8.3000000000000007</v>
      </c>
      <c r="DA563">
        <v>2.8</v>
      </c>
      <c r="DB563">
        <v>2.8</v>
      </c>
      <c r="DD563">
        <v>1</v>
      </c>
      <c r="DE563">
        <v>0</v>
      </c>
      <c r="DF563">
        <v>0</v>
      </c>
      <c r="DG563">
        <v>0</v>
      </c>
      <c r="DH563">
        <v>0</v>
      </c>
      <c r="DI563" t="str">
        <f t="shared" si="51"/>
        <v xml:space="preserve">Temp. suitable for vectors - surveillance may be needed. </v>
      </c>
      <c r="DJ563" t="str">
        <f t="shared" si="48"/>
        <v>When temp. suitable, model suggests vectors unlikely or low numbers.</v>
      </c>
      <c r="DK563" t="str">
        <f t="shared" si="52"/>
        <v xml:space="preserve">Temp. suitable for Zika - surveillance may be needed. </v>
      </c>
      <c r="DL563" t="str">
        <f t="shared" si="49"/>
        <v>When temp. suitable, model suggests Zika unlikely.</v>
      </c>
      <c r="DM563" t="str">
        <f t="shared" si="53"/>
        <v>Temp. suitable for vectors - surveillance may be needed. When temp. suitable, model suggests vectors unlikely or low numbers.</v>
      </c>
      <c r="DX563" s="59" t="s">
        <v>330</v>
      </c>
      <c r="DY563" s="59" t="s">
        <v>278</v>
      </c>
      <c r="DZ563" s="59" t="s">
        <v>279</v>
      </c>
      <c r="EA563" s="59" t="s">
        <v>8</v>
      </c>
      <c r="EB563" s="59">
        <v>290</v>
      </c>
      <c r="EC563" s="59">
        <v>334</v>
      </c>
      <c r="ED563" s="59">
        <v>0</v>
      </c>
      <c r="EE563" s="59">
        <v>1249</v>
      </c>
      <c r="EF563" s="59">
        <v>1249</v>
      </c>
      <c r="EG563" s="59">
        <v>30.958083832335301</v>
      </c>
      <c r="EH563" s="59">
        <v>110.35399508426801</v>
      </c>
      <c r="EI563" s="59">
        <v>10340</v>
      </c>
      <c r="EJ563" s="59">
        <v>71</v>
      </c>
      <c r="EK563" s="59">
        <v>0</v>
      </c>
      <c r="EL563" s="59">
        <v>13</v>
      </c>
      <c r="EM563" s="59">
        <v>0</v>
      </c>
      <c r="EN563" s="59">
        <v>10340</v>
      </c>
    </row>
    <row r="564" spans="1:144" x14ac:dyDescent="0.25">
      <c r="A564" s="18">
        <v>44.936666899999999</v>
      </c>
      <c r="B564" s="18">
        <v>-103.9549995</v>
      </c>
      <c r="C564" s="18">
        <f>IF(Sheet1!G1361=1,Master!A564,Master!K564)</f>
        <v>44.936666899999999</v>
      </c>
      <c r="D564" s="18">
        <f>IF(Sheet1!G1361=1,Master!B564,Master!L564)</f>
        <v>-103.9549995</v>
      </c>
      <c r="E564" s="18">
        <f>IF(Sheet1!G1361=0,Master!A564,Master!K564)</f>
        <v>100</v>
      </c>
      <c r="F564" s="18">
        <f>IF(Sheet1!G1361=0,Master!B564,Master!L564)</f>
        <v>180</v>
      </c>
      <c r="G564" s="18">
        <f>IF(Sheet1!I1361=1,Master!A564,Master!K564)</f>
        <v>44.936666899999999</v>
      </c>
      <c r="H564" s="18">
        <f>IF(Sheet1!I1361=1,Master!B564,Master!L564)</f>
        <v>-103.9549995</v>
      </c>
      <c r="I564" s="18">
        <f>IF(Sheet1!I1361=0,Master!A564,Master!K564)</f>
        <v>100</v>
      </c>
      <c r="J564" s="18">
        <f>IF(Sheet1!I1361=0,Master!B564,Master!L564)</f>
        <v>180</v>
      </c>
      <c r="K564" s="18">
        <v>100</v>
      </c>
      <c r="L564" s="18">
        <v>180</v>
      </c>
      <c r="M564">
        <v>221</v>
      </c>
      <c r="N564" t="s">
        <v>331</v>
      </c>
      <c r="O564">
        <v>1.06339433332E-2</v>
      </c>
      <c r="P564" t="s">
        <v>278</v>
      </c>
      <c r="Q564" t="s">
        <v>279</v>
      </c>
      <c r="R564" t="s">
        <v>8</v>
      </c>
      <c r="S564">
        <v>0</v>
      </c>
      <c r="T564">
        <v>1</v>
      </c>
      <c r="U564">
        <v>10</v>
      </c>
      <c r="V564">
        <v>10</v>
      </c>
      <c r="W564">
        <v>10</v>
      </c>
      <c r="X564" s="1">
        <v>10</v>
      </c>
      <c r="Z564" s="1">
        <v>1</v>
      </c>
      <c r="AA564" s="1">
        <v>1.0330754332244001E-2</v>
      </c>
      <c r="AB564" s="1">
        <v>1.0330754332244001E-2</v>
      </c>
      <c r="AC564" s="1">
        <v>1.0330754332244001E-2</v>
      </c>
      <c r="AD564" s="1">
        <v>1.0330754332244001E-2</v>
      </c>
      <c r="AF564" s="1">
        <v>1</v>
      </c>
      <c r="AG564">
        <v>8.3503074944018998E-2</v>
      </c>
      <c r="AH564">
        <v>8.3503074944018998E-2</v>
      </c>
      <c r="AI564">
        <v>8.3503074944018998E-2</v>
      </c>
      <c r="AJ564">
        <v>8.3503074944018998E-2</v>
      </c>
      <c r="AL564" s="18">
        <f t="shared" si="50"/>
        <v>8.3503074944018998E-2</v>
      </c>
      <c r="AM564">
        <v>8.3503074944018998E-2</v>
      </c>
      <c r="AN564">
        <v>221</v>
      </c>
      <c r="AO564" t="s">
        <v>331</v>
      </c>
      <c r="AP564" t="s">
        <v>278</v>
      </c>
      <c r="AQ564" t="s">
        <v>279</v>
      </c>
      <c r="AR564" t="s">
        <v>8</v>
      </c>
      <c r="AS564">
        <v>44.936666899999999</v>
      </c>
      <c r="AT564">
        <v>-103.9549995</v>
      </c>
      <c r="AW564">
        <v>-0.3</v>
      </c>
      <c r="AX564">
        <v>-0.3</v>
      </c>
      <c r="BB564">
        <v>2.6</v>
      </c>
      <c r="BC564">
        <v>2.6</v>
      </c>
      <c r="BG564">
        <v>7.3</v>
      </c>
      <c r="BH564">
        <v>7.3</v>
      </c>
      <c r="BL564">
        <v>14.5</v>
      </c>
      <c r="BM564">
        <v>14.5</v>
      </c>
      <c r="BQ564">
        <v>20.5</v>
      </c>
      <c r="BR564">
        <v>20.5</v>
      </c>
      <c r="BW564">
        <v>26.1</v>
      </c>
      <c r="BX564">
        <v>26.1</v>
      </c>
      <c r="CB564">
        <v>31.1</v>
      </c>
      <c r="CC564">
        <v>31.1</v>
      </c>
      <c r="CG564">
        <v>30.5</v>
      </c>
      <c r="CH564">
        <v>30.5</v>
      </c>
      <c r="CL564">
        <v>23.9</v>
      </c>
      <c r="CM564">
        <v>23.9</v>
      </c>
      <c r="CQ564">
        <v>17</v>
      </c>
      <c r="CR564">
        <v>17</v>
      </c>
      <c r="CV564">
        <v>7.3</v>
      </c>
      <c r="CW564">
        <v>7.3</v>
      </c>
      <c r="DA564">
        <v>1.3</v>
      </c>
      <c r="DB564">
        <v>1.3</v>
      </c>
      <c r="DD564">
        <v>1</v>
      </c>
      <c r="DE564">
        <v>0</v>
      </c>
      <c r="DF564">
        <v>0</v>
      </c>
      <c r="DG564">
        <v>0</v>
      </c>
      <c r="DH564">
        <v>0</v>
      </c>
      <c r="DI564" t="str">
        <f t="shared" si="51"/>
        <v xml:space="preserve">Temp. suitable for vectors - surveillance may be needed. </v>
      </c>
      <c r="DJ564" t="str">
        <f t="shared" si="48"/>
        <v>When temp. suitable, model suggests vectors unlikely or low numbers.</v>
      </c>
      <c r="DK564" t="str">
        <f t="shared" si="52"/>
        <v xml:space="preserve">Temp. suitable for Zika - surveillance may be needed. </v>
      </c>
      <c r="DL564" t="str">
        <f t="shared" si="49"/>
        <v>When temp. suitable, model suggests Zika unlikely.</v>
      </c>
      <c r="DM564" t="str">
        <f t="shared" si="53"/>
        <v>Temp. suitable for vectors - surveillance may be needed. When temp. suitable, model suggests vectors unlikely or low numbers.</v>
      </c>
      <c r="DX564" s="59" t="s">
        <v>331</v>
      </c>
      <c r="DY564" s="59" t="s">
        <v>278</v>
      </c>
      <c r="DZ564" s="59" t="s">
        <v>279</v>
      </c>
      <c r="EA564" s="59" t="s">
        <v>8</v>
      </c>
      <c r="EB564" s="59">
        <v>0</v>
      </c>
      <c r="EC564" s="59">
        <v>134</v>
      </c>
      <c r="ED564" s="59">
        <v>0</v>
      </c>
      <c r="EE564" s="59">
        <v>1</v>
      </c>
      <c r="EF564" s="59">
        <v>1</v>
      </c>
      <c r="EG564" s="59">
        <v>1.4925373134328001E-2</v>
      </c>
      <c r="EH564" s="59">
        <v>0.121254304546805</v>
      </c>
      <c r="EI564" s="59">
        <v>2</v>
      </c>
      <c r="EJ564" s="59">
        <v>2</v>
      </c>
      <c r="EK564" s="59">
        <v>0</v>
      </c>
      <c r="EL564" s="59">
        <v>1</v>
      </c>
      <c r="EM564" s="59">
        <v>0</v>
      </c>
      <c r="EN564" s="59">
        <v>2</v>
      </c>
    </row>
    <row r="565" spans="1:144" x14ac:dyDescent="0.25">
      <c r="A565" s="18">
        <v>44.935276999999999</v>
      </c>
      <c r="B565" s="18">
        <v>-103.9840001</v>
      </c>
      <c r="C565" s="18">
        <f>IF(Sheet1!G1362=1,Master!A565,Master!K565)</f>
        <v>44.935276999999999</v>
      </c>
      <c r="D565" s="18">
        <f>IF(Sheet1!G1362=1,Master!B565,Master!L565)</f>
        <v>-103.9840001</v>
      </c>
      <c r="E565" s="18">
        <f>IF(Sheet1!G1362=0,Master!A565,Master!K565)</f>
        <v>100</v>
      </c>
      <c r="F565" s="18">
        <f>IF(Sheet1!G1362=0,Master!B565,Master!L565)</f>
        <v>180</v>
      </c>
      <c r="G565" s="18">
        <f>IF(Sheet1!I1362=1,Master!A565,Master!K565)</f>
        <v>44.935276999999999</v>
      </c>
      <c r="H565" s="18">
        <f>IF(Sheet1!I1362=1,Master!B565,Master!L565)</f>
        <v>-103.9840001</v>
      </c>
      <c r="I565" s="18">
        <f>IF(Sheet1!I1362=0,Master!A565,Master!K565)</f>
        <v>100</v>
      </c>
      <c r="J565" s="18">
        <f>IF(Sheet1!I1362=0,Master!B565,Master!L565)</f>
        <v>180</v>
      </c>
      <c r="K565" s="18">
        <v>100</v>
      </c>
      <c r="L565" s="18">
        <v>180</v>
      </c>
      <c r="M565">
        <v>222</v>
      </c>
      <c r="N565" t="s">
        <v>332</v>
      </c>
      <c r="O565">
        <v>1.06399610969E-2</v>
      </c>
      <c r="P565" t="s">
        <v>278</v>
      </c>
      <c r="Q565" t="s">
        <v>279</v>
      </c>
      <c r="R565" t="s">
        <v>8</v>
      </c>
      <c r="S565">
        <v>0</v>
      </c>
      <c r="T565">
        <v>1</v>
      </c>
      <c r="U565">
        <v>10</v>
      </c>
      <c r="V565">
        <v>10</v>
      </c>
      <c r="W565">
        <v>10</v>
      </c>
      <c r="X565" s="1">
        <v>10</v>
      </c>
      <c r="Z565" s="1">
        <v>1</v>
      </c>
      <c r="AA565" s="1">
        <v>1.7552763223647998E-2</v>
      </c>
      <c r="AB565" s="1">
        <v>1.7552763223647998E-2</v>
      </c>
      <c r="AC565" s="1">
        <v>1.7552763223647998E-2</v>
      </c>
      <c r="AD565" s="1">
        <v>1.7552763223647998E-2</v>
      </c>
      <c r="AF565" s="1">
        <v>1</v>
      </c>
      <c r="AG565">
        <v>0.149715855717659</v>
      </c>
      <c r="AH565">
        <v>0.149715855717659</v>
      </c>
      <c r="AI565">
        <v>0.149715855717659</v>
      </c>
      <c r="AJ565">
        <v>0.149715855717659</v>
      </c>
      <c r="AL565" s="18">
        <f t="shared" si="50"/>
        <v>0.149715855717659</v>
      </c>
      <c r="AM565">
        <v>0.149715855717659</v>
      </c>
      <c r="AN565">
        <v>222</v>
      </c>
      <c r="AO565" t="s">
        <v>332</v>
      </c>
      <c r="AP565" t="s">
        <v>278</v>
      </c>
      <c r="AQ565" t="s">
        <v>279</v>
      </c>
      <c r="AR565" t="s">
        <v>8</v>
      </c>
      <c r="AS565">
        <v>44.935276999999999</v>
      </c>
      <c r="AT565">
        <v>-103.9840001</v>
      </c>
      <c r="AW565">
        <v>-0.3</v>
      </c>
      <c r="AX565">
        <v>-0.3</v>
      </c>
      <c r="BB565">
        <v>2.6</v>
      </c>
      <c r="BC565">
        <v>2.6</v>
      </c>
      <c r="BG565">
        <v>7.3</v>
      </c>
      <c r="BH565">
        <v>7.3</v>
      </c>
      <c r="BL565">
        <v>14.5</v>
      </c>
      <c r="BM565">
        <v>14.5</v>
      </c>
      <c r="BQ565">
        <v>20.5</v>
      </c>
      <c r="BR565">
        <v>20.5</v>
      </c>
      <c r="BW565">
        <v>26.1</v>
      </c>
      <c r="BX565">
        <v>26.1</v>
      </c>
      <c r="CB565">
        <v>31.1</v>
      </c>
      <c r="CC565">
        <v>31.1</v>
      </c>
      <c r="CG565">
        <v>30.5</v>
      </c>
      <c r="CH565">
        <v>30.5</v>
      </c>
      <c r="CL565">
        <v>23.9</v>
      </c>
      <c r="CM565">
        <v>23.9</v>
      </c>
      <c r="CQ565">
        <v>17</v>
      </c>
      <c r="CR565">
        <v>17</v>
      </c>
      <c r="CV565">
        <v>7.3</v>
      </c>
      <c r="CW565">
        <v>7.3</v>
      </c>
      <c r="DA565">
        <v>1.3</v>
      </c>
      <c r="DB565">
        <v>1.3</v>
      </c>
      <c r="DD565">
        <v>1</v>
      </c>
      <c r="DE565">
        <v>0</v>
      </c>
      <c r="DF565">
        <v>0</v>
      </c>
      <c r="DG565">
        <v>0</v>
      </c>
      <c r="DH565">
        <v>0</v>
      </c>
      <c r="DI565" t="str">
        <f t="shared" si="51"/>
        <v xml:space="preserve">Temp. suitable for vectors - surveillance may be needed. </v>
      </c>
      <c r="DJ565" t="str">
        <f t="shared" si="48"/>
        <v>When temp. suitable, model suggests vectors unlikely or low numbers.</v>
      </c>
      <c r="DK565" t="str">
        <f t="shared" si="52"/>
        <v xml:space="preserve">Temp. suitable for Zika - surveillance may be needed. </v>
      </c>
      <c r="DL565" t="str">
        <f t="shared" si="49"/>
        <v>When temp. suitable, model suggests Zika unlikely.</v>
      </c>
      <c r="DM565" t="str">
        <f t="shared" si="53"/>
        <v>Temp. suitable for vectors - surveillance may be needed. When temp. suitable, model suggests vectors unlikely or low numbers.</v>
      </c>
      <c r="DX565" s="59" t="s">
        <v>332</v>
      </c>
      <c r="DY565" s="59" t="s">
        <v>278</v>
      </c>
      <c r="DZ565" s="59" t="s">
        <v>279</v>
      </c>
      <c r="EA565" s="59" t="s">
        <v>8</v>
      </c>
      <c r="EB565" s="59">
        <v>0</v>
      </c>
      <c r="EC565" s="59">
        <v>41</v>
      </c>
      <c r="ED565" s="59">
        <v>0</v>
      </c>
      <c r="EE565" s="59">
        <v>0</v>
      </c>
      <c r="EF565" s="59">
        <v>0</v>
      </c>
      <c r="EG565" s="59">
        <v>0</v>
      </c>
      <c r="EH565" s="59">
        <v>0</v>
      </c>
      <c r="EI565" s="59">
        <v>0</v>
      </c>
      <c r="EJ565" s="59">
        <v>1</v>
      </c>
      <c r="EK565" s="59">
        <v>0</v>
      </c>
      <c r="EL565" s="59">
        <v>0</v>
      </c>
      <c r="EM565" s="59">
        <v>0</v>
      </c>
      <c r="EN565" s="59">
        <v>0</v>
      </c>
    </row>
    <row r="566" spans="1:144" x14ac:dyDescent="0.25">
      <c r="A566" s="18">
        <v>45.029919599999999</v>
      </c>
      <c r="B566" s="18">
        <v>-103.7699959</v>
      </c>
      <c r="C566" s="18">
        <f>IF(Sheet1!G1363=1,Master!A566,Master!K566)</f>
        <v>45.029919599999999</v>
      </c>
      <c r="D566" s="18">
        <f>IF(Sheet1!G1363=1,Master!B566,Master!L566)</f>
        <v>-103.7699959</v>
      </c>
      <c r="E566" s="18">
        <f>IF(Sheet1!G1363=0,Master!A566,Master!K566)</f>
        <v>100</v>
      </c>
      <c r="F566" s="18">
        <f>IF(Sheet1!G1363=0,Master!B566,Master!L566)</f>
        <v>180</v>
      </c>
      <c r="G566" s="18">
        <f>IF(Sheet1!I1363=1,Master!A566,Master!K566)</f>
        <v>45.029919599999999</v>
      </c>
      <c r="H566" s="18">
        <f>IF(Sheet1!I1363=1,Master!B566,Master!L566)</f>
        <v>-103.7699959</v>
      </c>
      <c r="I566" s="18">
        <f>IF(Sheet1!I1363=0,Master!A566,Master!K566)</f>
        <v>100</v>
      </c>
      <c r="J566" s="18">
        <f>IF(Sheet1!I1363=0,Master!B566,Master!L566)</f>
        <v>180</v>
      </c>
      <c r="K566" s="18">
        <v>100</v>
      </c>
      <c r="L566" s="18">
        <v>180</v>
      </c>
      <c r="M566">
        <v>223</v>
      </c>
      <c r="N566" t="s">
        <v>333</v>
      </c>
      <c r="O566">
        <v>1.07179781643E-2</v>
      </c>
      <c r="P566" t="s">
        <v>278</v>
      </c>
      <c r="Q566" t="s">
        <v>279</v>
      </c>
      <c r="R566" t="s">
        <v>8</v>
      </c>
      <c r="S566">
        <v>0</v>
      </c>
      <c r="T566">
        <v>1</v>
      </c>
      <c r="U566">
        <v>11.3779525756835</v>
      </c>
      <c r="V566">
        <v>11.3779525756835</v>
      </c>
      <c r="W566">
        <v>11.3779525756835</v>
      </c>
      <c r="X566" s="1">
        <v>11.3779525756835</v>
      </c>
      <c r="Z566" s="1">
        <v>1</v>
      </c>
      <c r="AA566" s="1">
        <v>8.2272998988630001E-3</v>
      </c>
      <c r="AB566" s="1">
        <v>8.2272998988630001E-3</v>
      </c>
      <c r="AC566" s="1">
        <v>8.2272998988630001E-3</v>
      </c>
      <c r="AD566" s="1">
        <v>8.2272998988630001E-3</v>
      </c>
      <c r="AF566" s="1">
        <v>1</v>
      </c>
      <c r="AG566">
        <v>9.6269764006138001E-2</v>
      </c>
      <c r="AH566">
        <v>9.6269764006138001E-2</v>
      </c>
      <c r="AI566">
        <v>9.6269764006138001E-2</v>
      </c>
      <c r="AJ566">
        <v>9.6269764006138001E-2</v>
      </c>
      <c r="AL566" s="18">
        <f t="shared" si="50"/>
        <v>9.6269764006138001E-2</v>
      </c>
      <c r="AM566">
        <v>9.6269764006138001E-2</v>
      </c>
      <c r="AN566">
        <v>223</v>
      </c>
      <c r="AO566" t="s">
        <v>333</v>
      </c>
      <c r="AP566" t="s">
        <v>278</v>
      </c>
      <c r="AQ566" t="s">
        <v>279</v>
      </c>
      <c r="AR566" t="s">
        <v>8</v>
      </c>
      <c r="AS566">
        <v>45.029919599999999</v>
      </c>
      <c r="AT566">
        <v>-103.7699959</v>
      </c>
      <c r="AW566">
        <v>-0.8</v>
      </c>
      <c r="AX566">
        <v>-0.8</v>
      </c>
      <c r="BB566">
        <v>2</v>
      </c>
      <c r="BC566">
        <v>2</v>
      </c>
      <c r="BG566">
        <v>6.7</v>
      </c>
      <c r="BH566">
        <v>6.7</v>
      </c>
      <c r="BL566">
        <v>14</v>
      </c>
      <c r="BM566">
        <v>14</v>
      </c>
      <c r="BQ566">
        <v>20</v>
      </c>
      <c r="BR566">
        <v>20</v>
      </c>
      <c r="BW566">
        <v>25.6</v>
      </c>
      <c r="BX566">
        <v>25.6</v>
      </c>
      <c r="CB566">
        <v>30.6</v>
      </c>
      <c r="CC566">
        <v>30.6</v>
      </c>
      <c r="CG566">
        <v>29.9</v>
      </c>
      <c r="CH566">
        <v>29.9</v>
      </c>
      <c r="CL566">
        <v>23.4</v>
      </c>
      <c r="CM566">
        <v>23.4</v>
      </c>
      <c r="CQ566">
        <v>16.600000000000001</v>
      </c>
      <c r="CR566">
        <v>16.600000000000001</v>
      </c>
      <c r="CV566">
        <v>6.9</v>
      </c>
      <c r="CW566">
        <v>6.9</v>
      </c>
      <c r="DA566">
        <v>0.7</v>
      </c>
      <c r="DB566">
        <v>0.7</v>
      </c>
      <c r="DD566">
        <v>1</v>
      </c>
      <c r="DE566">
        <v>0</v>
      </c>
      <c r="DF566">
        <v>0</v>
      </c>
      <c r="DG566">
        <v>0</v>
      </c>
      <c r="DH566">
        <v>0</v>
      </c>
      <c r="DI566" t="str">
        <f t="shared" si="51"/>
        <v xml:space="preserve">Temp. suitable for vectors - surveillance may be needed. </v>
      </c>
      <c r="DJ566" t="str">
        <f t="shared" si="48"/>
        <v>When temp. suitable, model suggests vectors unlikely or low numbers.</v>
      </c>
      <c r="DK566" t="str">
        <f t="shared" si="52"/>
        <v xml:space="preserve">Temp. suitable for Zika - surveillance may be needed. </v>
      </c>
      <c r="DL566" t="str">
        <f t="shared" si="49"/>
        <v>When temp. suitable, model suggests Zika unlikely.</v>
      </c>
      <c r="DM566" t="str">
        <f t="shared" si="53"/>
        <v>Temp. suitable for vectors - surveillance may be needed. When temp. suitable, model suggests vectors unlikely or low numbers.</v>
      </c>
      <c r="DX566" s="59" t="s">
        <v>333</v>
      </c>
      <c r="DY566" s="59" t="s">
        <v>278</v>
      </c>
      <c r="DZ566" s="59" t="s">
        <v>279</v>
      </c>
      <c r="EA566" s="59" t="s">
        <v>8</v>
      </c>
      <c r="EB566" s="59">
        <v>0</v>
      </c>
      <c r="EC566" s="59">
        <v>136</v>
      </c>
      <c r="ED566" s="59">
        <v>0</v>
      </c>
      <c r="EE566" s="59">
        <v>3</v>
      </c>
      <c r="EF566" s="59">
        <v>3</v>
      </c>
      <c r="EG566" s="59">
        <v>2.2058823529411999E-2</v>
      </c>
      <c r="EH566" s="59">
        <v>0.25630036849901999</v>
      </c>
      <c r="EI566" s="59">
        <v>3</v>
      </c>
      <c r="EJ566" s="59">
        <v>2</v>
      </c>
      <c r="EK566" s="59">
        <v>0</v>
      </c>
      <c r="EL566" s="59">
        <v>3</v>
      </c>
      <c r="EM566" s="59">
        <v>0</v>
      </c>
      <c r="EN566" s="59">
        <v>3</v>
      </c>
    </row>
    <row r="567" spans="1:144" x14ac:dyDescent="0.25">
      <c r="A567" s="18">
        <v>44.891667200000001</v>
      </c>
      <c r="B567" s="18">
        <v>-103.79999960000001</v>
      </c>
      <c r="C567" s="18">
        <f>IF(Sheet1!G1364=1,Master!A567,Master!K567)</f>
        <v>44.891667200000001</v>
      </c>
      <c r="D567" s="18">
        <f>IF(Sheet1!G1364=1,Master!B567,Master!L567)</f>
        <v>-103.79999960000001</v>
      </c>
      <c r="E567" s="18">
        <f>IF(Sheet1!G1364=0,Master!A567,Master!K567)</f>
        <v>100</v>
      </c>
      <c r="F567" s="18">
        <f>IF(Sheet1!G1364=0,Master!B567,Master!L567)</f>
        <v>180</v>
      </c>
      <c r="G567" s="18">
        <f>IF(Sheet1!I1364=1,Master!A567,Master!K567)</f>
        <v>44.891667200000001</v>
      </c>
      <c r="H567" s="18">
        <f>IF(Sheet1!I1364=1,Master!B567,Master!L567)</f>
        <v>-103.79999960000001</v>
      </c>
      <c r="I567" s="18">
        <f>IF(Sheet1!I1364=0,Master!A567,Master!K567)</f>
        <v>100</v>
      </c>
      <c r="J567" s="18">
        <f>IF(Sheet1!I1364=0,Master!B567,Master!L567)</f>
        <v>180</v>
      </c>
      <c r="K567" s="18">
        <v>100</v>
      </c>
      <c r="L567" s="18">
        <v>180</v>
      </c>
      <c r="M567">
        <v>224</v>
      </c>
      <c r="N567" t="s">
        <v>334</v>
      </c>
      <c r="O567">
        <v>1.0626386817799999E-2</v>
      </c>
      <c r="P567" t="s">
        <v>278</v>
      </c>
      <c r="Q567" t="s">
        <v>279</v>
      </c>
      <c r="R567" t="s">
        <v>8</v>
      </c>
      <c r="S567">
        <v>0</v>
      </c>
      <c r="T567">
        <v>1</v>
      </c>
      <c r="U567">
        <v>12.480315208435</v>
      </c>
      <c r="V567">
        <v>12.480315208435</v>
      </c>
      <c r="W567">
        <v>12.480315208435</v>
      </c>
      <c r="X567" s="1">
        <v>12.480315208435</v>
      </c>
      <c r="Z567" s="1">
        <v>1</v>
      </c>
      <c r="AA567" s="1">
        <v>1.6642455011606001E-2</v>
      </c>
      <c r="AB567" s="1">
        <v>1.6642455011606001E-2</v>
      </c>
      <c r="AC567" s="1">
        <v>1.6642455011606001E-2</v>
      </c>
      <c r="AD567" s="1">
        <v>1.6642455011606001E-2</v>
      </c>
      <c r="AF567" s="1">
        <v>1</v>
      </c>
      <c r="AG567">
        <v>0.116593442857265</v>
      </c>
      <c r="AH567">
        <v>0.116593442857265</v>
      </c>
      <c r="AI567">
        <v>0.116593442857265</v>
      </c>
      <c r="AJ567">
        <v>0.116593442857265</v>
      </c>
      <c r="AL567" s="18">
        <f t="shared" si="50"/>
        <v>0.116593442857265</v>
      </c>
      <c r="AM567">
        <v>0.116593442857265</v>
      </c>
      <c r="AN567">
        <v>224</v>
      </c>
      <c r="AO567" t="s">
        <v>334</v>
      </c>
      <c r="AP567" t="s">
        <v>278</v>
      </c>
      <c r="AQ567" t="s">
        <v>279</v>
      </c>
      <c r="AR567" t="s">
        <v>8</v>
      </c>
      <c r="AS567">
        <v>44.891667200000001</v>
      </c>
      <c r="AT567">
        <v>-103.79999960000001</v>
      </c>
      <c r="AW567">
        <v>-0.2</v>
      </c>
      <c r="AX567">
        <v>-0.2</v>
      </c>
      <c r="BB567">
        <v>2.7</v>
      </c>
      <c r="BC567">
        <v>2.7</v>
      </c>
      <c r="BG567">
        <v>7.5</v>
      </c>
      <c r="BH567">
        <v>7.5</v>
      </c>
      <c r="BL567">
        <v>14.7</v>
      </c>
      <c r="BM567">
        <v>14.7</v>
      </c>
      <c r="BQ567">
        <v>20.7</v>
      </c>
      <c r="BR567">
        <v>20.7</v>
      </c>
      <c r="BW567">
        <v>26.3</v>
      </c>
      <c r="BX567">
        <v>26.3</v>
      </c>
      <c r="CB567">
        <v>31.2</v>
      </c>
      <c r="CC567">
        <v>31.2</v>
      </c>
      <c r="CG567">
        <v>30.6</v>
      </c>
      <c r="CH567">
        <v>30.6</v>
      </c>
      <c r="CL567">
        <v>24.1</v>
      </c>
      <c r="CM567">
        <v>24.1</v>
      </c>
      <c r="CQ567">
        <v>17.3</v>
      </c>
      <c r="CR567">
        <v>17.3</v>
      </c>
      <c r="CV567">
        <v>7.6</v>
      </c>
      <c r="CW567">
        <v>7.6</v>
      </c>
      <c r="DA567">
        <v>1.4</v>
      </c>
      <c r="DB567">
        <v>1.4</v>
      </c>
      <c r="DD567">
        <v>1</v>
      </c>
      <c r="DE567">
        <v>0</v>
      </c>
      <c r="DF567">
        <v>0</v>
      </c>
      <c r="DG567">
        <v>0</v>
      </c>
      <c r="DH567">
        <v>0</v>
      </c>
      <c r="DI567" t="str">
        <f t="shared" si="51"/>
        <v xml:space="preserve">Temp. suitable for vectors - surveillance may be needed. </v>
      </c>
      <c r="DJ567" t="str">
        <f t="shared" si="48"/>
        <v>When temp. suitable, model suggests vectors unlikely or low numbers.</v>
      </c>
      <c r="DK567" t="str">
        <f t="shared" si="52"/>
        <v xml:space="preserve">Temp. suitable for Zika - surveillance may be needed. </v>
      </c>
      <c r="DL567" t="str">
        <f t="shared" si="49"/>
        <v>When temp. suitable, model suggests Zika unlikely.</v>
      </c>
      <c r="DM567" t="str">
        <f t="shared" si="53"/>
        <v>Temp. suitable for vectors - surveillance may be needed. When temp. suitable, model suggests vectors unlikely or low numbers.</v>
      </c>
      <c r="DX567" s="59" t="s">
        <v>334</v>
      </c>
      <c r="DY567" s="59" t="s">
        <v>278</v>
      </c>
      <c r="DZ567" s="59" t="s">
        <v>279</v>
      </c>
      <c r="EA567" s="59" t="s">
        <v>8</v>
      </c>
      <c r="EB567" s="59">
        <v>0</v>
      </c>
      <c r="EC567" s="59">
        <v>138</v>
      </c>
      <c r="ED567" s="59">
        <v>0</v>
      </c>
      <c r="EE567" s="59">
        <v>2</v>
      </c>
      <c r="EF567" s="59">
        <v>2</v>
      </c>
      <c r="EG567" s="59">
        <v>4.3478260869565001E-2</v>
      </c>
      <c r="EH567" s="59">
        <v>0.23681354548359701</v>
      </c>
      <c r="EI567" s="59">
        <v>6</v>
      </c>
      <c r="EJ567" s="59">
        <v>3</v>
      </c>
      <c r="EK567" s="59">
        <v>0</v>
      </c>
      <c r="EL567" s="59">
        <v>2</v>
      </c>
      <c r="EM567" s="59">
        <v>0</v>
      </c>
      <c r="EN567" s="59">
        <v>6</v>
      </c>
    </row>
    <row r="568" spans="1:144" x14ac:dyDescent="0.25">
      <c r="A568" s="18">
        <v>44.362660900000002</v>
      </c>
      <c r="B568" s="18">
        <v>-98.232707000000005</v>
      </c>
      <c r="C568" s="18">
        <f>IF(Sheet1!G1365=1,Master!A568,Master!K568)</f>
        <v>44.362660900000002</v>
      </c>
      <c r="D568" s="18">
        <f>IF(Sheet1!G1365=1,Master!B568,Master!L568)</f>
        <v>-98.232707000000005</v>
      </c>
      <c r="E568" s="18">
        <f>IF(Sheet1!G1365=0,Master!A568,Master!K568)</f>
        <v>100</v>
      </c>
      <c r="F568" s="18">
        <f>IF(Sheet1!G1365=0,Master!B568,Master!L568)</f>
        <v>180</v>
      </c>
      <c r="G568" s="18">
        <f>IF(Sheet1!I1365=1,Master!A568,Master!K568)</f>
        <v>44.362660900000002</v>
      </c>
      <c r="H568" s="18">
        <f>IF(Sheet1!I1365=1,Master!B568,Master!L568)</f>
        <v>-98.232707000000005</v>
      </c>
      <c r="I568" s="18">
        <f>IF(Sheet1!I1365=0,Master!A568,Master!K568)</f>
        <v>100</v>
      </c>
      <c r="J568" s="18">
        <f>IF(Sheet1!I1365=0,Master!B568,Master!L568)</f>
        <v>180</v>
      </c>
      <c r="K568" s="18">
        <v>100</v>
      </c>
      <c r="L568" s="18">
        <v>180</v>
      </c>
      <c r="M568">
        <v>318</v>
      </c>
      <c r="N568" t="s">
        <v>430</v>
      </c>
      <c r="O568">
        <v>5.9303698591800002E-3</v>
      </c>
      <c r="P568" t="s">
        <v>278</v>
      </c>
      <c r="Q568" t="s">
        <v>279</v>
      </c>
      <c r="R568" t="s">
        <v>8</v>
      </c>
      <c r="S568">
        <v>0</v>
      </c>
      <c r="T568">
        <v>1</v>
      </c>
      <c r="U568" t="s">
        <v>863</v>
      </c>
      <c r="V568" t="s">
        <v>863</v>
      </c>
      <c r="W568" t="s">
        <v>863</v>
      </c>
      <c r="X568" s="1" t="s">
        <v>863</v>
      </c>
      <c r="Z568" s="1">
        <v>1</v>
      </c>
      <c r="AA568" s="1">
        <v>9.2873118817805994E-2</v>
      </c>
      <c r="AB568" s="1">
        <v>9.2873118817805994E-2</v>
      </c>
      <c r="AC568" s="1">
        <v>9.2873118817805994E-2</v>
      </c>
      <c r="AD568" s="1">
        <v>9.2873118817805994E-2</v>
      </c>
      <c r="AF568" s="1">
        <v>1</v>
      </c>
      <c r="AG568">
        <v>0.61075198650360096</v>
      </c>
      <c r="AH568">
        <v>0.61075198650360096</v>
      </c>
      <c r="AI568">
        <v>0.61075198650360096</v>
      </c>
      <c r="AJ568">
        <v>0.61075198650360096</v>
      </c>
      <c r="AL568" s="18">
        <f t="shared" si="50"/>
        <v>0.61075198650360096</v>
      </c>
      <c r="AM568">
        <v>0.61075198650360096</v>
      </c>
      <c r="AN568">
        <v>318</v>
      </c>
      <c r="AO568" t="s">
        <v>430</v>
      </c>
      <c r="AP568" t="s">
        <v>278</v>
      </c>
      <c r="AQ568" t="s">
        <v>279</v>
      </c>
      <c r="AR568" t="s">
        <v>8</v>
      </c>
      <c r="AS568">
        <v>44.362660900000002</v>
      </c>
      <c r="AT568">
        <v>-98.232707000000005</v>
      </c>
      <c r="AW568">
        <v>-4.5</v>
      </c>
      <c r="AX568">
        <v>-4.5</v>
      </c>
      <c r="BB568">
        <v>-0.8</v>
      </c>
      <c r="BC568">
        <v>-0.8</v>
      </c>
      <c r="BG568">
        <v>5.2</v>
      </c>
      <c r="BH568">
        <v>5.2</v>
      </c>
      <c r="BL568">
        <v>14.6</v>
      </c>
      <c r="BM568">
        <v>14.6</v>
      </c>
      <c r="BQ568">
        <v>21.4</v>
      </c>
      <c r="BR568">
        <v>21.4</v>
      </c>
      <c r="BW568">
        <v>26.9</v>
      </c>
      <c r="BX568">
        <v>26.9</v>
      </c>
      <c r="CB568">
        <v>30.4</v>
      </c>
      <c r="CC568">
        <v>30.4</v>
      </c>
      <c r="CG568">
        <v>29.4</v>
      </c>
      <c r="CH568">
        <v>29.4</v>
      </c>
      <c r="CL568">
        <v>23.7</v>
      </c>
      <c r="CM568">
        <v>23.7</v>
      </c>
      <c r="CQ568">
        <v>16.5</v>
      </c>
      <c r="CR568">
        <v>16.5</v>
      </c>
      <c r="CV568">
        <v>6</v>
      </c>
      <c r="CW568">
        <v>6</v>
      </c>
      <c r="DA568">
        <v>-1.7</v>
      </c>
      <c r="DB568">
        <v>-1.7</v>
      </c>
      <c r="DD568">
        <v>1</v>
      </c>
      <c r="DE568">
        <v>0</v>
      </c>
      <c r="DF568">
        <v>0</v>
      </c>
      <c r="DG568">
        <v>0</v>
      </c>
      <c r="DH568">
        <v>0</v>
      </c>
      <c r="DI568" t="str">
        <f t="shared" si="51"/>
        <v xml:space="preserve">Temp. suitable for vectors - surveillance may be needed. </v>
      </c>
      <c r="DJ568" t="str">
        <f t="shared" si="48"/>
        <v>When temp. suitable, model suggests vectors likely - may need control, education, and policies minimizing exposure.</v>
      </c>
      <c r="DK568" t="str">
        <f t="shared" si="52"/>
        <v xml:space="preserve">Temp. suitable for Zika - surveillance may be needed. </v>
      </c>
      <c r="DL568" t="str">
        <f t="shared" si="49"/>
        <v>When temp. suitable, model suggests Zika unlikely.</v>
      </c>
      <c r="DM568" t="str">
        <f t="shared" si="53"/>
        <v>Temp. suitable for vectors - surveillance may be needed. When temp. suitable, model suggests vectors likely - may need control, education, and policies minimizing exposure.</v>
      </c>
      <c r="DX568" s="59" t="s">
        <v>430</v>
      </c>
      <c r="DY568" s="59" t="s">
        <v>278</v>
      </c>
      <c r="DZ568" s="59" t="s">
        <v>279</v>
      </c>
      <c r="EA568" s="59" t="s">
        <v>8</v>
      </c>
      <c r="EB568" s="59">
        <v>168</v>
      </c>
      <c r="EC568" s="59">
        <v>131</v>
      </c>
      <c r="ED568" s="59">
        <v>0</v>
      </c>
      <c r="EE568" s="59">
        <v>1375</v>
      </c>
      <c r="EF568" s="59">
        <v>1375</v>
      </c>
      <c r="EG568" s="59">
        <v>102.824427480916</v>
      </c>
      <c r="EH568" s="59">
        <v>249.262407515142</v>
      </c>
      <c r="EI568" s="59">
        <v>13470</v>
      </c>
      <c r="EJ568" s="59">
        <v>47</v>
      </c>
      <c r="EK568" s="59">
        <v>0</v>
      </c>
      <c r="EL568" s="59">
        <v>14</v>
      </c>
      <c r="EM568" s="59">
        <v>1</v>
      </c>
      <c r="EN568" s="59">
        <v>13470</v>
      </c>
    </row>
    <row r="569" spans="1:144" x14ac:dyDescent="0.25">
      <c r="A569" s="18">
        <v>35.364750000000001</v>
      </c>
      <c r="B569" s="18">
        <v>-86.079534199999998</v>
      </c>
      <c r="C569" s="18">
        <f>IF(Sheet1!G1386=1,Master!A569,Master!K569)</f>
        <v>35.364750000000001</v>
      </c>
      <c r="D569" s="18">
        <f>IF(Sheet1!G1386=1,Master!B569,Master!L569)</f>
        <v>-86.079534199999998</v>
      </c>
      <c r="E569" s="18">
        <f>IF(Sheet1!G1386=0,Master!A569,Master!K569)</f>
        <v>100</v>
      </c>
      <c r="F569" s="18">
        <f>IF(Sheet1!G1386=0,Master!B569,Master!L569)</f>
        <v>180</v>
      </c>
      <c r="G569" s="18">
        <f>IF(Sheet1!I1386=1,Master!A569,Master!K569)</f>
        <v>35.364750000000001</v>
      </c>
      <c r="H569" s="18">
        <f>IF(Sheet1!I1386=1,Master!B569,Master!L569)</f>
        <v>-86.079534199999998</v>
      </c>
      <c r="I569" s="18">
        <f>IF(Sheet1!I1386=0,Master!A569,Master!K569)</f>
        <v>100</v>
      </c>
      <c r="J569" s="18">
        <f>IF(Sheet1!I1386=0,Master!B569,Master!L569)</f>
        <v>180</v>
      </c>
      <c r="K569" s="18">
        <v>100</v>
      </c>
      <c r="L569" s="18">
        <v>180</v>
      </c>
      <c r="M569">
        <v>20</v>
      </c>
      <c r="N569" t="s">
        <v>49</v>
      </c>
      <c r="O569">
        <v>1.17598706611</v>
      </c>
      <c r="P569" s="18" t="s">
        <v>50</v>
      </c>
      <c r="Q569" t="s">
        <v>51</v>
      </c>
      <c r="R569" t="s">
        <v>8</v>
      </c>
      <c r="S569">
        <v>1</v>
      </c>
      <c r="T569">
        <v>2</v>
      </c>
      <c r="U569">
        <v>8.6220474243163991</v>
      </c>
      <c r="V569">
        <v>8.6220474243163991</v>
      </c>
      <c r="W569">
        <v>8.6220474243163991</v>
      </c>
      <c r="X569" s="1">
        <v>17.244094848632798</v>
      </c>
      <c r="Z569" s="1">
        <v>8</v>
      </c>
      <c r="AA569" s="1">
        <v>0.31918511178368802</v>
      </c>
      <c r="AB569" s="1">
        <v>0.45161054870898498</v>
      </c>
      <c r="AC569" s="1">
        <v>0.39403357451634002</v>
      </c>
      <c r="AD569" s="1">
        <v>3.1522685961307202</v>
      </c>
      <c r="AF569" s="1">
        <v>8</v>
      </c>
      <c r="AG569">
        <v>0.97062926095892399</v>
      </c>
      <c r="AH569">
        <v>0.97509361893809898</v>
      </c>
      <c r="AI569">
        <v>0.97282531140487905</v>
      </c>
      <c r="AJ569">
        <v>7.7826024912390297</v>
      </c>
      <c r="AL569" s="18">
        <f t="shared" si="50"/>
        <v>0.97509361893809898</v>
      </c>
      <c r="AM569">
        <v>0.97509361893809898</v>
      </c>
      <c r="AN569">
        <v>20</v>
      </c>
      <c r="AO569" t="s">
        <v>49</v>
      </c>
      <c r="AP569" t="s">
        <v>50</v>
      </c>
      <c r="AQ569" t="s">
        <v>51</v>
      </c>
      <c r="AR569" t="s">
        <v>8</v>
      </c>
      <c r="AS569">
        <v>35.364750000000001</v>
      </c>
      <c r="AT569">
        <v>-86.079534199999998</v>
      </c>
      <c r="AW569">
        <v>8.3000000000000007</v>
      </c>
      <c r="AX569">
        <v>8.2999999999999989</v>
      </c>
      <c r="BB569">
        <v>10.8</v>
      </c>
      <c r="BC569">
        <v>10.7</v>
      </c>
      <c r="BG569">
        <v>15.8</v>
      </c>
      <c r="BH569">
        <v>15.799999999999999</v>
      </c>
      <c r="BL569">
        <v>21.4</v>
      </c>
      <c r="BM569">
        <v>21.3</v>
      </c>
      <c r="BQ569">
        <v>25.4</v>
      </c>
      <c r="BR569">
        <v>25.400000000000002</v>
      </c>
      <c r="BW569">
        <v>29.4</v>
      </c>
      <c r="BX569">
        <v>29.400000000000002</v>
      </c>
      <c r="CB569">
        <v>30.9</v>
      </c>
      <c r="CC569">
        <v>30.900000000000002</v>
      </c>
      <c r="CG569">
        <v>30.7</v>
      </c>
      <c r="CH569">
        <v>30.700000000000003</v>
      </c>
      <c r="CL569">
        <v>27.5</v>
      </c>
      <c r="CM569">
        <v>27.5</v>
      </c>
      <c r="CQ569">
        <v>22</v>
      </c>
      <c r="CR569">
        <v>22</v>
      </c>
      <c r="CV569">
        <v>15.7</v>
      </c>
      <c r="CW569">
        <v>15.6</v>
      </c>
      <c r="DA569">
        <v>10.3</v>
      </c>
      <c r="DB569">
        <v>10.199999999999999</v>
      </c>
      <c r="DD569">
        <v>11</v>
      </c>
      <c r="DE569">
        <v>0</v>
      </c>
      <c r="DF569">
        <v>0</v>
      </c>
      <c r="DG569">
        <v>0</v>
      </c>
      <c r="DH569">
        <v>0</v>
      </c>
      <c r="DI569" t="str">
        <f t="shared" si="51"/>
        <v xml:space="preserve">Temp. suitable for vectors - surveillance may be needed. </v>
      </c>
      <c r="DJ569" t="str">
        <f t="shared" si="48"/>
        <v>When temp. suitable, model suggests vectors likely - may need control, education, and policies minimizing exposure.</v>
      </c>
      <c r="DK569" t="str">
        <f t="shared" si="52"/>
        <v xml:space="preserve">Temp. suitable for Zika - surveillance may be needed. </v>
      </c>
      <c r="DL569" t="str">
        <f t="shared" si="49"/>
        <v>When temp. suitable, model suggests Zika unlikely.</v>
      </c>
      <c r="DM569" t="str">
        <f t="shared" si="53"/>
        <v>Temp. suitable for vectors - surveillance may be needed. When temp. suitable, model suggests vectors likely - may need control, education, and policies minimizing exposure.</v>
      </c>
      <c r="DX569" s="59" t="s">
        <v>49</v>
      </c>
      <c r="DY569" s="59" t="s">
        <v>50</v>
      </c>
      <c r="DZ569" s="59" t="s">
        <v>51</v>
      </c>
      <c r="EA569" s="59" t="s">
        <v>8</v>
      </c>
      <c r="EB569" s="59">
        <v>0</v>
      </c>
      <c r="EC569" s="59">
        <v>864</v>
      </c>
      <c r="ED569" s="59">
        <v>0</v>
      </c>
      <c r="EE569" s="59">
        <v>2152</v>
      </c>
      <c r="EF569" s="59">
        <v>2152</v>
      </c>
      <c r="EG569" s="59">
        <v>47.643518518518498</v>
      </c>
      <c r="EH569" s="59">
        <v>145.39106031992901</v>
      </c>
      <c r="EI569" s="59">
        <v>41164</v>
      </c>
      <c r="EJ569" s="59">
        <v>152</v>
      </c>
      <c r="EK569" s="59">
        <v>0</v>
      </c>
      <c r="EL569" s="59">
        <v>37</v>
      </c>
      <c r="EM569" s="59">
        <v>5</v>
      </c>
      <c r="EN569" s="59">
        <v>41164</v>
      </c>
    </row>
    <row r="570" spans="1:144" x14ac:dyDescent="0.25">
      <c r="A570" s="18">
        <v>36.621642600000001</v>
      </c>
      <c r="B570" s="18">
        <v>-87.6230659</v>
      </c>
      <c r="C570" s="18">
        <f>IF(Sheet1!G1387=1,Master!A570,Master!K570)</f>
        <v>36.621642600000001</v>
      </c>
      <c r="D570" s="18">
        <f>IF(Sheet1!G1387=1,Master!B570,Master!L570)</f>
        <v>-87.6230659</v>
      </c>
      <c r="E570" s="18">
        <f>IF(Sheet1!G1387=0,Master!A570,Master!K570)</f>
        <v>100</v>
      </c>
      <c r="F570" s="18">
        <f>IF(Sheet1!G1387=0,Master!B570,Master!L570)</f>
        <v>180</v>
      </c>
      <c r="G570" s="18">
        <f>IF(Sheet1!I1387=1,Master!A570,Master!K570)</f>
        <v>36.621642600000001</v>
      </c>
      <c r="H570" s="18">
        <f>IF(Sheet1!I1387=1,Master!B570,Master!L570)</f>
        <v>-87.6230659</v>
      </c>
      <c r="I570" s="18">
        <f>IF(Sheet1!I1387=0,Master!A570,Master!K570)</f>
        <v>100</v>
      </c>
      <c r="J570" s="18">
        <f>IF(Sheet1!I1387=0,Master!B570,Master!L570)</f>
        <v>180</v>
      </c>
      <c r="K570" s="18">
        <v>100</v>
      </c>
      <c r="L570" s="18">
        <v>180</v>
      </c>
      <c r="M570">
        <v>240</v>
      </c>
      <c r="N570" t="s">
        <v>350</v>
      </c>
      <c r="O570">
        <v>1.3526162155100001</v>
      </c>
      <c r="P570" s="18" t="s">
        <v>50</v>
      </c>
      <c r="Q570" t="s">
        <v>51</v>
      </c>
      <c r="R570" t="s">
        <v>8</v>
      </c>
      <c r="S570">
        <v>1</v>
      </c>
      <c r="T570" s="1">
        <v>1</v>
      </c>
      <c r="U570" s="1">
        <v>3.6614172458648602</v>
      </c>
      <c r="V570" s="1">
        <v>3.6614172458648602</v>
      </c>
      <c r="W570" s="1">
        <v>3.6614172458648602</v>
      </c>
      <c r="X570" s="1">
        <v>3.6614172458648602</v>
      </c>
      <c r="Z570" s="1">
        <v>25</v>
      </c>
      <c r="AA570" s="1">
        <v>0.42732669259498202</v>
      </c>
      <c r="AB570" s="1">
        <v>0.71662565348126805</v>
      </c>
      <c r="AC570" s="1">
        <v>0.60550928050592601</v>
      </c>
      <c r="AD570" s="1">
        <v>15.137732012648099</v>
      </c>
      <c r="AF570" s="1">
        <v>25</v>
      </c>
      <c r="AG570">
        <v>0.96982830526230202</v>
      </c>
      <c r="AH570">
        <v>0.97821841762207695</v>
      </c>
      <c r="AI570">
        <v>0.97424836112075197</v>
      </c>
      <c r="AJ570">
        <v>24.3562090280188</v>
      </c>
      <c r="AL570" s="18">
        <f t="shared" si="50"/>
        <v>0.97821841762207695</v>
      </c>
      <c r="AM570">
        <v>0.97821841762207695</v>
      </c>
      <c r="AN570">
        <v>240</v>
      </c>
      <c r="AO570" t="s">
        <v>350</v>
      </c>
      <c r="AP570" t="s">
        <v>50</v>
      </c>
      <c r="AQ570" t="s">
        <v>51</v>
      </c>
      <c r="AR570" t="s">
        <v>8</v>
      </c>
      <c r="AS570">
        <v>36.621642600000001</v>
      </c>
      <c r="AT570">
        <v>-87.6230659</v>
      </c>
      <c r="AW570">
        <v>7.1</v>
      </c>
      <c r="AX570">
        <v>6.8999999999999995</v>
      </c>
      <c r="BB570">
        <v>9.6999999999999993</v>
      </c>
      <c r="BC570">
        <v>9.5</v>
      </c>
      <c r="BG570">
        <v>15.2</v>
      </c>
      <c r="BH570">
        <v>15.1</v>
      </c>
      <c r="BL570">
        <v>21.5</v>
      </c>
      <c r="BM570">
        <v>21.400000000000002</v>
      </c>
      <c r="BQ570">
        <v>26</v>
      </c>
      <c r="BR570">
        <v>25.7</v>
      </c>
      <c r="BW570">
        <v>30.3</v>
      </c>
      <c r="BX570">
        <v>29.900000000000002</v>
      </c>
      <c r="CB570">
        <v>32.299999999999997</v>
      </c>
      <c r="CC570">
        <v>31.8</v>
      </c>
      <c r="CG570">
        <v>31.6</v>
      </c>
      <c r="CH570">
        <v>31.200000000000003</v>
      </c>
      <c r="CL570">
        <v>28</v>
      </c>
      <c r="CM570">
        <v>27.7</v>
      </c>
      <c r="CQ570">
        <v>22.1</v>
      </c>
      <c r="CR570">
        <v>21.9</v>
      </c>
      <c r="CV570">
        <v>15.1</v>
      </c>
      <c r="CW570">
        <v>15</v>
      </c>
      <c r="DA570">
        <v>9.1999999999999993</v>
      </c>
      <c r="DB570">
        <v>9</v>
      </c>
      <c r="DD570">
        <v>24</v>
      </c>
      <c r="DE570">
        <v>0</v>
      </c>
      <c r="DF570">
        <v>0</v>
      </c>
      <c r="DG570">
        <v>0</v>
      </c>
      <c r="DH570">
        <v>0</v>
      </c>
      <c r="DI570" t="str">
        <f t="shared" si="51"/>
        <v xml:space="preserve">Temp. suitable for vectors - surveillance may be needed. </v>
      </c>
      <c r="DJ570" t="str">
        <f t="shared" si="48"/>
        <v>When temp. suitable, model suggests vectors likely - may need control, education, and policies minimizing exposure.</v>
      </c>
      <c r="DK570" t="str">
        <f t="shared" si="52"/>
        <v xml:space="preserve">Temp. suitable for Zika - surveillance may be needed. </v>
      </c>
      <c r="DL570" t="str">
        <f t="shared" si="49"/>
        <v>When temp. suitable, model suggests Zika unlikely.</v>
      </c>
      <c r="DM570" t="str">
        <f t="shared" si="53"/>
        <v>Temp. suitable for vectors - surveillance may be needed. When temp. suitable, model suggests vectors likely - may need control, education, and policies minimizing exposure.</v>
      </c>
      <c r="DX570" s="59" t="s">
        <v>350</v>
      </c>
      <c r="DY570" s="59" t="s">
        <v>50</v>
      </c>
      <c r="DZ570" s="59" t="s">
        <v>51</v>
      </c>
      <c r="EA570" s="59" t="s">
        <v>8</v>
      </c>
      <c r="EB570" s="59">
        <v>0</v>
      </c>
      <c r="EC570" s="59">
        <v>1482</v>
      </c>
      <c r="ED570" s="59">
        <v>0</v>
      </c>
      <c r="EE570" s="59">
        <v>4501</v>
      </c>
      <c r="EF570" s="59">
        <v>4501</v>
      </c>
      <c r="EG570" s="59">
        <v>55.469635627530302</v>
      </c>
      <c r="EH570" s="59">
        <v>223.82696036741501</v>
      </c>
      <c r="EI570" s="59">
        <v>82206</v>
      </c>
      <c r="EJ570" s="59">
        <v>200</v>
      </c>
      <c r="EK570" s="59">
        <v>0</v>
      </c>
      <c r="EL570" s="59">
        <v>36</v>
      </c>
      <c r="EM570" s="59">
        <v>0</v>
      </c>
      <c r="EN570" s="59">
        <v>82206</v>
      </c>
    </row>
    <row r="571" spans="1:144" x14ac:dyDescent="0.25">
      <c r="A571" s="18">
        <v>36.525091099999997</v>
      </c>
      <c r="B571" s="18">
        <v>-82.645810800000007</v>
      </c>
      <c r="C571" s="18">
        <f>IF(Sheet1!G1388=1,Master!A571,Master!K571)</f>
        <v>36.525091099999997</v>
      </c>
      <c r="D571" s="18">
        <f>IF(Sheet1!G1388=1,Master!B571,Master!L571)</f>
        <v>-82.645810800000007</v>
      </c>
      <c r="E571" s="18">
        <f>IF(Sheet1!G1388=0,Master!A571,Master!K571)</f>
        <v>100</v>
      </c>
      <c r="F571" s="18">
        <f>IF(Sheet1!G1388=0,Master!B571,Master!L571)</f>
        <v>180</v>
      </c>
      <c r="G571" s="18">
        <f>IF(Sheet1!I1388=1,Master!A571,Master!K571)</f>
        <v>36.525091099999997</v>
      </c>
      <c r="H571" s="18">
        <f>IF(Sheet1!I1388=1,Master!B571,Master!L571)</f>
        <v>-82.645810800000007</v>
      </c>
      <c r="I571" s="18">
        <f>IF(Sheet1!I1388=0,Master!A571,Master!K571)</f>
        <v>100</v>
      </c>
      <c r="J571" s="18">
        <f>IF(Sheet1!I1388=0,Master!B571,Master!L571)</f>
        <v>180</v>
      </c>
      <c r="K571" s="18">
        <v>100</v>
      </c>
      <c r="L571" s="18">
        <v>180</v>
      </c>
      <c r="M571">
        <v>312</v>
      </c>
      <c r="N571" t="s">
        <v>424</v>
      </c>
      <c r="O571">
        <v>0.293406633147</v>
      </c>
      <c r="P571" s="18" t="s">
        <v>50</v>
      </c>
      <c r="Q571" t="s">
        <v>51</v>
      </c>
      <c r="R571" t="s">
        <v>8</v>
      </c>
      <c r="S571">
        <v>1</v>
      </c>
      <c r="T571">
        <v>1</v>
      </c>
      <c r="U571">
        <v>-1.5748031139373699</v>
      </c>
      <c r="V571">
        <v>-1.5748031139373699</v>
      </c>
      <c r="W571">
        <v>-1.5748031139373699</v>
      </c>
      <c r="X571" s="1">
        <v>-1.5748031139373699</v>
      </c>
      <c r="Z571" s="1">
        <v>2</v>
      </c>
      <c r="AA571" s="1">
        <v>0.51100902306447205</v>
      </c>
      <c r="AB571" s="1">
        <v>0.51987480887825499</v>
      </c>
      <c r="AC571" s="1">
        <v>0.51544191597136302</v>
      </c>
      <c r="AD571" s="1">
        <v>1.03088383194272</v>
      </c>
      <c r="AF571" s="1">
        <v>2</v>
      </c>
      <c r="AG571">
        <v>0.95375839537123497</v>
      </c>
      <c r="AH571">
        <v>0.95493226491630701</v>
      </c>
      <c r="AI571">
        <v>0.95434533014377099</v>
      </c>
      <c r="AJ571">
        <v>1.90869066028754</v>
      </c>
      <c r="AL571" s="18">
        <f t="shared" si="50"/>
        <v>0.95493226491630701</v>
      </c>
      <c r="AM571">
        <v>0.95493226491630701</v>
      </c>
      <c r="AN571">
        <v>312</v>
      </c>
      <c r="AO571" t="s">
        <v>424</v>
      </c>
      <c r="AP571" t="s">
        <v>50</v>
      </c>
      <c r="AQ571" t="s">
        <v>51</v>
      </c>
      <c r="AR571" t="s">
        <v>8</v>
      </c>
      <c r="AS571">
        <v>36.525091099999997</v>
      </c>
      <c r="AT571">
        <v>-82.645810800000007</v>
      </c>
      <c r="AW571">
        <v>7.1</v>
      </c>
      <c r="AX571">
        <v>7.1</v>
      </c>
      <c r="BB571">
        <v>9.6</v>
      </c>
      <c r="BC571">
        <v>9.6</v>
      </c>
      <c r="BG571">
        <v>15</v>
      </c>
      <c r="BH571">
        <v>15</v>
      </c>
      <c r="BL571">
        <v>20.399999999999999</v>
      </c>
      <c r="BM571">
        <v>20.399999999999999</v>
      </c>
      <c r="BQ571">
        <v>24.9</v>
      </c>
      <c r="BR571">
        <v>24.9</v>
      </c>
      <c r="BW571">
        <v>28.6</v>
      </c>
      <c r="BX571">
        <v>28.6</v>
      </c>
      <c r="CB571">
        <v>30.1</v>
      </c>
      <c r="CC571">
        <v>30.1</v>
      </c>
      <c r="CG571">
        <v>29.7</v>
      </c>
      <c r="CH571">
        <v>29.7</v>
      </c>
      <c r="CL571">
        <v>26.6</v>
      </c>
      <c r="CM571">
        <v>26.6</v>
      </c>
      <c r="CQ571">
        <v>20.9</v>
      </c>
      <c r="CR571">
        <v>20.9</v>
      </c>
      <c r="CV571">
        <v>14.8</v>
      </c>
      <c r="CW571">
        <v>14.8</v>
      </c>
      <c r="DA571">
        <v>9.1</v>
      </c>
      <c r="DB571">
        <v>9.1</v>
      </c>
      <c r="DD571">
        <v>2</v>
      </c>
      <c r="DE571">
        <v>0</v>
      </c>
      <c r="DF571">
        <v>0</v>
      </c>
      <c r="DG571">
        <v>0</v>
      </c>
      <c r="DH571">
        <v>0</v>
      </c>
      <c r="DI571" t="str">
        <f t="shared" si="51"/>
        <v xml:space="preserve">Temp. suitable for vectors - surveillance may be needed. </v>
      </c>
      <c r="DJ571" t="str">
        <f t="shared" si="48"/>
        <v>When temp. suitable, model suggests vectors likely - may need control, education, and policies minimizing exposure.</v>
      </c>
      <c r="DK571" t="str">
        <f t="shared" si="52"/>
        <v xml:space="preserve">Temp. suitable for Zika - surveillance may be needed. </v>
      </c>
      <c r="DL571" t="str">
        <f t="shared" si="49"/>
        <v>When temp. suitable, model suggests Zika unlikely.</v>
      </c>
      <c r="DM571" t="str">
        <f t="shared" si="53"/>
        <v>Temp. suitable for vectors - surveillance may be needed. When temp. suitable, model suggests vectors likely - may need control, education, and policies minimizing exposure.</v>
      </c>
      <c r="DX571" s="59" t="s">
        <v>424</v>
      </c>
      <c r="DY571" s="59" t="s">
        <v>50</v>
      </c>
      <c r="DZ571" s="59" t="s">
        <v>51</v>
      </c>
      <c r="EA571" s="59" t="s">
        <v>8</v>
      </c>
      <c r="EB571" s="59">
        <v>0</v>
      </c>
      <c r="EC571" s="59">
        <v>380</v>
      </c>
      <c r="ED571" s="59">
        <v>0</v>
      </c>
      <c r="EE571" s="59">
        <v>2077</v>
      </c>
      <c r="EF571" s="59">
        <v>2077</v>
      </c>
      <c r="EG571" s="59">
        <v>183.53684210526299</v>
      </c>
      <c r="EH571" s="59">
        <v>310.59842276097697</v>
      </c>
      <c r="EI571" s="59">
        <v>69744</v>
      </c>
      <c r="EJ571" s="59">
        <v>213</v>
      </c>
      <c r="EK571" s="59">
        <v>0</v>
      </c>
      <c r="EL571" s="59">
        <v>12</v>
      </c>
      <c r="EM571" s="59">
        <v>56</v>
      </c>
      <c r="EN571" s="59">
        <v>69744</v>
      </c>
    </row>
    <row r="572" spans="1:144" x14ac:dyDescent="0.25">
      <c r="A572" s="18">
        <v>35.873697700000001</v>
      </c>
      <c r="B572" s="18">
        <v>-88.706537600000004</v>
      </c>
      <c r="C572" s="18">
        <f>IF(Sheet1!G1389=1,Master!A572,Master!K572)</f>
        <v>35.873697700000001</v>
      </c>
      <c r="D572" s="18">
        <f>IF(Sheet1!G1389=1,Master!B572,Master!L572)</f>
        <v>-88.706537600000004</v>
      </c>
      <c r="E572" s="18">
        <f>IF(Sheet1!G1389=0,Master!A572,Master!K572)</f>
        <v>100</v>
      </c>
      <c r="F572" s="18">
        <f>IF(Sheet1!G1389=0,Master!B572,Master!L572)</f>
        <v>180</v>
      </c>
      <c r="G572" s="18">
        <f>IF(Sheet1!I1389=1,Master!A572,Master!K572)</f>
        <v>35.873697700000001</v>
      </c>
      <c r="H572" s="18">
        <f>IF(Sheet1!I1389=1,Master!B572,Master!L572)</f>
        <v>-88.706537600000004</v>
      </c>
      <c r="I572" s="18">
        <f>IF(Sheet1!I1389=0,Master!A572,Master!K572)</f>
        <v>100</v>
      </c>
      <c r="J572" s="18">
        <f>IF(Sheet1!I1389=0,Master!B572,Master!L572)</f>
        <v>180</v>
      </c>
      <c r="K572" s="18">
        <v>100</v>
      </c>
      <c r="L572" s="18">
        <v>180</v>
      </c>
      <c r="M572">
        <v>407</v>
      </c>
      <c r="N572" t="s">
        <v>519</v>
      </c>
      <c r="O572">
        <v>0.45030081153500001</v>
      </c>
      <c r="P572" s="18" t="s">
        <v>50</v>
      </c>
      <c r="Q572" t="s">
        <v>51</v>
      </c>
      <c r="R572" t="s">
        <v>8</v>
      </c>
      <c r="S572">
        <v>1</v>
      </c>
      <c r="T572">
        <v>1</v>
      </c>
      <c r="U572">
        <v>10</v>
      </c>
      <c r="V572">
        <v>10</v>
      </c>
      <c r="W572">
        <v>10</v>
      </c>
      <c r="X572" s="1">
        <v>10</v>
      </c>
      <c r="Z572" s="1">
        <v>5</v>
      </c>
      <c r="AA572" s="1">
        <v>0.62201350171127801</v>
      </c>
      <c r="AB572" s="1">
        <v>0.71881190882343504</v>
      </c>
      <c r="AC572" s="1">
        <v>0.67739364896440502</v>
      </c>
      <c r="AD572" s="1">
        <v>3.38696824482202</v>
      </c>
      <c r="AF572" s="1">
        <v>5</v>
      </c>
      <c r="AG572">
        <v>0.97791241383390903</v>
      </c>
      <c r="AH572">
        <v>0.98306237652924899</v>
      </c>
      <c r="AI572">
        <v>0.98116810964133205</v>
      </c>
      <c r="AJ572">
        <v>4.9058405482066503</v>
      </c>
      <c r="AL572" s="18">
        <f t="shared" si="50"/>
        <v>0.98306237652924899</v>
      </c>
      <c r="AM572">
        <v>0.98306237652924899</v>
      </c>
      <c r="AN572">
        <v>407</v>
      </c>
      <c r="AO572" t="s">
        <v>519</v>
      </c>
      <c r="AP572" t="s">
        <v>50</v>
      </c>
      <c r="AQ572" t="s">
        <v>51</v>
      </c>
      <c r="AR572" t="s">
        <v>8</v>
      </c>
      <c r="AS572">
        <v>35.873697700000001</v>
      </c>
      <c r="AT572">
        <v>-88.706537600000004</v>
      </c>
      <c r="AW572">
        <v>7.4</v>
      </c>
      <c r="AX572">
        <v>7.3999999999999995</v>
      </c>
      <c r="BB572">
        <v>10.1</v>
      </c>
      <c r="BC572">
        <v>10.1</v>
      </c>
      <c r="BG572">
        <v>15.8</v>
      </c>
      <c r="BH572">
        <v>15.8</v>
      </c>
      <c r="BL572">
        <v>21.7</v>
      </c>
      <c r="BM572">
        <v>21.7</v>
      </c>
      <c r="BQ572">
        <v>26</v>
      </c>
      <c r="BR572">
        <v>26</v>
      </c>
      <c r="BW572">
        <v>30.3</v>
      </c>
      <c r="BX572">
        <v>30.3</v>
      </c>
      <c r="CB572">
        <v>32</v>
      </c>
      <c r="CC572">
        <v>32</v>
      </c>
      <c r="CG572">
        <v>31.5</v>
      </c>
      <c r="CH572">
        <v>31.5</v>
      </c>
      <c r="CL572">
        <v>28.3</v>
      </c>
      <c r="CM572">
        <v>28.3</v>
      </c>
      <c r="CQ572">
        <v>22.7</v>
      </c>
      <c r="CR572">
        <v>22.700000000000003</v>
      </c>
      <c r="CV572">
        <v>15.8</v>
      </c>
      <c r="CW572">
        <v>15.8</v>
      </c>
      <c r="DA572">
        <v>9.8000000000000007</v>
      </c>
      <c r="DB572">
        <v>9.7999999999999989</v>
      </c>
      <c r="DD572">
        <v>5</v>
      </c>
      <c r="DE572">
        <v>0</v>
      </c>
      <c r="DF572">
        <v>0</v>
      </c>
      <c r="DG572">
        <v>0</v>
      </c>
      <c r="DH572">
        <v>0</v>
      </c>
      <c r="DI572" t="str">
        <f t="shared" si="51"/>
        <v xml:space="preserve">Temp. suitable for vectors - surveillance may be needed. </v>
      </c>
      <c r="DJ572" t="str">
        <f t="shared" si="48"/>
        <v>When temp. suitable, model suggests vectors likely - may need control, education, and policies minimizing exposure.</v>
      </c>
      <c r="DK572" t="str">
        <f t="shared" si="52"/>
        <v xml:space="preserve">Temp. suitable for Zika - surveillance may be needed. </v>
      </c>
      <c r="DL572" t="str">
        <f t="shared" si="49"/>
        <v>When temp. suitable, model suggests Zika unlikely.</v>
      </c>
      <c r="DM572" t="str">
        <f t="shared" si="53"/>
        <v>Temp. suitable for vectors - surveillance may be needed. When temp. suitable, model suggests vectors likely - may need control, education, and policies minimizing exposure.</v>
      </c>
      <c r="DX572" s="59" t="s">
        <v>519</v>
      </c>
      <c r="DY572" s="59" t="s">
        <v>50</v>
      </c>
      <c r="DZ572" s="59" t="s">
        <v>51</v>
      </c>
      <c r="EA572" s="59" t="s">
        <v>8</v>
      </c>
      <c r="EB572" s="59">
        <v>0</v>
      </c>
      <c r="EC572" s="59">
        <v>546</v>
      </c>
      <c r="ED572" s="59">
        <v>0</v>
      </c>
      <c r="EE572" s="59">
        <v>677</v>
      </c>
      <c r="EF572" s="59">
        <v>677</v>
      </c>
      <c r="EG572" s="59">
        <v>31.395604395604298</v>
      </c>
      <c r="EH572" s="59">
        <v>91.628655616729404</v>
      </c>
      <c r="EI572" s="59">
        <v>17142</v>
      </c>
      <c r="EJ572" s="59">
        <v>100</v>
      </c>
      <c r="EK572" s="59">
        <v>0</v>
      </c>
      <c r="EL572" s="59">
        <v>23</v>
      </c>
      <c r="EM572" s="59">
        <v>3</v>
      </c>
      <c r="EN572" s="59">
        <v>17142</v>
      </c>
    </row>
    <row r="573" spans="1:144" x14ac:dyDescent="0.25">
      <c r="A573" s="18">
        <v>35.345014800000001</v>
      </c>
      <c r="B573" s="18">
        <v>-89.875651700000006</v>
      </c>
      <c r="C573" s="18">
        <f>IF(Sheet1!G1390=1,Master!A573,Master!K573)</f>
        <v>35.345014800000001</v>
      </c>
      <c r="D573" s="18">
        <f>IF(Sheet1!G1390=1,Master!B573,Master!L573)</f>
        <v>-89.875651700000006</v>
      </c>
      <c r="E573" s="18">
        <f>IF(Sheet1!G1390=0,Master!A573,Master!K573)</f>
        <v>100</v>
      </c>
      <c r="F573" s="18">
        <f>IF(Sheet1!G1390=0,Master!B573,Master!L573)</f>
        <v>180</v>
      </c>
      <c r="G573" s="18">
        <f>IF(Sheet1!I1390=1,Master!A573,Master!K573)</f>
        <v>35.345014800000001</v>
      </c>
      <c r="H573" s="18">
        <f>IF(Sheet1!I1390=1,Master!B573,Master!L573)</f>
        <v>-89.875651700000006</v>
      </c>
      <c r="I573" s="18">
        <f>IF(Sheet1!I1390=0,Master!A573,Master!K573)</f>
        <v>100</v>
      </c>
      <c r="J573" s="18">
        <f>IF(Sheet1!I1390=0,Master!B573,Master!L573)</f>
        <v>180</v>
      </c>
      <c r="K573" s="18">
        <v>100</v>
      </c>
      <c r="L573" s="18">
        <v>180</v>
      </c>
      <c r="M573">
        <v>554</v>
      </c>
      <c r="N573" t="s">
        <v>666</v>
      </c>
      <c r="O573">
        <v>0.148367507313</v>
      </c>
      <c r="P573" s="18" t="s">
        <v>50</v>
      </c>
      <c r="Q573" t="s">
        <v>51</v>
      </c>
      <c r="R573" t="s">
        <v>8</v>
      </c>
      <c r="S573">
        <v>1</v>
      </c>
      <c r="T573">
        <v>1</v>
      </c>
      <c r="U573">
        <v>7.2440943717956499</v>
      </c>
      <c r="V573">
        <v>7.2440943717956499</v>
      </c>
      <c r="W573">
        <v>7.2440943717956499</v>
      </c>
      <c r="X573" s="1">
        <v>7.2440943717956499</v>
      </c>
      <c r="Z573" s="1">
        <v>1</v>
      </c>
      <c r="AA573" s="1">
        <v>0.72297406196594205</v>
      </c>
      <c r="AB573" s="1">
        <v>0.72297406196594205</v>
      </c>
      <c r="AC573" s="1">
        <v>0.72297406196594205</v>
      </c>
      <c r="AD573" s="1">
        <v>0.72297406196594205</v>
      </c>
      <c r="AF573" s="1">
        <v>1</v>
      </c>
      <c r="AG573">
        <v>0.98037314414978005</v>
      </c>
      <c r="AH573">
        <v>0.98037314414978005</v>
      </c>
      <c r="AI573">
        <v>0.98037314414978005</v>
      </c>
      <c r="AJ573">
        <v>0.98037314414978005</v>
      </c>
      <c r="AL573" s="18">
        <f t="shared" si="50"/>
        <v>0.98037314414978005</v>
      </c>
      <c r="AM573">
        <v>0.98037314414978005</v>
      </c>
      <c r="AN573">
        <v>554</v>
      </c>
      <c r="AO573" t="s">
        <v>666</v>
      </c>
      <c r="AP573" t="s">
        <v>50</v>
      </c>
      <c r="AQ573" t="s">
        <v>51</v>
      </c>
      <c r="AR573" t="s">
        <v>8</v>
      </c>
      <c r="AS573">
        <v>35.345014800000001</v>
      </c>
      <c r="AT573">
        <v>-89.875651700000006</v>
      </c>
      <c r="AW573">
        <v>8.1999999999999993</v>
      </c>
      <c r="AX573">
        <v>8.1999999999999993</v>
      </c>
      <c r="BB573">
        <v>10.8</v>
      </c>
      <c r="BC573">
        <v>10.8</v>
      </c>
      <c r="BG573">
        <v>16</v>
      </c>
      <c r="BH573">
        <v>16</v>
      </c>
      <c r="BL573">
        <v>22.2</v>
      </c>
      <c r="BM573">
        <v>22.2</v>
      </c>
      <c r="BQ573">
        <v>26.8</v>
      </c>
      <c r="BR573">
        <v>26.8</v>
      </c>
      <c r="BW573">
        <v>31.3</v>
      </c>
      <c r="BX573">
        <v>31.3</v>
      </c>
      <c r="CB573">
        <v>32.9</v>
      </c>
      <c r="CC573">
        <v>32.9</v>
      </c>
      <c r="CG573">
        <v>32.1</v>
      </c>
      <c r="CH573">
        <v>32.1</v>
      </c>
      <c r="CL573">
        <v>28.6</v>
      </c>
      <c r="CM573">
        <v>28.6</v>
      </c>
      <c r="CQ573">
        <v>23.1</v>
      </c>
      <c r="CR573">
        <v>23.1</v>
      </c>
      <c r="CV573">
        <v>16</v>
      </c>
      <c r="CW573">
        <v>16</v>
      </c>
      <c r="DA573">
        <v>10.3</v>
      </c>
      <c r="DB573">
        <v>10.3</v>
      </c>
      <c r="DD573">
        <v>1</v>
      </c>
      <c r="DE573">
        <v>0</v>
      </c>
      <c r="DF573">
        <v>0</v>
      </c>
      <c r="DG573">
        <v>0</v>
      </c>
      <c r="DH573">
        <v>0</v>
      </c>
      <c r="DI573" t="str">
        <f t="shared" si="51"/>
        <v xml:space="preserve">Temp. suitable for vectors - surveillance may be needed. </v>
      </c>
      <c r="DJ573" t="str">
        <f t="shared" si="48"/>
        <v>When temp. suitable, model suggests vectors likely - may need control, education, and policies minimizing exposure.</v>
      </c>
      <c r="DK573" t="str">
        <f t="shared" si="52"/>
        <v xml:space="preserve">Temp. suitable for Zika - surveillance may be needed. </v>
      </c>
      <c r="DL573" t="str">
        <f t="shared" si="49"/>
        <v>When temp. suitable, model suggests Zika unlikely.</v>
      </c>
      <c r="DM573" t="str">
        <f t="shared" si="53"/>
        <v>Temp. suitable for vectors - surveillance may be needed. When temp. suitable, model suggests vectors likely - may need control, education, and policies minimizing exposure.</v>
      </c>
      <c r="DX573" s="59" t="s">
        <v>666</v>
      </c>
      <c r="DY573" s="59" t="s">
        <v>50</v>
      </c>
      <c r="DZ573" s="59" t="s">
        <v>51</v>
      </c>
      <c r="EA573" s="59" t="s">
        <v>8</v>
      </c>
      <c r="EB573" s="59">
        <v>112</v>
      </c>
      <c r="EC573" s="59">
        <v>204</v>
      </c>
      <c r="ED573" s="59">
        <v>0</v>
      </c>
      <c r="EE573" s="59">
        <v>1410</v>
      </c>
      <c r="EF573" s="59">
        <v>1410</v>
      </c>
      <c r="EG573" s="59">
        <v>79.3480392156862</v>
      </c>
      <c r="EH573" s="59">
        <v>198.27439751980401</v>
      </c>
      <c r="EI573" s="59">
        <v>16187</v>
      </c>
      <c r="EJ573" s="59">
        <v>76</v>
      </c>
      <c r="EK573" s="59">
        <v>0</v>
      </c>
      <c r="EL573" s="59">
        <v>7</v>
      </c>
      <c r="EM573" s="59">
        <v>5</v>
      </c>
      <c r="EN573" s="59">
        <v>16187</v>
      </c>
    </row>
    <row r="574" spans="1:144" x14ac:dyDescent="0.25">
      <c r="A574" s="18">
        <v>27.895875</v>
      </c>
      <c r="B574" s="18">
        <v>-98.043271300000001</v>
      </c>
      <c r="C574" s="18">
        <f>IF(Sheet1!G1410=1,Master!A574,Master!K574)</f>
        <v>27.895875</v>
      </c>
      <c r="D574" s="18">
        <f>IF(Sheet1!G1410=1,Master!B574,Master!L574)</f>
        <v>-98.043271300000001</v>
      </c>
      <c r="E574" s="18">
        <f>IF(Sheet1!G1410=0,Master!A574,Master!K574)</f>
        <v>100</v>
      </c>
      <c r="F574" s="18">
        <f>IF(Sheet1!G1410=0,Master!B574,Master!L574)</f>
        <v>180</v>
      </c>
      <c r="G574" s="18">
        <f>IF(Sheet1!I1410=1,Master!A574,Master!K574)</f>
        <v>27.895875</v>
      </c>
      <c r="H574" s="18">
        <f>IF(Sheet1!I1410=1,Master!B574,Master!L574)</f>
        <v>-98.043271300000001</v>
      </c>
      <c r="I574" s="18">
        <f>IF(Sheet1!I1410=0,Master!A574,Master!K574)</f>
        <v>100</v>
      </c>
      <c r="J574" s="18">
        <f>IF(Sheet1!I1410=0,Master!B574,Master!L574)</f>
        <v>180</v>
      </c>
      <c r="K574" s="18">
        <v>100</v>
      </c>
      <c r="L574" s="18">
        <v>180</v>
      </c>
      <c r="M574">
        <v>4</v>
      </c>
      <c r="N574" t="s">
        <v>13</v>
      </c>
      <c r="O574">
        <v>0.17226039557699999</v>
      </c>
      <c r="P574" t="s">
        <v>14</v>
      </c>
      <c r="Q574" t="s">
        <v>15</v>
      </c>
      <c r="R574" t="s">
        <v>8</v>
      </c>
      <c r="S574">
        <v>1</v>
      </c>
      <c r="T574">
        <v>1</v>
      </c>
      <c r="U574">
        <v>29.8425197601318</v>
      </c>
      <c r="V574">
        <v>29.8425197601318</v>
      </c>
      <c r="W574">
        <v>29.8425197601318</v>
      </c>
      <c r="X574" s="1">
        <v>29.8425197601318</v>
      </c>
      <c r="Z574" s="1">
        <v>1</v>
      </c>
      <c r="AA574" s="1">
        <v>0.74134826660156306</v>
      </c>
      <c r="AB574" s="1">
        <v>0.74134826660156306</v>
      </c>
      <c r="AC574" s="1">
        <v>0.74134826660156306</v>
      </c>
      <c r="AD574" s="1">
        <v>0.74134826660156306</v>
      </c>
      <c r="AF574" s="1">
        <v>1</v>
      </c>
      <c r="AG574">
        <v>0.873790323734283</v>
      </c>
      <c r="AH574">
        <v>0.873790323734283</v>
      </c>
      <c r="AI574">
        <v>0.873790323734283</v>
      </c>
      <c r="AJ574">
        <v>0.873790323734283</v>
      </c>
      <c r="AL574" s="18">
        <f t="shared" si="50"/>
        <v>0.873790323734283</v>
      </c>
      <c r="AM574">
        <v>0.873790323734283</v>
      </c>
      <c r="AN574">
        <v>4</v>
      </c>
      <c r="AO574" t="s">
        <v>13</v>
      </c>
      <c r="AP574" t="s">
        <v>14</v>
      </c>
      <c r="AQ574" t="s">
        <v>15</v>
      </c>
      <c r="AR574" t="s">
        <v>8</v>
      </c>
      <c r="AS574">
        <v>27.895875</v>
      </c>
      <c r="AT574">
        <v>-98.043271300000001</v>
      </c>
      <c r="AW574">
        <v>19.100000000000001</v>
      </c>
      <c r="AX574">
        <v>19.100000000000001</v>
      </c>
      <c r="BB574">
        <v>21.4</v>
      </c>
      <c r="BC574">
        <v>21.4</v>
      </c>
      <c r="BG574">
        <v>25.3</v>
      </c>
      <c r="BH574">
        <v>25.3</v>
      </c>
      <c r="BL574">
        <v>29</v>
      </c>
      <c r="BM574">
        <v>29</v>
      </c>
      <c r="BQ574">
        <v>31.3</v>
      </c>
      <c r="BR574">
        <v>31.3</v>
      </c>
      <c r="BW574">
        <v>34.1</v>
      </c>
      <c r="BX574">
        <v>34.1</v>
      </c>
      <c r="CB574">
        <v>35.700000000000003</v>
      </c>
      <c r="CC574">
        <v>35.700000000000003</v>
      </c>
      <c r="CG574">
        <v>36</v>
      </c>
      <c r="CH574">
        <v>36</v>
      </c>
      <c r="CL574">
        <v>33.299999999999997</v>
      </c>
      <c r="CM574">
        <v>33.299999999999997</v>
      </c>
      <c r="CQ574">
        <v>29.6</v>
      </c>
      <c r="CR574">
        <v>29.6</v>
      </c>
      <c r="CV574">
        <v>24.7</v>
      </c>
      <c r="CW574">
        <v>24.7</v>
      </c>
      <c r="DA574">
        <v>20.5</v>
      </c>
      <c r="DB574">
        <v>20.5</v>
      </c>
      <c r="DD574">
        <v>1</v>
      </c>
      <c r="DE574">
        <v>0.14489245414733901</v>
      </c>
      <c r="DF574">
        <v>0.14489245414733901</v>
      </c>
      <c r="DG574">
        <v>0.14489245414733901</v>
      </c>
      <c r="DH574">
        <v>0.14489245414733901</v>
      </c>
      <c r="DI574" t="str">
        <f t="shared" si="51"/>
        <v xml:space="preserve">Temp. suitable for vectors - surveillance may be needed. </v>
      </c>
      <c r="DJ574" t="str">
        <f t="shared" si="48"/>
        <v>When temp. suitable, model suggests vectors likely - may need control, education, and policies minimizing exposure.</v>
      </c>
      <c r="DK574" t="str">
        <f t="shared" si="52"/>
        <v xml:space="preserve">Temp. suitable for Zika - surveillance may be needed. </v>
      </c>
      <c r="DL574" t="str">
        <f t="shared" si="49"/>
        <v>When temp. suitable, model suggests Zika unlikely.</v>
      </c>
      <c r="DM574" t="str">
        <f t="shared" si="53"/>
        <v>Temp. suitable for vectors - surveillance may be needed. When temp. suitable, model suggests vectors likely - may need control, education, and policies minimizing exposure.</v>
      </c>
      <c r="DX574" s="59" t="s">
        <v>13</v>
      </c>
      <c r="DY574" s="59" t="s">
        <v>14</v>
      </c>
      <c r="DZ574" s="59" t="s">
        <v>15</v>
      </c>
      <c r="EA574" s="59" t="s">
        <v>8</v>
      </c>
      <c r="EB574" s="59">
        <v>71</v>
      </c>
      <c r="EC574" s="59">
        <v>209</v>
      </c>
      <c r="ED574" s="59">
        <v>0</v>
      </c>
      <c r="EE574" s="59">
        <v>104</v>
      </c>
      <c r="EF574" s="59">
        <v>104</v>
      </c>
      <c r="EG574" s="59">
        <v>4.8421052631578902</v>
      </c>
      <c r="EH574" s="59">
        <v>14.1251734076977</v>
      </c>
      <c r="EI574" s="59">
        <v>1012</v>
      </c>
      <c r="EJ574" s="59">
        <v>27</v>
      </c>
      <c r="EK574" s="59">
        <v>0</v>
      </c>
      <c r="EL574" s="59">
        <v>6</v>
      </c>
      <c r="EM574" s="59">
        <v>0</v>
      </c>
      <c r="EN574" s="59">
        <v>1012</v>
      </c>
    </row>
    <row r="575" spans="1:144" x14ac:dyDescent="0.25">
      <c r="A575" s="18">
        <v>30.811501100000001</v>
      </c>
      <c r="B575" s="18">
        <v>-102.3077569</v>
      </c>
      <c r="C575" s="18">
        <f>IF(Sheet1!G1411=1,Master!A575,Master!K575)</f>
        <v>30.811501100000001</v>
      </c>
      <c r="D575" s="18">
        <f>IF(Sheet1!G1411=1,Master!B575,Master!L575)</f>
        <v>-102.3077569</v>
      </c>
      <c r="E575" s="18">
        <f>IF(Sheet1!G1411=0,Master!A575,Master!K575)</f>
        <v>100</v>
      </c>
      <c r="F575" s="18">
        <f>IF(Sheet1!G1411=0,Master!B575,Master!L575)</f>
        <v>180</v>
      </c>
      <c r="G575" s="18">
        <f>IF(Sheet1!I1411=1,Master!A575,Master!K575)</f>
        <v>30.811501100000001</v>
      </c>
      <c r="H575" s="18">
        <f>IF(Sheet1!I1411=1,Master!B575,Master!L575)</f>
        <v>-102.3077569</v>
      </c>
      <c r="I575" s="18">
        <f>IF(Sheet1!I1411=0,Master!A575,Master!K575)</f>
        <v>100</v>
      </c>
      <c r="J575" s="18">
        <f>IF(Sheet1!I1411=0,Master!B575,Master!L575)</f>
        <v>180</v>
      </c>
      <c r="K575" s="18">
        <v>100</v>
      </c>
      <c r="L575" s="18">
        <v>180</v>
      </c>
      <c r="M575">
        <v>22</v>
      </c>
      <c r="N575" t="s">
        <v>55</v>
      </c>
      <c r="O575">
        <v>8.1323097944499996E-3</v>
      </c>
      <c r="P575" t="s">
        <v>14</v>
      </c>
      <c r="Q575" t="s">
        <v>15</v>
      </c>
      <c r="R575" t="s">
        <v>8</v>
      </c>
      <c r="S575">
        <v>1</v>
      </c>
      <c r="T575">
        <v>1</v>
      </c>
      <c r="U575">
        <v>25.1574802398681</v>
      </c>
      <c r="V575">
        <v>25.1574802398681</v>
      </c>
      <c r="W575">
        <v>25.1574802398681</v>
      </c>
      <c r="X575" s="1">
        <v>25.1574802398681</v>
      </c>
      <c r="Z575" s="1">
        <v>1</v>
      </c>
      <c r="AA575" s="1">
        <v>0.18407729268074</v>
      </c>
      <c r="AB575" s="1">
        <v>0.18407729268074</v>
      </c>
      <c r="AC575" s="1">
        <v>0.18407729268074</v>
      </c>
      <c r="AD575" s="1">
        <v>0.18407729268074</v>
      </c>
      <c r="AF575" s="1">
        <v>1</v>
      </c>
      <c r="AG575">
        <v>0.13670232892036399</v>
      </c>
      <c r="AH575">
        <v>0.13670232892036399</v>
      </c>
      <c r="AI575">
        <v>0.13670232892036399</v>
      </c>
      <c r="AJ575">
        <v>0.13670232892036399</v>
      </c>
      <c r="AL575" s="18">
        <f t="shared" si="50"/>
        <v>0.18407729268074</v>
      </c>
      <c r="AM575">
        <v>0.18407729268074</v>
      </c>
      <c r="AN575">
        <v>22</v>
      </c>
      <c r="AO575" t="s">
        <v>55</v>
      </c>
      <c r="AP575" t="s">
        <v>14</v>
      </c>
      <c r="AQ575" t="s">
        <v>15</v>
      </c>
      <c r="AR575" t="s">
        <v>8</v>
      </c>
      <c r="AS575">
        <v>30.811501100000001</v>
      </c>
      <c r="AT575">
        <v>-102.3077569</v>
      </c>
      <c r="AW575">
        <v>15.2</v>
      </c>
      <c r="AX575">
        <v>15.2</v>
      </c>
      <c r="BB575">
        <v>17.8</v>
      </c>
      <c r="BC575">
        <v>17.8</v>
      </c>
      <c r="BG575">
        <v>22.3</v>
      </c>
      <c r="BH575">
        <v>22.3</v>
      </c>
      <c r="BL575">
        <v>27.1</v>
      </c>
      <c r="BM575">
        <v>27.1</v>
      </c>
      <c r="BQ575">
        <v>30.5</v>
      </c>
      <c r="BR575">
        <v>30.5</v>
      </c>
      <c r="BW575">
        <v>33.200000000000003</v>
      </c>
      <c r="BX575">
        <v>33.200000000000003</v>
      </c>
      <c r="CB575">
        <v>33.9</v>
      </c>
      <c r="CC575">
        <v>33.9</v>
      </c>
      <c r="CG575">
        <v>33.6</v>
      </c>
      <c r="CH575">
        <v>33.6</v>
      </c>
      <c r="CL575">
        <v>30.2</v>
      </c>
      <c r="CM575">
        <v>30.2</v>
      </c>
      <c r="CQ575">
        <v>25.7</v>
      </c>
      <c r="CR575">
        <v>25.7</v>
      </c>
      <c r="CV575">
        <v>20.2</v>
      </c>
      <c r="CW575">
        <v>20.2</v>
      </c>
      <c r="DA575">
        <v>16.2</v>
      </c>
      <c r="DB575">
        <v>16.2</v>
      </c>
      <c r="DD575">
        <v>1</v>
      </c>
      <c r="DE575">
        <v>0</v>
      </c>
      <c r="DF575">
        <v>0</v>
      </c>
      <c r="DG575">
        <v>0</v>
      </c>
      <c r="DH575">
        <v>0</v>
      </c>
      <c r="DI575" t="str">
        <f t="shared" si="51"/>
        <v xml:space="preserve">Temp. suitable for vectors - surveillance may be needed. </v>
      </c>
      <c r="DJ575" t="str">
        <f t="shared" si="48"/>
        <v>When temp. suitable, model suggests vectors unlikely or low numbers.</v>
      </c>
      <c r="DK575" t="str">
        <f t="shared" si="52"/>
        <v xml:space="preserve">Temp. suitable for Zika - surveillance may be needed. </v>
      </c>
      <c r="DL575" t="str">
        <f t="shared" si="49"/>
        <v>When temp. suitable, model suggests Zika unlikely.</v>
      </c>
      <c r="DM575" t="str">
        <f t="shared" si="53"/>
        <v>Temp. suitable for vectors - surveillance may be needed. When temp. suitable, model suggests vectors unlikely or low numbers.</v>
      </c>
      <c r="DX575" s="59" t="s">
        <v>55</v>
      </c>
      <c r="DY575" s="59" t="s">
        <v>14</v>
      </c>
      <c r="DZ575" s="59" t="s">
        <v>15</v>
      </c>
      <c r="EA575" s="59" t="s">
        <v>8</v>
      </c>
      <c r="EB575" s="59">
        <v>0</v>
      </c>
      <c r="EC575" s="59">
        <v>112</v>
      </c>
      <c r="ED575" s="59">
        <v>0</v>
      </c>
      <c r="EE575" s="59">
        <v>1</v>
      </c>
      <c r="EF575" s="59">
        <v>1</v>
      </c>
      <c r="EG575" s="59">
        <v>8.9285714285709996E-3</v>
      </c>
      <c r="EH575" s="59">
        <v>9.4068337079041997E-2</v>
      </c>
      <c r="EI575" s="59">
        <v>1</v>
      </c>
      <c r="EJ575" s="59">
        <v>2</v>
      </c>
      <c r="EK575" s="59">
        <v>0</v>
      </c>
      <c r="EL575" s="59">
        <v>1</v>
      </c>
      <c r="EM575" s="59">
        <v>0</v>
      </c>
      <c r="EN575" s="59">
        <v>1</v>
      </c>
    </row>
    <row r="576" spans="1:144" x14ac:dyDescent="0.25">
      <c r="A576" s="18">
        <v>29.342974600000002</v>
      </c>
      <c r="B576" s="18">
        <v>-98.439849600000002</v>
      </c>
      <c r="C576" s="18">
        <f>IF(Sheet1!G1412=1,Master!A576,Master!K576)</f>
        <v>29.342974600000002</v>
      </c>
      <c r="D576" s="18">
        <f>IF(Sheet1!G1412=1,Master!B576,Master!L576)</f>
        <v>-98.439849600000002</v>
      </c>
      <c r="E576" s="18">
        <f>IF(Sheet1!G1412=0,Master!A576,Master!K576)</f>
        <v>100</v>
      </c>
      <c r="F576" s="18">
        <f>IF(Sheet1!G1412=0,Master!B576,Master!L576)</f>
        <v>180</v>
      </c>
      <c r="G576" s="18">
        <f>IF(Sheet1!I1412=1,Master!A576,Master!K576)</f>
        <v>29.342974600000002</v>
      </c>
      <c r="H576" s="18">
        <f>IF(Sheet1!I1412=1,Master!B576,Master!L576)</f>
        <v>-98.439849600000002</v>
      </c>
      <c r="I576" s="18">
        <f>IF(Sheet1!I1412=0,Master!A576,Master!K576)</f>
        <v>100</v>
      </c>
      <c r="J576" s="18">
        <f>IF(Sheet1!I1412=0,Master!B576,Master!L576)</f>
        <v>180</v>
      </c>
      <c r="K576" s="18">
        <v>100</v>
      </c>
      <c r="L576" s="18">
        <v>180</v>
      </c>
      <c r="M576">
        <v>39</v>
      </c>
      <c r="N576" t="s">
        <v>91</v>
      </c>
      <c r="O576">
        <v>9.59989868813E-2</v>
      </c>
      <c r="P576" t="s">
        <v>14</v>
      </c>
      <c r="Q576" t="s">
        <v>15</v>
      </c>
      <c r="R576" t="s">
        <v>8</v>
      </c>
      <c r="S576">
        <v>1</v>
      </c>
      <c r="T576">
        <v>1</v>
      </c>
      <c r="U576">
        <v>25.9842510223388</v>
      </c>
      <c r="V576">
        <v>25.9842510223388</v>
      </c>
      <c r="W576">
        <v>25.9842510223388</v>
      </c>
      <c r="X576" s="1">
        <v>25.9842510223388</v>
      </c>
      <c r="Z576" s="1">
        <v>1</v>
      </c>
      <c r="AA576" s="1">
        <v>0.848805755849522</v>
      </c>
      <c r="AB576" s="1">
        <v>0.848805755849522</v>
      </c>
      <c r="AC576" s="1">
        <v>0.848805755849522</v>
      </c>
      <c r="AD576" s="1">
        <v>0.848805755849522</v>
      </c>
      <c r="AF576" s="1">
        <v>1</v>
      </c>
      <c r="AG576">
        <v>0.92835243540517198</v>
      </c>
      <c r="AH576">
        <v>0.92835243540517198</v>
      </c>
      <c r="AI576">
        <v>0.92835243540517198</v>
      </c>
      <c r="AJ576">
        <v>0.92835243540517198</v>
      </c>
      <c r="AL576" s="18">
        <f t="shared" si="50"/>
        <v>0.92835243540517198</v>
      </c>
      <c r="AM576">
        <v>0.92835243540517198</v>
      </c>
      <c r="AN576">
        <v>39</v>
      </c>
      <c r="AO576" t="s">
        <v>91</v>
      </c>
      <c r="AP576" t="s">
        <v>14</v>
      </c>
      <c r="AQ576" t="s">
        <v>15</v>
      </c>
      <c r="AR576" t="s">
        <v>8</v>
      </c>
      <c r="AS576">
        <v>29.342974600000002</v>
      </c>
      <c r="AT576">
        <v>-98.439849600000002</v>
      </c>
      <c r="AW576">
        <v>17.399999999999999</v>
      </c>
      <c r="AX576">
        <v>17.399999999999999</v>
      </c>
      <c r="BB576">
        <v>19.5</v>
      </c>
      <c r="BC576">
        <v>19.5</v>
      </c>
      <c r="BG576">
        <v>23.1</v>
      </c>
      <c r="BH576">
        <v>23.1</v>
      </c>
      <c r="BL576">
        <v>27.1</v>
      </c>
      <c r="BM576">
        <v>27.1</v>
      </c>
      <c r="BQ576">
        <v>30.3</v>
      </c>
      <c r="BR576">
        <v>30.3</v>
      </c>
      <c r="BW576">
        <v>33.6</v>
      </c>
      <c r="BX576">
        <v>33.6</v>
      </c>
      <c r="CB576">
        <v>35.5</v>
      </c>
      <c r="CC576">
        <v>35.5</v>
      </c>
      <c r="CG576">
        <v>35.6</v>
      </c>
      <c r="CH576">
        <v>35.6</v>
      </c>
      <c r="CL576">
        <v>32.4</v>
      </c>
      <c r="CM576">
        <v>32.4</v>
      </c>
      <c r="CQ576">
        <v>28</v>
      </c>
      <c r="CR576">
        <v>28</v>
      </c>
      <c r="CV576">
        <v>21.8</v>
      </c>
      <c r="CW576">
        <v>21.8</v>
      </c>
      <c r="DA576">
        <v>18.600000000000001</v>
      </c>
      <c r="DB576">
        <v>18.600000000000001</v>
      </c>
      <c r="DD576">
        <v>1</v>
      </c>
      <c r="DE576">
        <v>0.77742193512356295</v>
      </c>
      <c r="DF576">
        <v>0.77742193512356295</v>
      </c>
      <c r="DG576">
        <v>0.77742193512356295</v>
      </c>
      <c r="DH576">
        <v>0.77742193512356295</v>
      </c>
      <c r="DI576" t="str">
        <f t="shared" si="51"/>
        <v xml:space="preserve">Temp. suitable for vectors - surveillance may be needed. </v>
      </c>
      <c r="DJ576" t="str">
        <f t="shared" si="48"/>
        <v>When temp. suitable, model suggests vectors likely - may need control, education, and policies minimizing exposure.</v>
      </c>
      <c r="DK576" t="str">
        <f t="shared" si="52"/>
        <v xml:space="preserve">Temp. suitable for Zika - surveillance may be needed. </v>
      </c>
      <c r="DL576" t="str">
        <f t="shared" si="49"/>
        <v>When temp. suitable, model suggests Zika likely - may need control, education, and policies minimizing exposure.</v>
      </c>
      <c r="DM576" t="str">
        <f t="shared" si="53"/>
        <v>Temp. suitable for vectors - surveillance may be needed. When temp. suitable, model suggests vectors likely - may need control, education, and policies minimizing exposure.</v>
      </c>
      <c r="DX576" s="59" t="s">
        <v>91</v>
      </c>
      <c r="DY576" s="59" t="s">
        <v>14</v>
      </c>
      <c r="DZ576" s="59" t="s">
        <v>15</v>
      </c>
      <c r="EA576" s="59" t="s">
        <v>8</v>
      </c>
      <c r="EB576" s="59">
        <v>274</v>
      </c>
      <c r="EC576" s="59">
        <v>176</v>
      </c>
      <c r="ED576" s="59">
        <v>0</v>
      </c>
      <c r="EE576" s="59">
        <v>2420</v>
      </c>
      <c r="EF576" s="59">
        <v>2420</v>
      </c>
      <c r="EG576" s="59">
        <v>489.70454545454498</v>
      </c>
      <c r="EH576" s="59">
        <v>610.06696091291496</v>
      </c>
      <c r="EI576" s="59">
        <v>86188</v>
      </c>
      <c r="EJ576" s="59">
        <v>131</v>
      </c>
      <c r="EK576" s="59">
        <v>0</v>
      </c>
      <c r="EL576" s="59">
        <v>4</v>
      </c>
      <c r="EM576" s="59">
        <v>183</v>
      </c>
      <c r="EN576" s="59">
        <v>86188</v>
      </c>
    </row>
    <row r="577" spans="1:144" x14ac:dyDescent="0.25">
      <c r="A577" s="18">
        <v>29.334077000000001</v>
      </c>
      <c r="B577" s="18">
        <v>-94.767862800000003</v>
      </c>
      <c r="C577" s="18">
        <f>IF(Sheet1!G1413=1,Master!A577,Master!K577)</f>
        <v>29.334077000000001</v>
      </c>
      <c r="D577" s="18">
        <f>IF(Sheet1!G1413=1,Master!B577,Master!L577)</f>
        <v>-94.767862800000003</v>
      </c>
      <c r="E577" s="18">
        <f>IF(Sheet1!G1413=0,Master!A577,Master!K577)</f>
        <v>100</v>
      </c>
      <c r="F577" s="18">
        <f>IF(Sheet1!G1413=0,Master!B577,Master!L577)</f>
        <v>180</v>
      </c>
      <c r="G577" s="18">
        <f>IF(Sheet1!I1413=1,Master!A577,Master!K577)</f>
        <v>29.334077000000001</v>
      </c>
      <c r="H577" s="18">
        <f>IF(Sheet1!I1413=1,Master!B577,Master!L577)</f>
        <v>-94.767862800000003</v>
      </c>
      <c r="I577" s="18">
        <f>IF(Sheet1!I1413=0,Master!A577,Master!K577)</f>
        <v>100</v>
      </c>
      <c r="J577" s="18">
        <f>IF(Sheet1!I1413=0,Master!B577,Master!L577)</f>
        <v>180</v>
      </c>
      <c r="K577" s="18">
        <v>100</v>
      </c>
      <c r="L577" s="18">
        <v>180</v>
      </c>
      <c r="M577">
        <v>88</v>
      </c>
      <c r="N577" t="s">
        <v>164</v>
      </c>
      <c r="O577">
        <v>3.3437985926299998E-2</v>
      </c>
      <c r="P577" t="s">
        <v>14</v>
      </c>
      <c r="Q577" t="s">
        <v>15</v>
      </c>
      <c r="R577" t="s">
        <v>8</v>
      </c>
      <c r="S577">
        <v>1</v>
      </c>
      <c r="T577">
        <v>1</v>
      </c>
      <c r="U577">
        <v>19.921258926391602</v>
      </c>
      <c r="V577">
        <v>19.921258926391602</v>
      </c>
      <c r="W577">
        <v>19.921258926391602</v>
      </c>
      <c r="X577" s="1">
        <v>19.921258926391602</v>
      </c>
      <c r="Z577" s="1">
        <v>1</v>
      </c>
      <c r="AA577" s="1">
        <v>0</v>
      </c>
      <c r="AB577" s="1">
        <v>0</v>
      </c>
      <c r="AC577" s="1">
        <v>0</v>
      </c>
      <c r="AD577" s="1">
        <v>0</v>
      </c>
      <c r="AF577" s="1">
        <v>1</v>
      </c>
      <c r="AG577">
        <v>0</v>
      </c>
      <c r="AH577">
        <v>0</v>
      </c>
      <c r="AI577">
        <v>0</v>
      </c>
      <c r="AJ577">
        <v>0</v>
      </c>
      <c r="AL577" s="18">
        <f t="shared" si="50"/>
        <v>0</v>
      </c>
      <c r="AM577">
        <v>9999</v>
      </c>
      <c r="AN577">
        <v>88</v>
      </c>
      <c r="AO577" t="s">
        <v>164</v>
      </c>
      <c r="AP577" t="s">
        <v>14</v>
      </c>
      <c r="AQ577" t="s">
        <v>15</v>
      </c>
      <c r="AR577" t="s">
        <v>8</v>
      </c>
      <c r="AS577">
        <v>29.334077000000001</v>
      </c>
      <c r="AT577">
        <v>-94.767862800000003</v>
      </c>
      <c r="AW577">
        <v>15.7</v>
      </c>
      <c r="AX577">
        <v>15.7</v>
      </c>
      <c r="BB577">
        <v>17.100000000000001</v>
      </c>
      <c r="BC577">
        <v>17.100000000000001</v>
      </c>
      <c r="BG577">
        <v>20.399999999999999</v>
      </c>
      <c r="BH577">
        <v>20.399999999999999</v>
      </c>
      <c r="BL577">
        <v>24.2</v>
      </c>
      <c r="BM577">
        <v>24.2</v>
      </c>
      <c r="BQ577">
        <v>27.6</v>
      </c>
      <c r="BR577">
        <v>27.6</v>
      </c>
      <c r="BW577">
        <v>30.5</v>
      </c>
      <c r="BX577">
        <v>30.5</v>
      </c>
      <c r="CB577">
        <v>31.8</v>
      </c>
      <c r="CC577">
        <v>31.8</v>
      </c>
      <c r="CG577">
        <v>32</v>
      </c>
      <c r="CH577">
        <v>32</v>
      </c>
      <c r="CL577">
        <v>30.2</v>
      </c>
      <c r="CM577">
        <v>30.2</v>
      </c>
      <c r="CQ577">
        <v>26.4</v>
      </c>
      <c r="CR577">
        <v>26.4</v>
      </c>
      <c r="CV577">
        <v>21.6</v>
      </c>
      <c r="CW577">
        <v>21.6</v>
      </c>
      <c r="DA577">
        <v>17.5</v>
      </c>
      <c r="DB577">
        <v>17.5</v>
      </c>
      <c r="DD577">
        <v>1</v>
      </c>
      <c r="DE577">
        <v>0</v>
      </c>
      <c r="DF577">
        <v>0</v>
      </c>
      <c r="DG577">
        <v>0</v>
      </c>
      <c r="DH577">
        <v>0</v>
      </c>
      <c r="DI577" t="str">
        <f t="shared" si="51"/>
        <v xml:space="preserve">Temp. suitable for vectors - surveillance may be needed. </v>
      </c>
      <c r="DJ577" t="str">
        <f t="shared" si="48"/>
        <v>When temp. suitable, model suggests vectors unlikely or low numbers.</v>
      </c>
      <c r="DK577" t="str">
        <f t="shared" si="52"/>
        <v xml:space="preserve">Temp. suitable for Zika - surveillance may be needed. </v>
      </c>
      <c r="DL577" t="str">
        <f t="shared" si="49"/>
        <v>When temp. suitable, model suggests Zika unlikely.</v>
      </c>
      <c r="DM577" t="str">
        <f t="shared" si="53"/>
        <v>Temp. suitable for vectors - surveillance may be needed. When temp. suitable, model suggests vectors unlikely or low numbers.</v>
      </c>
      <c r="DX577" s="59" t="s">
        <v>164</v>
      </c>
      <c r="DY577" s="59" t="s">
        <v>14</v>
      </c>
      <c r="DZ577" s="59" t="s">
        <v>15</v>
      </c>
      <c r="EA577" s="59" t="s">
        <v>8</v>
      </c>
      <c r="EB577" s="59">
        <v>103</v>
      </c>
      <c r="EC577" s="59">
        <v>58</v>
      </c>
      <c r="ED577" s="59">
        <v>0</v>
      </c>
      <c r="EE577" s="59">
        <v>8254</v>
      </c>
      <c r="EF577" s="59">
        <v>8254</v>
      </c>
      <c r="EG577" s="59">
        <v>494.03448275862002</v>
      </c>
      <c r="EH577" s="59">
        <v>1235.6753418819501</v>
      </c>
      <c r="EI577" s="59">
        <v>28654</v>
      </c>
      <c r="EJ577" s="59">
        <v>36</v>
      </c>
      <c r="EK577" s="59">
        <v>0</v>
      </c>
      <c r="EL577" s="59">
        <v>2</v>
      </c>
      <c r="EM577" s="59">
        <v>10</v>
      </c>
      <c r="EN577" s="59">
        <v>28654</v>
      </c>
    </row>
    <row r="578" spans="1:144" x14ac:dyDescent="0.25">
      <c r="A578" s="18">
        <v>26.531983400000001</v>
      </c>
      <c r="B578" s="18">
        <v>-97.833176899999998</v>
      </c>
      <c r="C578" s="18">
        <f>IF(Sheet1!G1414=1,Master!A578,Master!K578)</f>
        <v>26.531983400000001</v>
      </c>
      <c r="D578" s="18">
        <f>IF(Sheet1!G1414=1,Master!B578,Master!L578)</f>
        <v>-97.833176899999998</v>
      </c>
      <c r="E578" s="18">
        <f>IF(Sheet1!G1414=0,Master!A578,Master!K578)</f>
        <v>100</v>
      </c>
      <c r="F578" s="18">
        <f>IF(Sheet1!G1414=0,Master!B578,Master!L578)</f>
        <v>180</v>
      </c>
      <c r="G578" s="18">
        <f>IF(Sheet1!I1414=1,Master!A578,Master!K578)</f>
        <v>26.531983400000001</v>
      </c>
      <c r="H578" s="18">
        <f>IF(Sheet1!I1414=1,Master!B578,Master!L578)</f>
        <v>-97.833176899999998</v>
      </c>
      <c r="I578" s="18">
        <f>IF(Sheet1!I1414=0,Master!A578,Master!K578)</f>
        <v>100</v>
      </c>
      <c r="J578" s="18">
        <f>IF(Sheet1!I1414=0,Master!B578,Master!L578)</f>
        <v>180</v>
      </c>
      <c r="K578" s="18">
        <v>100</v>
      </c>
      <c r="L578" s="18">
        <v>180</v>
      </c>
      <c r="M578">
        <v>126</v>
      </c>
      <c r="N578" t="s">
        <v>210</v>
      </c>
      <c r="O578">
        <v>2.3585783850399999E-2</v>
      </c>
      <c r="P578" t="s">
        <v>14</v>
      </c>
      <c r="Q578" t="s">
        <v>15</v>
      </c>
      <c r="R578" t="s">
        <v>8</v>
      </c>
      <c r="S578">
        <v>1</v>
      </c>
      <c r="T578">
        <v>1</v>
      </c>
      <c r="U578">
        <v>27.637794494628899</v>
      </c>
      <c r="V578">
        <v>27.637794494628899</v>
      </c>
      <c r="W578">
        <v>27.637794494628899</v>
      </c>
      <c r="X578" s="1">
        <v>27.637794494628899</v>
      </c>
      <c r="Z578" s="1">
        <v>1</v>
      </c>
      <c r="AA578" s="1">
        <v>0.88958072662353505</v>
      </c>
      <c r="AB578" s="1">
        <v>0.88958072662353505</v>
      </c>
      <c r="AC578" s="1">
        <v>0.88958072662353505</v>
      </c>
      <c r="AD578" s="1">
        <v>0.88958072662353505</v>
      </c>
      <c r="AF578" s="1">
        <v>1</v>
      </c>
      <c r="AG578">
        <v>0.89600640535354603</v>
      </c>
      <c r="AH578">
        <v>0.89600640535354603</v>
      </c>
      <c r="AI578">
        <v>0.89600640535354603</v>
      </c>
      <c r="AJ578">
        <v>0.89600640535354603</v>
      </c>
      <c r="AL578" s="18">
        <f t="shared" si="50"/>
        <v>0.89600640535354603</v>
      </c>
      <c r="AM578">
        <v>0.89600640535354603</v>
      </c>
      <c r="AN578">
        <v>126</v>
      </c>
      <c r="AO578" t="s">
        <v>210</v>
      </c>
      <c r="AP578" t="s">
        <v>14</v>
      </c>
      <c r="AQ578" t="s">
        <v>15</v>
      </c>
      <c r="AR578" t="s">
        <v>8</v>
      </c>
      <c r="AS578">
        <v>26.531983400000001</v>
      </c>
      <c r="AT578">
        <v>-97.833176899999998</v>
      </c>
      <c r="AW578">
        <v>19.600000000000001</v>
      </c>
      <c r="AX578">
        <v>19.600000000000001</v>
      </c>
      <c r="BB578">
        <v>21.8</v>
      </c>
      <c r="BC578">
        <v>21.8</v>
      </c>
      <c r="BG578">
        <v>25.6</v>
      </c>
      <c r="BH578">
        <v>25.6</v>
      </c>
      <c r="BL578">
        <v>29.1</v>
      </c>
      <c r="BM578">
        <v>29.1</v>
      </c>
      <c r="BQ578">
        <v>31.1</v>
      </c>
      <c r="BR578">
        <v>31.1</v>
      </c>
      <c r="BW578">
        <v>33.299999999999997</v>
      </c>
      <c r="BX578">
        <v>33.299999999999997</v>
      </c>
      <c r="CB578">
        <v>34.6</v>
      </c>
      <c r="CC578">
        <v>34.6</v>
      </c>
      <c r="CG578">
        <v>34.9</v>
      </c>
      <c r="CH578">
        <v>34.9</v>
      </c>
      <c r="CL578">
        <v>32.700000000000003</v>
      </c>
      <c r="CM578">
        <v>32.700000000000003</v>
      </c>
      <c r="CQ578">
        <v>29.5</v>
      </c>
      <c r="CR578">
        <v>29.5</v>
      </c>
      <c r="CV578">
        <v>25.3</v>
      </c>
      <c r="CW578">
        <v>25.3</v>
      </c>
      <c r="DA578">
        <v>21.3</v>
      </c>
      <c r="DB578">
        <v>21.3</v>
      </c>
      <c r="DD578">
        <v>1</v>
      </c>
      <c r="DE578">
        <v>0</v>
      </c>
      <c r="DF578">
        <v>0</v>
      </c>
      <c r="DG578">
        <v>0</v>
      </c>
      <c r="DH578">
        <v>0</v>
      </c>
      <c r="DI578" t="str">
        <f t="shared" si="51"/>
        <v xml:space="preserve">Temp. suitable for vectors - surveillance may be needed. </v>
      </c>
      <c r="DJ578" t="str">
        <f t="shared" ref="DJ578:DJ641" si="54">IF(AL578="NoData",$DQ$5,IF(AL578&lt;0.5,$DQ$3,IF(AL578&gt;=0.5,$DQ$4,"")))</f>
        <v>When temp. suitable, model suggests vectors likely - may need control, education, and policies minimizing exposure.</v>
      </c>
      <c r="DK578" t="str">
        <f t="shared" si="52"/>
        <v xml:space="preserve">Temp. suitable for Zika - surveillance may be needed. </v>
      </c>
      <c r="DL578" t="str">
        <f t="shared" ref="DL578:DL641" si="55">IF(DF578="NoData",$DU$5,IF(DF578&lt;0.5,$DU$3,IF(DF578&gt;=0.5,$DU$4,"")))</f>
        <v>When temp. suitable, model suggests Zika unlikely.</v>
      </c>
      <c r="DM578" t="str">
        <f t="shared" si="53"/>
        <v>Temp. suitable for vectors - surveillance may be needed. When temp. suitable, model suggests vectors likely - may need control, education, and policies minimizing exposure.</v>
      </c>
      <c r="DX578" s="59" t="s">
        <v>210</v>
      </c>
      <c r="DY578" s="59" t="s">
        <v>14</v>
      </c>
      <c r="DZ578" s="59" t="s">
        <v>15</v>
      </c>
      <c r="EA578" s="59" t="s">
        <v>8</v>
      </c>
      <c r="EB578" s="59">
        <v>10</v>
      </c>
      <c r="EC578" s="59">
        <v>118</v>
      </c>
      <c r="ED578" s="59">
        <v>0</v>
      </c>
      <c r="EE578" s="59">
        <v>153</v>
      </c>
      <c r="EF578" s="59">
        <v>153</v>
      </c>
      <c r="EG578" s="59">
        <v>3.5169491525423702</v>
      </c>
      <c r="EH578" s="59">
        <v>15.581243097232001</v>
      </c>
      <c r="EI578" s="59">
        <v>415</v>
      </c>
      <c r="EJ578" s="59">
        <v>14</v>
      </c>
      <c r="EK578" s="59">
        <v>0</v>
      </c>
      <c r="EL578" s="59">
        <v>18</v>
      </c>
      <c r="EM578" s="59">
        <v>0</v>
      </c>
      <c r="EN578" s="59">
        <v>415</v>
      </c>
    </row>
    <row r="579" spans="1:144" x14ac:dyDescent="0.25">
      <c r="A579" s="18">
        <v>29.691048800000001</v>
      </c>
      <c r="B579" s="18">
        <v>-98.561555400000003</v>
      </c>
      <c r="C579" s="18">
        <f>IF(Sheet1!G1415=1,Master!A579,Master!K579)</f>
        <v>29.691048800000001</v>
      </c>
      <c r="D579" s="18">
        <f>IF(Sheet1!G1415=1,Master!B579,Master!L579)</f>
        <v>-98.561555400000003</v>
      </c>
      <c r="E579" s="18">
        <f>IF(Sheet1!G1415=0,Master!A579,Master!K579)</f>
        <v>100</v>
      </c>
      <c r="F579" s="18">
        <f>IF(Sheet1!G1415=0,Master!B579,Master!L579)</f>
        <v>180</v>
      </c>
      <c r="G579" s="18">
        <f>IF(Sheet1!I1415=1,Master!A579,Master!K579)</f>
        <v>29.691048800000001</v>
      </c>
      <c r="H579" s="18">
        <f>IF(Sheet1!I1415=1,Master!B579,Master!L579)</f>
        <v>-98.561555400000003</v>
      </c>
      <c r="I579" s="18">
        <f>IF(Sheet1!I1415=0,Master!A579,Master!K579)</f>
        <v>100</v>
      </c>
      <c r="J579" s="18">
        <f>IF(Sheet1!I1415=0,Master!B579,Master!L579)</f>
        <v>180</v>
      </c>
      <c r="K579" s="18">
        <v>100</v>
      </c>
      <c r="L579" s="18">
        <v>180</v>
      </c>
      <c r="M579">
        <v>150</v>
      </c>
      <c r="N579" t="s">
        <v>238</v>
      </c>
      <c r="O579">
        <v>0.52829659752900004</v>
      </c>
      <c r="P579" t="s">
        <v>14</v>
      </c>
      <c r="Q579" t="s">
        <v>15</v>
      </c>
      <c r="R579" t="s">
        <v>8</v>
      </c>
      <c r="S579">
        <v>1</v>
      </c>
      <c r="T579">
        <v>1</v>
      </c>
      <c r="U579">
        <v>23.779527664184499</v>
      </c>
      <c r="V579">
        <v>23.779527664184499</v>
      </c>
      <c r="W579">
        <v>23.779527664184499</v>
      </c>
      <c r="X579" s="1">
        <v>23.779527664184499</v>
      </c>
      <c r="Z579" s="1">
        <v>9</v>
      </c>
      <c r="AA579" s="1">
        <v>0.61050674583003295</v>
      </c>
      <c r="AB579" s="1">
        <v>0.87300223986111403</v>
      </c>
      <c r="AC579" s="1">
        <v>0.77549289148700795</v>
      </c>
      <c r="AD579" s="1">
        <v>6.9794360233830703</v>
      </c>
      <c r="AF579" s="1">
        <v>9</v>
      </c>
      <c r="AG579">
        <v>0.70557645753640996</v>
      </c>
      <c r="AH579">
        <v>0.91817415494190102</v>
      </c>
      <c r="AI579">
        <v>0.81822315312552996</v>
      </c>
      <c r="AJ579">
        <v>7.3640083781297596</v>
      </c>
      <c r="AL579" s="18">
        <f t="shared" ref="AL579:AL642" si="56">IF(AB579&gt;AH579,AB579,AH579)</f>
        <v>0.91817415494190102</v>
      </c>
      <c r="AM579">
        <v>0.91817415494190102</v>
      </c>
      <c r="AN579">
        <v>150</v>
      </c>
      <c r="AO579" t="s">
        <v>238</v>
      </c>
      <c r="AP579" t="s">
        <v>14</v>
      </c>
      <c r="AQ579" t="s">
        <v>15</v>
      </c>
      <c r="AR579" t="s">
        <v>8</v>
      </c>
      <c r="AS579">
        <v>29.691048800000001</v>
      </c>
      <c r="AT579">
        <v>-98.561555400000003</v>
      </c>
      <c r="AW579">
        <v>15.9</v>
      </c>
      <c r="AX579">
        <v>15.9</v>
      </c>
      <c r="BB579">
        <v>18.100000000000001</v>
      </c>
      <c r="BC579">
        <v>18.100000000000001</v>
      </c>
      <c r="BG579">
        <v>22.1</v>
      </c>
      <c r="BH579">
        <v>22.1</v>
      </c>
      <c r="BL579">
        <v>26.1</v>
      </c>
      <c r="BM579">
        <v>26.1</v>
      </c>
      <c r="BQ579">
        <v>29.1</v>
      </c>
      <c r="BR579">
        <v>29.1</v>
      </c>
      <c r="BW579">
        <v>32.200000000000003</v>
      </c>
      <c r="BX579">
        <v>32.200000000000003</v>
      </c>
      <c r="CB579">
        <v>34.200000000000003</v>
      </c>
      <c r="CC579">
        <v>34.200000000000003</v>
      </c>
      <c r="CG579">
        <v>34.299999999999997</v>
      </c>
      <c r="CH579">
        <v>34.299999999999997</v>
      </c>
      <c r="CL579">
        <v>31.5</v>
      </c>
      <c r="CM579">
        <v>31.5</v>
      </c>
      <c r="CQ579">
        <v>26.9</v>
      </c>
      <c r="CR579">
        <v>26.9</v>
      </c>
      <c r="CV579">
        <v>21.1</v>
      </c>
      <c r="CW579">
        <v>21.1</v>
      </c>
      <c r="DA579">
        <v>17.100000000000001</v>
      </c>
      <c r="DB579">
        <v>17.100000000000001</v>
      </c>
      <c r="DD579">
        <v>5</v>
      </c>
      <c r="DE579">
        <v>0</v>
      </c>
      <c r="DF579">
        <v>0.26919186501518499</v>
      </c>
      <c r="DG579">
        <v>0.13326559135867599</v>
      </c>
      <c r="DH579">
        <v>0.66632795679338097</v>
      </c>
      <c r="DI579" t="str">
        <f t="shared" ref="DI579:DI642" si="57">IF((CL579&gt;=13)-(CL579&gt;38),$DO$4,$DO$3)</f>
        <v xml:space="preserve">Temp. suitable for vectors - surveillance may be needed. </v>
      </c>
      <c r="DJ579" t="str">
        <f t="shared" si="54"/>
        <v>When temp. suitable, model suggests vectors likely - may need control, education, and policies minimizing exposure.</v>
      </c>
      <c r="DK579" t="str">
        <f t="shared" ref="DK579:DK642" si="58">IF((CL579&gt;=18)-(CL579&gt;42),$DS$4,$DS$3)</f>
        <v xml:space="preserve">Temp. suitable for Zika - surveillance may be needed. </v>
      </c>
      <c r="DL579" t="str">
        <f t="shared" si="55"/>
        <v>When temp. suitable, model suggests Zika unlikely.</v>
      </c>
      <c r="DM579" t="str">
        <f t="shared" ref="DM579:DM642" si="59">CONCATENATE(DI579,DJ579)</f>
        <v>Temp. suitable for vectors - surveillance may be needed. When temp. suitable, model suggests vectors likely - may need control, education, and policies minimizing exposure.</v>
      </c>
      <c r="DX579" s="59" t="s">
        <v>238</v>
      </c>
      <c r="DY579" s="59" t="s">
        <v>14</v>
      </c>
      <c r="DZ579" s="59" t="s">
        <v>15</v>
      </c>
      <c r="EA579" s="59" t="s">
        <v>8</v>
      </c>
      <c r="EB579" s="59">
        <v>0</v>
      </c>
      <c r="EC579" s="59">
        <v>580</v>
      </c>
      <c r="ED579" s="59">
        <v>0</v>
      </c>
      <c r="EE579" s="59">
        <v>3730</v>
      </c>
      <c r="EF579" s="59">
        <v>3730</v>
      </c>
      <c r="EG579" s="59">
        <v>190.703448275862</v>
      </c>
      <c r="EH579" s="59">
        <v>373.68534844609798</v>
      </c>
      <c r="EI579" s="59">
        <v>110608</v>
      </c>
      <c r="EJ579" s="59">
        <v>245</v>
      </c>
      <c r="EK579" s="59">
        <v>0</v>
      </c>
      <c r="EL579" s="59">
        <v>9</v>
      </c>
      <c r="EM579" s="59">
        <v>11</v>
      </c>
      <c r="EN579" s="59">
        <v>110608</v>
      </c>
    </row>
    <row r="580" spans="1:144" x14ac:dyDescent="0.25">
      <c r="A580" s="18">
        <v>30.3187821</v>
      </c>
      <c r="B580" s="18">
        <v>-97.761487700000004</v>
      </c>
      <c r="C580" s="18">
        <f>IF(Sheet1!G1416=1,Master!A580,Master!K580)</f>
        <v>30.3187821</v>
      </c>
      <c r="D580" s="18">
        <f>IF(Sheet1!G1416=1,Master!B580,Master!L580)</f>
        <v>-97.761487700000004</v>
      </c>
      <c r="E580" s="18">
        <f>IF(Sheet1!G1416=0,Master!A580,Master!K580)</f>
        <v>100</v>
      </c>
      <c r="F580" s="18">
        <f>IF(Sheet1!G1416=0,Master!B580,Master!L580)</f>
        <v>180</v>
      </c>
      <c r="G580" s="18">
        <f>IF(Sheet1!I1416=1,Master!A580,Master!K580)</f>
        <v>30.3187821</v>
      </c>
      <c r="H580" s="18">
        <f>IF(Sheet1!I1416=1,Master!B580,Master!L580)</f>
        <v>-97.761487700000004</v>
      </c>
      <c r="I580" s="18">
        <f>IF(Sheet1!I1416=0,Master!A580,Master!K580)</f>
        <v>100</v>
      </c>
      <c r="J580" s="18">
        <f>IF(Sheet1!I1416=0,Master!B580,Master!L580)</f>
        <v>180</v>
      </c>
      <c r="K580" s="18">
        <v>100</v>
      </c>
      <c r="L580" s="18">
        <v>180</v>
      </c>
      <c r="M580">
        <v>165</v>
      </c>
      <c r="N580" t="s">
        <v>265</v>
      </c>
      <c r="O580">
        <v>5.2755000748500001E-2</v>
      </c>
      <c r="P580" t="s">
        <v>14</v>
      </c>
      <c r="Q580" t="s">
        <v>15</v>
      </c>
      <c r="R580" t="s">
        <v>8</v>
      </c>
      <c r="S580">
        <v>1</v>
      </c>
      <c r="T580">
        <v>1</v>
      </c>
      <c r="U580">
        <v>24.881889343261701</v>
      </c>
      <c r="V580">
        <v>24.881889343261701</v>
      </c>
      <c r="W580">
        <v>24.881889343261701</v>
      </c>
      <c r="X580" s="1">
        <v>24.881889343261701</v>
      </c>
      <c r="Z580" s="1">
        <v>1</v>
      </c>
      <c r="AA580" s="1">
        <v>0.87155330181121804</v>
      </c>
      <c r="AB580" s="1">
        <v>0.87155330181121804</v>
      </c>
      <c r="AC580" s="1">
        <v>0.87155330181121804</v>
      </c>
      <c r="AD580" s="1">
        <v>0.87155330181121804</v>
      </c>
      <c r="AF580" s="1">
        <v>1</v>
      </c>
      <c r="AG580">
        <v>0.52421849966049205</v>
      </c>
      <c r="AH580">
        <v>0.52421849966049205</v>
      </c>
      <c r="AI580">
        <v>0.52421849966049205</v>
      </c>
      <c r="AJ580">
        <v>0.52421849966049205</v>
      </c>
      <c r="AL580" s="18">
        <f t="shared" si="56"/>
        <v>0.87155330181121804</v>
      </c>
      <c r="AM580">
        <v>0.87155330181121804</v>
      </c>
      <c r="AN580">
        <v>165</v>
      </c>
      <c r="AO580" t="s">
        <v>265</v>
      </c>
      <c r="AP580" t="s">
        <v>14</v>
      </c>
      <c r="AQ580" t="s">
        <v>15</v>
      </c>
      <c r="AR580" t="s">
        <v>8</v>
      </c>
      <c r="AS580">
        <v>30.3187821</v>
      </c>
      <c r="AT580">
        <v>-97.761487700000004</v>
      </c>
      <c r="AW580">
        <v>15.5</v>
      </c>
      <c r="AX580">
        <v>15.5</v>
      </c>
      <c r="BB580">
        <v>17.8</v>
      </c>
      <c r="BC580">
        <v>17.8</v>
      </c>
      <c r="BG580">
        <v>21.8</v>
      </c>
      <c r="BH580">
        <v>21.8</v>
      </c>
      <c r="BL580">
        <v>26.1</v>
      </c>
      <c r="BM580">
        <v>26.1</v>
      </c>
      <c r="BQ580">
        <v>29.5</v>
      </c>
      <c r="BR580">
        <v>29.5</v>
      </c>
      <c r="BW580">
        <v>33</v>
      </c>
      <c r="BX580">
        <v>33</v>
      </c>
      <c r="CB580">
        <v>35.1</v>
      </c>
      <c r="CC580">
        <v>35.1</v>
      </c>
      <c r="CG580">
        <v>35.4</v>
      </c>
      <c r="CH580">
        <v>35.4</v>
      </c>
      <c r="CL580">
        <v>32</v>
      </c>
      <c r="CM580">
        <v>32</v>
      </c>
      <c r="CQ580">
        <v>27.2</v>
      </c>
      <c r="CR580">
        <v>27.2</v>
      </c>
      <c r="CV580">
        <v>21.1</v>
      </c>
      <c r="CW580">
        <v>21.1</v>
      </c>
      <c r="DA580">
        <v>17</v>
      </c>
      <c r="DB580">
        <v>17</v>
      </c>
      <c r="DD580">
        <v>1</v>
      </c>
      <c r="DE580">
        <v>0.91187131404876698</v>
      </c>
      <c r="DF580">
        <v>0.91187131404876698</v>
      </c>
      <c r="DG580">
        <v>0.91187131404876698</v>
      </c>
      <c r="DH580">
        <v>0.91187131404876698</v>
      </c>
      <c r="DI580" t="str">
        <f t="shared" si="57"/>
        <v xml:space="preserve">Temp. suitable for vectors - surveillance may be needed. </v>
      </c>
      <c r="DJ580" t="str">
        <f t="shared" si="54"/>
        <v>When temp. suitable, model suggests vectors likely - may need control, education, and policies minimizing exposure.</v>
      </c>
      <c r="DK580" t="str">
        <f t="shared" si="58"/>
        <v xml:space="preserve">Temp. suitable for Zika - surveillance may be needed. </v>
      </c>
      <c r="DL580" t="str">
        <f t="shared" si="55"/>
        <v>When temp. suitable, model suggests Zika likely - may need control, education, and policies minimizing exposure.</v>
      </c>
      <c r="DM580" t="str">
        <f t="shared" si="59"/>
        <v>Temp. suitable for vectors - surveillance may be needed. When temp. suitable, model suggests vectors likely - may need control, education, and policies minimizing exposure.</v>
      </c>
      <c r="DX580" s="59" t="s">
        <v>265</v>
      </c>
      <c r="DY580" s="59" t="s">
        <v>14</v>
      </c>
      <c r="DZ580" s="59" t="s">
        <v>15</v>
      </c>
      <c r="EA580" s="59" t="s">
        <v>8</v>
      </c>
      <c r="EB580" s="59">
        <v>68</v>
      </c>
      <c r="EC580" s="59">
        <v>144</v>
      </c>
      <c r="ED580" s="59">
        <v>39</v>
      </c>
      <c r="EE580" s="59">
        <v>32462</v>
      </c>
      <c r="EF580" s="59">
        <v>32423</v>
      </c>
      <c r="EG580" s="59">
        <v>1687.07638888888</v>
      </c>
      <c r="EH580" s="59">
        <v>3191.5985024920001</v>
      </c>
      <c r="EI580" s="59">
        <v>242939</v>
      </c>
      <c r="EJ580" s="59">
        <v>139</v>
      </c>
      <c r="EK580" s="59">
        <v>135</v>
      </c>
      <c r="EL580" s="59">
        <v>39</v>
      </c>
      <c r="EM580" s="59">
        <v>1038</v>
      </c>
      <c r="EN580" s="59">
        <v>242939</v>
      </c>
    </row>
    <row r="581" spans="1:144" x14ac:dyDescent="0.25">
      <c r="A581" s="18">
        <v>33.799085900000001</v>
      </c>
      <c r="B581" s="18">
        <v>-95.560296300000005</v>
      </c>
      <c r="C581" s="18">
        <f>IF(Sheet1!G1417=1,Master!A581,Master!K581)</f>
        <v>33.799085900000001</v>
      </c>
      <c r="D581" s="18">
        <f>IF(Sheet1!G1417=1,Master!B581,Master!L581)</f>
        <v>-95.560296300000005</v>
      </c>
      <c r="E581" s="18">
        <f>IF(Sheet1!G1417=0,Master!A581,Master!K581)</f>
        <v>100</v>
      </c>
      <c r="F581" s="18">
        <f>IF(Sheet1!G1417=0,Master!B581,Master!L581)</f>
        <v>180</v>
      </c>
      <c r="G581" s="18">
        <f>IF(Sheet1!I1417=1,Master!A581,Master!K581)</f>
        <v>33.799085900000001</v>
      </c>
      <c r="H581" s="18">
        <f>IF(Sheet1!I1417=1,Master!B581,Master!L581)</f>
        <v>-95.560296300000005</v>
      </c>
      <c r="I581" s="18">
        <f>IF(Sheet1!I1417=0,Master!A581,Master!K581)</f>
        <v>100</v>
      </c>
      <c r="J581" s="18">
        <f>IF(Sheet1!I1417=0,Master!B581,Master!L581)</f>
        <v>180</v>
      </c>
      <c r="K581" s="18">
        <v>100</v>
      </c>
      <c r="L581" s="18">
        <v>180</v>
      </c>
      <c r="M581">
        <v>167</v>
      </c>
      <c r="N581" t="s">
        <v>267</v>
      </c>
      <c r="O581">
        <v>0.37038631361500002</v>
      </c>
      <c r="P581" t="s">
        <v>14</v>
      </c>
      <c r="Q581" t="s">
        <v>15</v>
      </c>
      <c r="R581" t="s">
        <v>8</v>
      </c>
      <c r="S581">
        <v>1</v>
      </c>
      <c r="T581">
        <v>1</v>
      </c>
      <c r="U581">
        <v>18.8188972473144</v>
      </c>
      <c r="V581">
        <v>18.8188972473144</v>
      </c>
      <c r="W581">
        <v>18.8188972473144</v>
      </c>
      <c r="X581" s="1">
        <v>18.8188972473144</v>
      </c>
      <c r="Z581" s="1">
        <v>1</v>
      </c>
      <c r="AA581" s="1">
        <v>0.70225541708544503</v>
      </c>
      <c r="AB581" s="1">
        <v>0.70225541708544503</v>
      </c>
      <c r="AC581" s="1">
        <v>0.70225541708544503</v>
      </c>
      <c r="AD581" s="1">
        <v>0.70225541708544503</v>
      </c>
      <c r="AF581" s="1">
        <v>1</v>
      </c>
      <c r="AG581">
        <v>0.80563943070411304</v>
      </c>
      <c r="AH581">
        <v>0.80563943070411304</v>
      </c>
      <c r="AI581">
        <v>0.80563943070411304</v>
      </c>
      <c r="AJ581">
        <v>0.80563943070411304</v>
      </c>
      <c r="AL581" s="18">
        <f t="shared" si="56"/>
        <v>0.80563943070411304</v>
      </c>
      <c r="AM581">
        <v>0.80563943070411304</v>
      </c>
      <c r="AN581">
        <v>167</v>
      </c>
      <c r="AO581" t="s">
        <v>267</v>
      </c>
      <c r="AP581" t="s">
        <v>14</v>
      </c>
      <c r="AQ581" t="s">
        <v>15</v>
      </c>
      <c r="AR581" t="s">
        <v>8</v>
      </c>
      <c r="AS581">
        <v>33.799085900000001</v>
      </c>
      <c r="AT581">
        <v>-95.560296300000005</v>
      </c>
      <c r="AW581">
        <v>11</v>
      </c>
      <c r="AX581">
        <v>11</v>
      </c>
      <c r="BB581">
        <v>13.8</v>
      </c>
      <c r="BC581">
        <v>13.8</v>
      </c>
      <c r="BG581">
        <v>18.5</v>
      </c>
      <c r="BH581">
        <v>18.5</v>
      </c>
      <c r="BL581">
        <v>23.6</v>
      </c>
      <c r="BM581">
        <v>23.6</v>
      </c>
      <c r="BQ581">
        <v>27.5</v>
      </c>
      <c r="BR581">
        <v>27.5</v>
      </c>
      <c r="BW581">
        <v>31.7</v>
      </c>
      <c r="BX581">
        <v>31.7</v>
      </c>
      <c r="CB581">
        <v>34.4</v>
      </c>
      <c r="CC581">
        <v>34.4</v>
      </c>
      <c r="CG581">
        <v>34.4</v>
      </c>
      <c r="CH581">
        <v>34.4</v>
      </c>
      <c r="CL581">
        <v>30.3</v>
      </c>
      <c r="CM581">
        <v>30.3</v>
      </c>
      <c r="CQ581">
        <v>24.9</v>
      </c>
      <c r="CR581">
        <v>24.9</v>
      </c>
      <c r="CV581">
        <v>18.100000000000001</v>
      </c>
      <c r="CW581">
        <v>18.100000000000001</v>
      </c>
      <c r="DA581">
        <v>12.7</v>
      </c>
      <c r="DB581">
        <v>12.7</v>
      </c>
      <c r="DD581">
        <v>1</v>
      </c>
      <c r="DE581">
        <v>0</v>
      </c>
      <c r="DF581">
        <v>0</v>
      </c>
      <c r="DG581">
        <v>0</v>
      </c>
      <c r="DH581">
        <v>0</v>
      </c>
      <c r="DI581" t="str">
        <f t="shared" si="57"/>
        <v xml:space="preserve">Temp. suitable for vectors - surveillance may be needed. </v>
      </c>
      <c r="DJ581" t="str">
        <f t="shared" si="54"/>
        <v>When temp. suitable, model suggests vectors likely - may need control, education, and policies minimizing exposure.</v>
      </c>
      <c r="DK581" t="str">
        <f t="shared" si="58"/>
        <v xml:space="preserve">Temp. suitable for Zika - surveillance may be needed. </v>
      </c>
      <c r="DL581" t="str">
        <f t="shared" si="55"/>
        <v>When temp. suitable, model suggests Zika unlikely.</v>
      </c>
      <c r="DM581" t="str">
        <f t="shared" si="59"/>
        <v>Temp. suitable for vectors - surveillance may be needed. When temp. suitable, model suggests vectors likely - may need control, education, and policies minimizing exposure.</v>
      </c>
      <c r="DX581" s="59" t="s">
        <v>267</v>
      </c>
      <c r="DY581" s="59" t="s">
        <v>14</v>
      </c>
      <c r="DZ581" s="59" t="s">
        <v>15</v>
      </c>
      <c r="EA581" s="59" t="s">
        <v>8</v>
      </c>
      <c r="EB581" s="59">
        <v>0</v>
      </c>
      <c r="EC581" s="59">
        <v>325</v>
      </c>
      <c r="ED581" s="59">
        <v>0</v>
      </c>
      <c r="EE581" s="59">
        <v>220</v>
      </c>
      <c r="EF581" s="59">
        <v>220</v>
      </c>
      <c r="EG581" s="59">
        <v>10.510769230769199</v>
      </c>
      <c r="EH581" s="59">
        <v>26.222316526646999</v>
      </c>
      <c r="EI581" s="59">
        <v>3416</v>
      </c>
      <c r="EJ581" s="59">
        <v>50</v>
      </c>
      <c r="EK581" s="59">
        <v>0</v>
      </c>
      <c r="EL581" s="59">
        <v>21</v>
      </c>
      <c r="EM581" s="59">
        <v>1</v>
      </c>
      <c r="EN581" s="59">
        <v>3416</v>
      </c>
    </row>
    <row r="582" spans="1:144" x14ac:dyDescent="0.25">
      <c r="A582" s="18">
        <v>30.261629599999999</v>
      </c>
      <c r="B582" s="18">
        <v>-97.294651000000002</v>
      </c>
      <c r="C582" s="18">
        <f>IF(Sheet1!G1418=1,Master!A582,Master!K582)</f>
        <v>30.261629599999999</v>
      </c>
      <c r="D582" s="18">
        <f>IF(Sheet1!G1418=1,Master!B582,Master!L582)</f>
        <v>-97.294651000000002</v>
      </c>
      <c r="E582" s="18">
        <f>IF(Sheet1!G1418=0,Master!A582,Master!K582)</f>
        <v>100</v>
      </c>
      <c r="F582" s="18">
        <f>IF(Sheet1!G1418=0,Master!B582,Master!L582)</f>
        <v>180</v>
      </c>
      <c r="G582" s="18">
        <f>IF(Sheet1!I1418=1,Master!A582,Master!K582)</f>
        <v>30.261629599999999</v>
      </c>
      <c r="H582" s="18">
        <f>IF(Sheet1!I1418=1,Master!B582,Master!L582)</f>
        <v>-97.294651000000002</v>
      </c>
      <c r="I582" s="18">
        <f>IF(Sheet1!I1418=0,Master!A582,Master!K582)</f>
        <v>100</v>
      </c>
      <c r="J582" s="18">
        <f>IF(Sheet1!I1418=0,Master!B582,Master!L582)</f>
        <v>180</v>
      </c>
      <c r="K582" s="18">
        <v>100</v>
      </c>
      <c r="L582" s="18">
        <v>180</v>
      </c>
      <c r="M582">
        <v>183</v>
      </c>
      <c r="N582" t="s">
        <v>287</v>
      </c>
      <c r="O582">
        <v>0.31489146310999999</v>
      </c>
      <c r="P582" t="s">
        <v>14</v>
      </c>
      <c r="Q582" t="s">
        <v>15</v>
      </c>
      <c r="R582" t="s">
        <v>8</v>
      </c>
      <c r="S582">
        <v>1</v>
      </c>
      <c r="T582">
        <v>1</v>
      </c>
      <c r="U582">
        <v>23.779527664184499</v>
      </c>
      <c r="V582">
        <v>23.779527664184499</v>
      </c>
      <c r="W582">
        <v>23.779527664184499</v>
      </c>
      <c r="X582" s="1">
        <v>23.779527664184499</v>
      </c>
      <c r="Z582" s="1">
        <v>2</v>
      </c>
      <c r="AA582" s="1">
        <v>0.70600237302634095</v>
      </c>
      <c r="AB582" s="1">
        <v>0.74782286855380098</v>
      </c>
      <c r="AC582" s="1">
        <v>0.72691262079007102</v>
      </c>
      <c r="AD582" s="1">
        <v>1.45382524158014</v>
      </c>
      <c r="AF582" s="1">
        <v>2</v>
      </c>
      <c r="AG582">
        <v>0.64753656617757405</v>
      </c>
      <c r="AH582">
        <v>0.73852192637871295</v>
      </c>
      <c r="AI582">
        <v>0.693029246278144</v>
      </c>
      <c r="AJ582">
        <v>1.38605849255628</v>
      </c>
      <c r="AL582" s="18">
        <f t="shared" si="56"/>
        <v>0.74782286855380098</v>
      </c>
      <c r="AM582">
        <v>0.74782286855380098</v>
      </c>
      <c r="AN582">
        <v>183</v>
      </c>
      <c r="AO582" t="s">
        <v>287</v>
      </c>
      <c r="AP582" t="s">
        <v>14</v>
      </c>
      <c r="AQ582" t="s">
        <v>15</v>
      </c>
      <c r="AR582" t="s">
        <v>8</v>
      </c>
      <c r="AS582">
        <v>30.261629599999999</v>
      </c>
      <c r="AT582">
        <v>-97.294651000000002</v>
      </c>
      <c r="AW582">
        <v>15.5</v>
      </c>
      <c r="AX582">
        <v>15.5</v>
      </c>
      <c r="BB582">
        <v>17.899999999999999</v>
      </c>
      <c r="BC582">
        <v>17.899999999999999</v>
      </c>
      <c r="BG582">
        <v>22.3</v>
      </c>
      <c r="BH582">
        <v>22.3</v>
      </c>
      <c r="BL582">
        <v>26.5</v>
      </c>
      <c r="BM582">
        <v>26.5</v>
      </c>
      <c r="BQ582">
        <v>29.5</v>
      </c>
      <c r="BR582">
        <v>29.5</v>
      </c>
      <c r="BW582">
        <v>32.799999999999997</v>
      </c>
      <c r="BX582">
        <v>32.799999999999997</v>
      </c>
      <c r="CB582">
        <v>35</v>
      </c>
      <c r="CC582">
        <v>35</v>
      </c>
      <c r="CG582">
        <v>35.5</v>
      </c>
      <c r="CH582">
        <v>35.5</v>
      </c>
      <c r="CL582">
        <v>32</v>
      </c>
      <c r="CM582">
        <v>32</v>
      </c>
      <c r="CQ582">
        <v>27.5</v>
      </c>
      <c r="CR582">
        <v>27.5</v>
      </c>
      <c r="CV582">
        <v>21.7</v>
      </c>
      <c r="CW582">
        <v>21.7</v>
      </c>
      <c r="DA582">
        <v>17.2</v>
      </c>
      <c r="DB582">
        <v>17.2</v>
      </c>
      <c r="DD582">
        <v>4</v>
      </c>
      <c r="DE582">
        <v>0</v>
      </c>
      <c r="DF582">
        <v>0.39388247549779498</v>
      </c>
      <c r="DG582">
        <v>0.19560775243692299</v>
      </c>
      <c r="DH582">
        <v>0.78243100974769397</v>
      </c>
      <c r="DI582" t="str">
        <f t="shared" si="57"/>
        <v xml:space="preserve">Temp. suitable for vectors - surveillance may be needed. </v>
      </c>
      <c r="DJ582" t="str">
        <f t="shared" si="54"/>
        <v>When temp. suitable, model suggests vectors likely - may need control, education, and policies minimizing exposure.</v>
      </c>
      <c r="DK582" t="str">
        <f t="shared" si="58"/>
        <v xml:space="preserve">Temp. suitable for Zika - surveillance may be needed. </v>
      </c>
      <c r="DL582" t="str">
        <f t="shared" si="55"/>
        <v>When temp. suitable, model suggests Zika unlikely.</v>
      </c>
      <c r="DM582" t="str">
        <f t="shared" si="59"/>
        <v>Temp. suitable for vectors - surveillance may be needed. When temp. suitable, model suggests vectors likely - may need control, education, and policies minimizing exposure.</v>
      </c>
      <c r="DX582" s="59" t="s">
        <v>287</v>
      </c>
      <c r="DY582" s="59" t="s">
        <v>14</v>
      </c>
      <c r="DZ582" s="59" t="s">
        <v>15</v>
      </c>
      <c r="EA582" s="59" t="s">
        <v>8</v>
      </c>
      <c r="EB582" s="59">
        <v>0</v>
      </c>
      <c r="EC582" s="59">
        <v>372</v>
      </c>
      <c r="ED582" s="59">
        <v>0</v>
      </c>
      <c r="EE582" s="59">
        <v>957</v>
      </c>
      <c r="EF582" s="59">
        <v>957</v>
      </c>
      <c r="EG582" s="59">
        <v>23.317204301075201</v>
      </c>
      <c r="EH582" s="59">
        <v>77.1501916368548</v>
      </c>
      <c r="EI582" s="59">
        <v>8674</v>
      </c>
      <c r="EJ582" s="59">
        <v>75</v>
      </c>
      <c r="EK582" s="59">
        <v>0</v>
      </c>
      <c r="EL582" s="59">
        <v>15</v>
      </c>
      <c r="EM582" s="59">
        <v>1</v>
      </c>
      <c r="EN582" s="59">
        <v>8674</v>
      </c>
    </row>
    <row r="583" spans="1:144" x14ac:dyDescent="0.25">
      <c r="A583" s="18">
        <v>28.097563099999999</v>
      </c>
      <c r="B583" s="18">
        <v>-98.728489400000001</v>
      </c>
      <c r="C583" s="18">
        <f>IF(Sheet1!G1419=1,Master!A583,Master!K583)</f>
        <v>28.097563099999999</v>
      </c>
      <c r="D583" s="18">
        <f>IF(Sheet1!G1419=1,Master!B583,Master!L583)</f>
        <v>-98.728489400000001</v>
      </c>
      <c r="E583" s="18">
        <f>IF(Sheet1!G1419=0,Master!A583,Master!K583)</f>
        <v>100</v>
      </c>
      <c r="F583" s="18">
        <f>IF(Sheet1!G1419=0,Master!B583,Master!L583)</f>
        <v>180</v>
      </c>
      <c r="G583" s="18">
        <f>IF(Sheet1!I1419=1,Master!A583,Master!K583)</f>
        <v>28.097563099999999</v>
      </c>
      <c r="H583" s="18">
        <f>IF(Sheet1!I1419=1,Master!B583,Master!L583)</f>
        <v>-98.728489400000001</v>
      </c>
      <c r="I583" s="18">
        <f>IF(Sheet1!I1419=0,Master!A583,Master!K583)</f>
        <v>100</v>
      </c>
      <c r="J583" s="18">
        <f>IF(Sheet1!I1419=0,Master!B583,Master!L583)</f>
        <v>180</v>
      </c>
      <c r="K583" s="18">
        <v>100</v>
      </c>
      <c r="L583" s="18">
        <v>180</v>
      </c>
      <c r="M583">
        <v>203</v>
      </c>
      <c r="N583" t="s">
        <v>311</v>
      </c>
      <c r="O583">
        <v>0.28761233769700001</v>
      </c>
      <c r="P583" t="s">
        <v>14</v>
      </c>
      <c r="Q583" t="s">
        <v>15</v>
      </c>
      <c r="R583" t="s">
        <v>8</v>
      </c>
      <c r="S583">
        <v>1</v>
      </c>
      <c r="T583">
        <v>1</v>
      </c>
      <c r="U583">
        <v>30.6692905426025</v>
      </c>
      <c r="V583">
        <v>30.6692905426025</v>
      </c>
      <c r="W583">
        <v>30.6692905426025</v>
      </c>
      <c r="X583" s="1">
        <v>30.6692905426025</v>
      </c>
      <c r="Z583" s="1">
        <v>2</v>
      </c>
      <c r="AA583" s="1">
        <v>0.50957359414202297</v>
      </c>
      <c r="AB583" s="1">
        <v>0.59916958974130896</v>
      </c>
      <c r="AC583" s="1">
        <v>0.55437159194166596</v>
      </c>
      <c r="AD583" s="1">
        <v>1.1087431838833299</v>
      </c>
      <c r="AF583" s="1">
        <v>2</v>
      </c>
      <c r="AG583">
        <v>0.58104887945405403</v>
      </c>
      <c r="AH583">
        <v>0.76871309358238904</v>
      </c>
      <c r="AI583">
        <v>0.67488098651822104</v>
      </c>
      <c r="AJ583">
        <v>1.3497619730364401</v>
      </c>
      <c r="AL583" s="18">
        <f t="shared" si="56"/>
        <v>0.76871309358238904</v>
      </c>
      <c r="AM583">
        <v>0.76871309358238904</v>
      </c>
      <c r="AN583">
        <v>203</v>
      </c>
      <c r="AO583" t="s">
        <v>311</v>
      </c>
      <c r="AP583" t="s">
        <v>14</v>
      </c>
      <c r="AQ583" t="s">
        <v>15</v>
      </c>
      <c r="AR583" t="s">
        <v>8</v>
      </c>
      <c r="AS583">
        <v>28.097563099999999</v>
      </c>
      <c r="AT583">
        <v>-98.728489400000001</v>
      </c>
      <c r="AW583">
        <v>18.600000000000001</v>
      </c>
      <c r="AX583">
        <v>18.600000000000001</v>
      </c>
      <c r="BB583">
        <v>21.2</v>
      </c>
      <c r="BC583">
        <v>21.2</v>
      </c>
      <c r="BG583">
        <v>25.9</v>
      </c>
      <c r="BH583">
        <v>25.9</v>
      </c>
      <c r="BL583">
        <v>30.2</v>
      </c>
      <c r="BM583">
        <v>30.2</v>
      </c>
      <c r="BQ583">
        <v>32.5</v>
      </c>
      <c r="BR583">
        <v>32.5</v>
      </c>
      <c r="BW583">
        <v>35.299999999999997</v>
      </c>
      <c r="BX583">
        <v>35.299999999999997</v>
      </c>
      <c r="CB583">
        <v>36.799999999999997</v>
      </c>
      <c r="CC583">
        <v>36.799999999999997</v>
      </c>
      <c r="CG583">
        <v>37</v>
      </c>
      <c r="CH583">
        <v>37</v>
      </c>
      <c r="CL583">
        <v>33.9</v>
      </c>
      <c r="CM583">
        <v>33.9</v>
      </c>
      <c r="CQ583">
        <v>29.8</v>
      </c>
      <c r="CR583">
        <v>29.8</v>
      </c>
      <c r="CV583">
        <v>24.8</v>
      </c>
      <c r="CW583">
        <v>24.8</v>
      </c>
      <c r="DA583">
        <v>20.2</v>
      </c>
      <c r="DB583">
        <v>20.2</v>
      </c>
      <c r="DD583">
        <v>2</v>
      </c>
      <c r="DE583">
        <v>0</v>
      </c>
      <c r="DF583">
        <v>0</v>
      </c>
      <c r="DG583">
        <v>0</v>
      </c>
      <c r="DH583">
        <v>0</v>
      </c>
      <c r="DI583" t="str">
        <f t="shared" si="57"/>
        <v xml:space="preserve">Temp. suitable for vectors - surveillance may be needed. </v>
      </c>
      <c r="DJ583" t="str">
        <f t="shared" si="54"/>
        <v>When temp. suitable, model suggests vectors likely - may need control, education, and policies minimizing exposure.</v>
      </c>
      <c r="DK583" t="str">
        <f t="shared" si="58"/>
        <v xml:space="preserve">Temp. suitable for Zika - surveillance may be needed. </v>
      </c>
      <c r="DL583" t="str">
        <f t="shared" si="55"/>
        <v>When temp. suitable, model suggests Zika unlikely.</v>
      </c>
      <c r="DM583" t="str">
        <f t="shared" si="59"/>
        <v>Temp. suitable for vectors - surveillance may be needed. When temp. suitable, model suggests vectors likely - may need control, education, and policies minimizing exposure.</v>
      </c>
      <c r="DX583" s="59" t="s">
        <v>311</v>
      </c>
      <c r="DY583" s="59" t="s">
        <v>14</v>
      </c>
      <c r="DZ583" s="59" t="s">
        <v>15</v>
      </c>
      <c r="EA583" s="59" t="s">
        <v>8</v>
      </c>
      <c r="EB583" s="59">
        <v>0</v>
      </c>
      <c r="EC583" s="59">
        <v>313</v>
      </c>
      <c r="ED583" s="59">
        <v>0</v>
      </c>
      <c r="EE583" s="59">
        <v>18</v>
      </c>
      <c r="EF583" s="59">
        <v>18</v>
      </c>
      <c r="EG583" s="59">
        <v>0.11182108626198101</v>
      </c>
      <c r="EH583" s="59">
        <v>1.1034165095506601</v>
      </c>
      <c r="EI583" s="59">
        <v>35</v>
      </c>
      <c r="EJ583" s="59">
        <v>6</v>
      </c>
      <c r="EK583" s="59">
        <v>0</v>
      </c>
      <c r="EL583" s="59">
        <v>2</v>
      </c>
      <c r="EM583" s="59">
        <v>0</v>
      </c>
      <c r="EN583" s="59">
        <v>35</v>
      </c>
    </row>
    <row r="584" spans="1:144" x14ac:dyDescent="0.25">
      <c r="A584" s="18">
        <v>33.106000999999999</v>
      </c>
      <c r="B584" s="18">
        <v>-101.6651341</v>
      </c>
      <c r="C584" s="18">
        <f>IF(Sheet1!G1420=1,Master!A584,Master!K584)</f>
        <v>33.106000999999999</v>
      </c>
      <c r="D584" s="18">
        <f>IF(Sheet1!G1420=1,Master!B584,Master!L584)</f>
        <v>-101.6651341</v>
      </c>
      <c r="E584" s="18">
        <f>IF(Sheet1!G1420=0,Master!A584,Master!K584)</f>
        <v>100</v>
      </c>
      <c r="F584" s="18">
        <f>IF(Sheet1!G1420=0,Master!B584,Master!L584)</f>
        <v>180</v>
      </c>
      <c r="G584" s="18">
        <f>IF(Sheet1!I1420=1,Master!A584,Master!K584)</f>
        <v>33.106000999999999</v>
      </c>
      <c r="H584" s="18">
        <f>IF(Sheet1!I1420=1,Master!B584,Master!L584)</f>
        <v>-101.6651341</v>
      </c>
      <c r="I584" s="18">
        <f>IF(Sheet1!I1420=0,Master!A584,Master!K584)</f>
        <v>100</v>
      </c>
      <c r="J584" s="18">
        <f>IF(Sheet1!I1420=0,Master!B584,Master!L584)</f>
        <v>180</v>
      </c>
      <c r="K584" s="18">
        <v>100</v>
      </c>
      <c r="L584" s="18">
        <v>180</v>
      </c>
      <c r="M584">
        <v>207</v>
      </c>
      <c r="N584" t="s">
        <v>315</v>
      </c>
      <c r="O584">
        <v>1.0401591863E-2</v>
      </c>
      <c r="P584" t="s">
        <v>14</v>
      </c>
      <c r="Q584" t="s">
        <v>15</v>
      </c>
      <c r="R584" t="s">
        <v>8</v>
      </c>
      <c r="S584">
        <v>1</v>
      </c>
      <c r="T584">
        <v>1</v>
      </c>
      <c r="U584">
        <v>27.637794494628899</v>
      </c>
      <c r="V584">
        <v>27.637794494628899</v>
      </c>
      <c r="W584">
        <v>27.637794494628899</v>
      </c>
      <c r="X584" s="1">
        <v>27.637794494628899</v>
      </c>
      <c r="Z584" s="1">
        <v>1</v>
      </c>
      <c r="AA584" s="1">
        <v>0.12967941164970401</v>
      </c>
      <c r="AB584" s="1">
        <v>0.12967941164970401</v>
      </c>
      <c r="AC584" s="1">
        <v>0.12967941164970401</v>
      </c>
      <c r="AD584" s="1">
        <v>0.12967941164970401</v>
      </c>
      <c r="AF584" s="1">
        <v>1</v>
      </c>
      <c r="AG584">
        <v>0.27387389540672302</v>
      </c>
      <c r="AH584">
        <v>0.27387389540672302</v>
      </c>
      <c r="AI584">
        <v>0.27387389540672302</v>
      </c>
      <c r="AJ584">
        <v>0.27387389540672302</v>
      </c>
      <c r="AL584" s="18">
        <f t="shared" si="56"/>
        <v>0.27387389540672302</v>
      </c>
      <c r="AM584">
        <v>0.27387389540672302</v>
      </c>
      <c r="AN584">
        <v>207</v>
      </c>
      <c r="AO584" t="s">
        <v>315</v>
      </c>
      <c r="AP584" t="s">
        <v>14</v>
      </c>
      <c r="AQ584" t="s">
        <v>15</v>
      </c>
      <c r="AR584" t="s">
        <v>8</v>
      </c>
      <c r="AS584">
        <v>33.106000999999999</v>
      </c>
      <c r="AT584">
        <v>-101.6651341</v>
      </c>
      <c r="AW584">
        <v>12.1</v>
      </c>
      <c r="AX584">
        <v>12.1</v>
      </c>
      <c r="BB584">
        <v>14.9</v>
      </c>
      <c r="BC584">
        <v>14.9</v>
      </c>
      <c r="BG584">
        <v>19.5</v>
      </c>
      <c r="BH584">
        <v>19.5</v>
      </c>
      <c r="BL584">
        <v>24.8</v>
      </c>
      <c r="BM584">
        <v>24.8</v>
      </c>
      <c r="BQ584">
        <v>28.8</v>
      </c>
      <c r="BR584">
        <v>28.8</v>
      </c>
      <c r="BW584">
        <v>32.299999999999997</v>
      </c>
      <c r="BX584">
        <v>32.299999999999997</v>
      </c>
      <c r="CB584">
        <v>33.700000000000003</v>
      </c>
      <c r="CC584">
        <v>33.700000000000003</v>
      </c>
      <c r="CG584">
        <v>33</v>
      </c>
      <c r="CH584">
        <v>33</v>
      </c>
      <c r="CL584">
        <v>29.1</v>
      </c>
      <c r="CM584">
        <v>29.1</v>
      </c>
      <c r="CQ584">
        <v>24.6</v>
      </c>
      <c r="CR584">
        <v>24.6</v>
      </c>
      <c r="CV584">
        <v>18.100000000000001</v>
      </c>
      <c r="CW584">
        <v>18.100000000000001</v>
      </c>
      <c r="DA584">
        <v>13.4</v>
      </c>
      <c r="DB584">
        <v>13.4</v>
      </c>
      <c r="DD584">
        <v>1</v>
      </c>
      <c r="DE584">
        <v>0</v>
      </c>
      <c r="DF584">
        <v>0</v>
      </c>
      <c r="DG584">
        <v>0</v>
      </c>
      <c r="DH584">
        <v>0</v>
      </c>
      <c r="DI584" t="str">
        <f t="shared" si="57"/>
        <v xml:space="preserve">Temp. suitable for vectors - surveillance may be needed. </v>
      </c>
      <c r="DJ584" t="str">
        <f t="shared" si="54"/>
        <v>When temp. suitable, model suggests vectors unlikely or low numbers.</v>
      </c>
      <c r="DK584" t="str">
        <f t="shared" si="58"/>
        <v xml:space="preserve">Temp. suitable for Zika - surveillance may be needed. </v>
      </c>
      <c r="DL584" t="str">
        <f t="shared" si="55"/>
        <v>When temp. suitable, model suggests Zika unlikely.</v>
      </c>
      <c r="DM584" t="str">
        <f t="shared" si="59"/>
        <v>Temp. suitable for vectors - surveillance may be needed. When temp. suitable, model suggests vectors unlikely or low numbers.</v>
      </c>
      <c r="DX584" s="59" t="s">
        <v>315</v>
      </c>
      <c r="DY584" s="59" t="s">
        <v>14</v>
      </c>
      <c r="DZ584" s="59" t="s">
        <v>15</v>
      </c>
      <c r="EA584" s="59" t="s">
        <v>8</v>
      </c>
      <c r="EB584" s="59">
        <v>0</v>
      </c>
      <c r="EC584" s="59">
        <v>117</v>
      </c>
      <c r="ED584" s="59">
        <v>0</v>
      </c>
      <c r="EE584" s="59">
        <v>2</v>
      </c>
      <c r="EF584" s="59">
        <v>2</v>
      </c>
      <c r="EG584" s="59">
        <v>6.8376068376067994E-2</v>
      </c>
      <c r="EH584" s="59">
        <v>0.28424425894557098</v>
      </c>
      <c r="EI584" s="59">
        <v>8</v>
      </c>
      <c r="EJ584" s="59">
        <v>3</v>
      </c>
      <c r="EK584" s="59">
        <v>0</v>
      </c>
      <c r="EL584" s="59">
        <v>2</v>
      </c>
      <c r="EM584" s="59">
        <v>0</v>
      </c>
      <c r="EN584" s="59">
        <v>8</v>
      </c>
    </row>
    <row r="585" spans="1:144" x14ac:dyDescent="0.25">
      <c r="A585" s="18">
        <v>32.4228813</v>
      </c>
      <c r="B585" s="18">
        <v>-99.839035300000006</v>
      </c>
      <c r="C585" s="18">
        <f>IF(Sheet1!G1421=1,Master!A585,Master!K585)</f>
        <v>32.4228813</v>
      </c>
      <c r="D585" s="18">
        <f>IF(Sheet1!G1421=1,Master!B585,Master!L585)</f>
        <v>-99.839035300000006</v>
      </c>
      <c r="E585" s="18">
        <f>IF(Sheet1!G1421=0,Master!A585,Master!K585)</f>
        <v>100</v>
      </c>
      <c r="F585" s="18">
        <f>IF(Sheet1!G1421=0,Master!B585,Master!L585)</f>
        <v>180</v>
      </c>
      <c r="G585" s="18">
        <f>IF(Sheet1!I1421=1,Master!A585,Master!K585)</f>
        <v>32.4228813</v>
      </c>
      <c r="H585" s="18">
        <f>IF(Sheet1!I1421=1,Master!B585,Master!L585)</f>
        <v>-99.839035300000006</v>
      </c>
      <c r="I585" s="18">
        <f>IF(Sheet1!I1421=0,Master!A585,Master!K585)</f>
        <v>100</v>
      </c>
      <c r="J585" s="18">
        <f>IF(Sheet1!I1421=0,Master!B585,Master!L585)</f>
        <v>180</v>
      </c>
      <c r="K585" s="18">
        <v>100</v>
      </c>
      <c r="L585" s="18">
        <v>180</v>
      </c>
      <c r="M585">
        <v>209</v>
      </c>
      <c r="N585" t="s">
        <v>317</v>
      </c>
      <c r="O585">
        <v>0.23515311940299999</v>
      </c>
      <c r="P585" t="s">
        <v>14</v>
      </c>
      <c r="Q585" t="s">
        <v>15</v>
      </c>
      <c r="R585" t="s">
        <v>8</v>
      </c>
      <c r="S585">
        <v>1</v>
      </c>
      <c r="T585">
        <v>1</v>
      </c>
      <c r="U585">
        <v>22.952754974365199</v>
      </c>
      <c r="V585">
        <v>22.952754974365199</v>
      </c>
      <c r="W585">
        <v>22.952754974365199</v>
      </c>
      <c r="X585" s="1">
        <v>22.952754974365199</v>
      </c>
      <c r="Z585" s="1">
        <v>2</v>
      </c>
      <c r="AA585" s="1">
        <v>0.70831069860069196</v>
      </c>
      <c r="AB585" s="1">
        <v>0.72185879574494405</v>
      </c>
      <c r="AC585" s="1">
        <v>0.715084747172818</v>
      </c>
      <c r="AD585" s="1">
        <v>1.43016949434563</v>
      </c>
      <c r="AF585" s="1">
        <v>2</v>
      </c>
      <c r="AG585">
        <v>0.80736773827786501</v>
      </c>
      <c r="AH585">
        <v>0.84924270217636799</v>
      </c>
      <c r="AI585">
        <v>0.82830522022711595</v>
      </c>
      <c r="AJ585">
        <v>1.6566104404542299</v>
      </c>
      <c r="AL585" s="18">
        <f t="shared" si="56"/>
        <v>0.84924270217636799</v>
      </c>
      <c r="AM585">
        <v>0.84924270217636799</v>
      </c>
      <c r="AN585">
        <v>209</v>
      </c>
      <c r="AO585" t="s">
        <v>317</v>
      </c>
      <c r="AP585" t="s">
        <v>14</v>
      </c>
      <c r="AQ585" t="s">
        <v>15</v>
      </c>
      <c r="AR585" t="s">
        <v>8</v>
      </c>
      <c r="AS585">
        <v>32.4228813</v>
      </c>
      <c r="AT585">
        <v>-99.839035300000006</v>
      </c>
      <c r="AW585">
        <v>13.2</v>
      </c>
      <c r="AX585">
        <v>13.2</v>
      </c>
      <c r="BB585">
        <v>15.3</v>
      </c>
      <c r="BC585">
        <v>15.3</v>
      </c>
      <c r="BG585">
        <v>20.2</v>
      </c>
      <c r="BH585">
        <v>20.2</v>
      </c>
      <c r="BL585">
        <v>25.6</v>
      </c>
      <c r="BM585">
        <v>25.6</v>
      </c>
      <c r="BQ585">
        <v>29.2</v>
      </c>
      <c r="BR585">
        <v>29.2</v>
      </c>
      <c r="BW585">
        <v>32.700000000000003</v>
      </c>
      <c r="BX585">
        <v>32.700000000000003</v>
      </c>
      <c r="CB585">
        <v>35.1</v>
      </c>
      <c r="CC585">
        <v>35.1</v>
      </c>
      <c r="CG585">
        <v>34.700000000000003</v>
      </c>
      <c r="CH585">
        <v>34.700000000000003</v>
      </c>
      <c r="CL585">
        <v>30.3</v>
      </c>
      <c r="CM585">
        <v>30.3</v>
      </c>
      <c r="CQ585">
        <v>25.4</v>
      </c>
      <c r="CR585">
        <v>25.4</v>
      </c>
      <c r="CV585">
        <v>18.8</v>
      </c>
      <c r="CW585">
        <v>18.8</v>
      </c>
      <c r="DA585">
        <v>14.4</v>
      </c>
      <c r="DB585">
        <v>14.4</v>
      </c>
      <c r="DD585">
        <v>1</v>
      </c>
      <c r="DE585">
        <v>0</v>
      </c>
      <c r="DF585">
        <v>0</v>
      </c>
      <c r="DG585">
        <v>0</v>
      </c>
      <c r="DH585">
        <v>0</v>
      </c>
      <c r="DI585" t="str">
        <f t="shared" si="57"/>
        <v xml:space="preserve">Temp. suitable for vectors - surveillance may be needed. </v>
      </c>
      <c r="DJ585" t="str">
        <f t="shared" si="54"/>
        <v>When temp. suitable, model suggests vectors likely - may need control, education, and policies minimizing exposure.</v>
      </c>
      <c r="DK585" t="str">
        <f t="shared" si="58"/>
        <v xml:space="preserve">Temp. suitable for Zika - surveillance may be needed. </v>
      </c>
      <c r="DL585" t="str">
        <f t="shared" si="55"/>
        <v>When temp. suitable, model suggests Zika unlikely.</v>
      </c>
      <c r="DM585" t="str">
        <f t="shared" si="59"/>
        <v>Temp. suitable for vectors - surveillance may be needed. When temp. suitable, model suggests vectors likely - may need control, education, and policies minimizing exposure.</v>
      </c>
      <c r="DX585" s="59" t="s">
        <v>317</v>
      </c>
      <c r="DY585" s="59" t="s">
        <v>14</v>
      </c>
      <c r="DZ585" s="59" t="s">
        <v>15</v>
      </c>
      <c r="EA585" s="59" t="s">
        <v>8</v>
      </c>
      <c r="EB585" s="59">
        <v>136</v>
      </c>
      <c r="EC585" s="59">
        <v>278</v>
      </c>
      <c r="ED585" s="59">
        <v>0</v>
      </c>
      <c r="EE585" s="59">
        <v>1676</v>
      </c>
      <c r="EF585" s="59">
        <v>1676</v>
      </c>
      <c r="EG585" s="59">
        <v>181.57194244604301</v>
      </c>
      <c r="EH585" s="59">
        <v>363.65534349581799</v>
      </c>
      <c r="EI585" s="59">
        <v>50477</v>
      </c>
      <c r="EJ585" s="59">
        <v>104</v>
      </c>
      <c r="EK585" s="59">
        <v>0</v>
      </c>
      <c r="EL585" s="59">
        <v>12</v>
      </c>
      <c r="EM585" s="59">
        <v>4</v>
      </c>
      <c r="EN585" s="59">
        <v>50477</v>
      </c>
    </row>
    <row r="586" spans="1:144" x14ac:dyDescent="0.25">
      <c r="A586" s="18">
        <v>32.603350399999997</v>
      </c>
      <c r="B586" s="18">
        <v>-100.6497547</v>
      </c>
      <c r="C586" s="18">
        <f>IF(Sheet1!G1422=1,Master!A586,Master!K586)</f>
        <v>32.603350399999997</v>
      </c>
      <c r="D586" s="18">
        <f>IF(Sheet1!G1422=1,Master!B586,Master!L586)</f>
        <v>-100.6497547</v>
      </c>
      <c r="E586" s="18">
        <f>IF(Sheet1!G1422=0,Master!A586,Master!K586)</f>
        <v>100</v>
      </c>
      <c r="F586" s="18">
        <f>IF(Sheet1!G1422=0,Master!B586,Master!L586)</f>
        <v>180</v>
      </c>
      <c r="G586" s="18">
        <f>IF(Sheet1!I1422=1,Master!A586,Master!K586)</f>
        <v>32.603350399999997</v>
      </c>
      <c r="H586" s="18">
        <f>IF(Sheet1!I1422=1,Master!B586,Master!L586)</f>
        <v>-100.6497547</v>
      </c>
      <c r="I586" s="18">
        <f>IF(Sheet1!I1422=0,Master!A586,Master!K586)</f>
        <v>100</v>
      </c>
      <c r="J586" s="18">
        <f>IF(Sheet1!I1422=0,Master!B586,Master!L586)</f>
        <v>180</v>
      </c>
      <c r="K586" s="18">
        <v>100</v>
      </c>
      <c r="L586" s="18">
        <v>180</v>
      </c>
      <c r="M586">
        <v>210</v>
      </c>
      <c r="N586" t="s">
        <v>318</v>
      </c>
      <c r="O586">
        <v>9.6175967332999997E-3</v>
      </c>
      <c r="P586" t="s">
        <v>14</v>
      </c>
      <c r="Q586" t="s">
        <v>15</v>
      </c>
      <c r="R586" t="s">
        <v>8</v>
      </c>
      <c r="S586">
        <v>1</v>
      </c>
      <c r="T586">
        <v>1</v>
      </c>
      <c r="U586">
        <v>24.606298446655199</v>
      </c>
      <c r="V586">
        <v>24.606298446655199</v>
      </c>
      <c r="W586">
        <v>24.606298446655199</v>
      </c>
      <c r="X586" s="1">
        <v>24.606298446655199</v>
      </c>
      <c r="Z586" s="1">
        <v>1</v>
      </c>
      <c r="AA586" s="1">
        <v>0.208252727985382</v>
      </c>
      <c r="AB586" s="1">
        <v>0.208252727985382</v>
      </c>
      <c r="AC586" s="1">
        <v>0.208252727985382</v>
      </c>
      <c r="AD586" s="1">
        <v>0.208252727985382</v>
      </c>
      <c r="AF586" s="1">
        <v>1</v>
      </c>
      <c r="AG586">
        <v>0.58114469051361095</v>
      </c>
      <c r="AH586">
        <v>0.58114469051361095</v>
      </c>
      <c r="AI586">
        <v>0.58114469051361095</v>
      </c>
      <c r="AJ586">
        <v>0.58114469051361095</v>
      </c>
      <c r="AL586" s="18">
        <f t="shared" si="56"/>
        <v>0.58114469051361095</v>
      </c>
      <c r="AM586">
        <v>0.58114469051361095</v>
      </c>
      <c r="AN586">
        <v>210</v>
      </c>
      <c r="AO586" t="s">
        <v>318</v>
      </c>
      <c r="AP586" t="s">
        <v>14</v>
      </c>
      <c r="AQ586" t="s">
        <v>15</v>
      </c>
      <c r="AR586" t="s">
        <v>8</v>
      </c>
      <c r="AS586">
        <v>32.603350399999997</v>
      </c>
      <c r="AT586">
        <v>-100.6497547</v>
      </c>
      <c r="AW586">
        <v>13.1</v>
      </c>
      <c r="AX586">
        <v>13.1</v>
      </c>
      <c r="BB586">
        <v>15.8</v>
      </c>
      <c r="BC586">
        <v>15.8</v>
      </c>
      <c r="BG586">
        <v>20.6</v>
      </c>
      <c r="BH586">
        <v>20.6</v>
      </c>
      <c r="BL586">
        <v>25.9</v>
      </c>
      <c r="BM586">
        <v>25.9</v>
      </c>
      <c r="BQ586">
        <v>29.7</v>
      </c>
      <c r="BR586">
        <v>29.7</v>
      </c>
      <c r="BW586">
        <v>33</v>
      </c>
      <c r="BX586">
        <v>33</v>
      </c>
      <c r="CB586">
        <v>34.700000000000003</v>
      </c>
      <c r="CC586">
        <v>34.700000000000003</v>
      </c>
      <c r="CG586">
        <v>34.1</v>
      </c>
      <c r="CH586">
        <v>34.1</v>
      </c>
      <c r="CL586">
        <v>29.9</v>
      </c>
      <c r="CM586">
        <v>29.9</v>
      </c>
      <c r="CQ586">
        <v>25.2</v>
      </c>
      <c r="CR586">
        <v>25.2</v>
      </c>
      <c r="CV586">
        <v>18.899999999999999</v>
      </c>
      <c r="CW586">
        <v>18.899999999999999</v>
      </c>
      <c r="DA586">
        <v>14.2</v>
      </c>
      <c r="DB586">
        <v>14.2</v>
      </c>
      <c r="DD586">
        <v>1</v>
      </c>
      <c r="DE586">
        <v>0</v>
      </c>
      <c r="DF586">
        <v>0</v>
      </c>
      <c r="DG586">
        <v>0</v>
      </c>
      <c r="DH586">
        <v>0</v>
      </c>
      <c r="DI586" t="str">
        <f t="shared" si="57"/>
        <v xml:space="preserve">Temp. suitable for vectors - surveillance may be needed. </v>
      </c>
      <c r="DJ586" t="str">
        <f t="shared" si="54"/>
        <v>When temp. suitable, model suggests vectors likely - may need control, education, and policies minimizing exposure.</v>
      </c>
      <c r="DK586" t="str">
        <f t="shared" si="58"/>
        <v xml:space="preserve">Temp. suitable for Zika - surveillance may be needed. </v>
      </c>
      <c r="DL586" t="str">
        <f t="shared" si="55"/>
        <v>When temp. suitable, model suggests Zika unlikely.</v>
      </c>
      <c r="DM586" t="str">
        <f t="shared" si="59"/>
        <v>Temp. suitable for vectors - surveillance may be needed. When temp. suitable, model suggests vectors likely - may need control, education, and policies minimizing exposure.</v>
      </c>
      <c r="DX586" s="59" t="s">
        <v>318</v>
      </c>
      <c r="DY586" s="59" t="s">
        <v>14</v>
      </c>
      <c r="DZ586" s="59" t="s">
        <v>15</v>
      </c>
      <c r="EA586" s="59" t="s">
        <v>8</v>
      </c>
      <c r="EB586" s="59">
        <v>0</v>
      </c>
      <c r="EC586" s="59">
        <v>115</v>
      </c>
      <c r="ED586" s="59">
        <v>0</v>
      </c>
      <c r="EE586" s="59">
        <v>10</v>
      </c>
      <c r="EF586" s="59">
        <v>10</v>
      </c>
      <c r="EG586" s="59">
        <v>0.23478260869565201</v>
      </c>
      <c r="EH586" s="59">
        <v>1.04947551938313</v>
      </c>
      <c r="EI586" s="59">
        <v>27</v>
      </c>
      <c r="EJ586" s="59">
        <v>5</v>
      </c>
      <c r="EK586" s="59">
        <v>0</v>
      </c>
      <c r="EL586" s="59">
        <v>4</v>
      </c>
      <c r="EM586" s="59">
        <v>0</v>
      </c>
      <c r="EN586" s="59">
        <v>27</v>
      </c>
    </row>
    <row r="587" spans="1:144" x14ac:dyDescent="0.25">
      <c r="A587" s="18">
        <v>32.6278115</v>
      </c>
      <c r="B587" s="18">
        <v>-101.20983750000001</v>
      </c>
      <c r="C587" s="18">
        <f>IF(Sheet1!G1423=1,Master!A587,Master!K587)</f>
        <v>32.6278115</v>
      </c>
      <c r="D587" s="18">
        <f>IF(Sheet1!G1423=1,Master!B587,Master!L587)</f>
        <v>-101.20983750000001</v>
      </c>
      <c r="E587" s="18">
        <f>IF(Sheet1!G1423=0,Master!A587,Master!K587)</f>
        <v>100</v>
      </c>
      <c r="F587" s="18">
        <f>IF(Sheet1!G1423=0,Master!B587,Master!L587)</f>
        <v>180</v>
      </c>
      <c r="G587" s="18">
        <f>IF(Sheet1!I1423=1,Master!A587,Master!K587)</f>
        <v>32.6278115</v>
      </c>
      <c r="H587" s="18">
        <f>IF(Sheet1!I1423=1,Master!B587,Master!L587)</f>
        <v>-101.20983750000001</v>
      </c>
      <c r="I587" s="18">
        <f>IF(Sheet1!I1423=0,Master!A587,Master!K587)</f>
        <v>100</v>
      </c>
      <c r="J587" s="18">
        <f>IF(Sheet1!I1423=0,Master!B587,Master!L587)</f>
        <v>180</v>
      </c>
      <c r="K587" s="18">
        <v>100</v>
      </c>
      <c r="L587" s="18">
        <v>180</v>
      </c>
      <c r="M587">
        <v>211</v>
      </c>
      <c r="N587" t="s">
        <v>319</v>
      </c>
      <c r="O587">
        <v>1.001173229E-2</v>
      </c>
      <c r="P587" t="s">
        <v>14</v>
      </c>
      <c r="Q587" t="s">
        <v>15</v>
      </c>
      <c r="R587" t="s">
        <v>8</v>
      </c>
      <c r="S587">
        <v>1</v>
      </c>
      <c r="T587">
        <v>1</v>
      </c>
      <c r="U587">
        <v>25.1574802398681</v>
      </c>
      <c r="V587">
        <v>25.1574802398681</v>
      </c>
      <c r="W587">
        <v>25.1574802398681</v>
      </c>
      <c r="X587" s="1">
        <v>25.1574802398681</v>
      </c>
      <c r="Z587" s="1">
        <v>1</v>
      </c>
      <c r="AA587" s="1">
        <v>0.16992089152336101</v>
      </c>
      <c r="AB587" s="1">
        <v>0.16992089152336101</v>
      </c>
      <c r="AC587" s="1">
        <v>0.16992089152336101</v>
      </c>
      <c r="AD587" s="1">
        <v>0.16992089152336101</v>
      </c>
      <c r="AF587" s="1">
        <v>1</v>
      </c>
      <c r="AG587">
        <v>0.38107812404632602</v>
      </c>
      <c r="AH587">
        <v>0.38107812404632602</v>
      </c>
      <c r="AI587">
        <v>0.38107812404632602</v>
      </c>
      <c r="AJ587">
        <v>0.38107812404632602</v>
      </c>
      <c r="AL587" s="18">
        <f t="shared" si="56"/>
        <v>0.38107812404632602</v>
      </c>
      <c r="AM587">
        <v>0.38107812404632602</v>
      </c>
      <c r="AN587">
        <v>211</v>
      </c>
      <c r="AO587" t="s">
        <v>319</v>
      </c>
      <c r="AP587" t="s">
        <v>14</v>
      </c>
      <c r="AQ587" t="s">
        <v>15</v>
      </c>
      <c r="AR587" t="s">
        <v>8</v>
      </c>
      <c r="AS587">
        <v>32.6278115</v>
      </c>
      <c r="AT587">
        <v>-101.20983750000001</v>
      </c>
      <c r="AW587">
        <v>13.3</v>
      </c>
      <c r="AX587">
        <v>13.3</v>
      </c>
      <c r="BB587">
        <v>16</v>
      </c>
      <c r="BC587">
        <v>16</v>
      </c>
      <c r="BG587">
        <v>20.7</v>
      </c>
      <c r="BH587">
        <v>20.7</v>
      </c>
      <c r="BL587">
        <v>26</v>
      </c>
      <c r="BM587">
        <v>26</v>
      </c>
      <c r="BQ587">
        <v>29.9</v>
      </c>
      <c r="BR587">
        <v>29.9</v>
      </c>
      <c r="BW587">
        <v>33.200000000000003</v>
      </c>
      <c r="BX587">
        <v>33.200000000000003</v>
      </c>
      <c r="CB587">
        <v>34.9</v>
      </c>
      <c r="CC587">
        <v>34.9</v>
      </c>
      <c r="CG587">
        <v>34.200000000000003</v>
      </c>
      <c r="CH587">
        <v>34.200000000000003</v>
      </c>
      <c r="CL587">
        <v>30.1</v>
      </c>
      <c r="CM587">
        <v>30.1</v>
      </c>
      <c r="CQ587">
        <v>25.5</v>
      </c>
      <c r="CR587">
        <v>25.5</v>
      </c>
      <c r="CV587">
        <v>19.100000000000001</v>
      </c>
      <c r="CW587">
        <v>19.100000000000001</v>
      </c>
      <c r="DA587">
        <v>14.4</v>
      </c>
      <c r="DB587">
        <v>14.4</v>
      </c>
      <c r="DD587">
        <v>1</v>
      </c>
      <c r="DE587">
        <v>0</v>
      </c>
      <c r="DF587">
        <v>0</v>
      </c>
      <c r="DG587">
        <v>0</v>
      </c>
      <c r="DH587">
        <v>0</v>
      </c>
      <c r="DI587" t="str">
        <f t="shared" si="57"/>
        <v xml:space="preserve">Temp. suitable for vectors - surveillance may be needed. </v>
      </c>
      <c r="DJ587" t="str">
        <f t="shared" si="54"/>
        <v>When temp. suitable, model suggests vectors unlikely or low numbers.</v>
      </c>
      <c r="DK587" t="str">
        <f t="shared" si="58"/>
        <v xml:space="preserve">Temp. suitable for Zika - surveillance may be needed. </v>
      </c>
      <c r="DL587" t="str">
        <f t="shared" si="55"/>
        <v>When temp. suitable, model suggests Zika unlikely.</v>
      </c>
      <c r="DM587" t="str">
        <f t="shared" si="59"/>
        <v>Temp. suitable for vectors - surveillance may be needed. When temp. suitable, model suggests vectors unlikely or low numbers.</v>
      </c>
      <c r="DX587" s="59" t="s">
        <v>319</v>
      </c>
      <c r="DY587" s="59" t="s">
        <v>14</v>
      </c>
      <c r="DZ587" s="59" t="s">
        <v>15</v>
      </c>
      <c r="EA587" s="59" t="s">
        <v>8</v>
      </c>
      <c r="EB587" s="59">
        <v>0</v>
      </c>
      <c r="EC587" s="59">
        <v>114</v>
      </c>
      <c r="ED587" s="59">
        <v>0</v>
      </c>
      <c r="EE587" s="59">
        <v>16</v>
      </c>
      <c r="EF587" s="59">
        <v>16</v>
      </c>
      <c r="EG587" s="59">
        <v>0.51754385964912297</v>
      </c>
      <c r="EH587" s="59">
        <v>1.8882483117092399</v>
      </c>
      <c r="EI587" s="59">
        <v>59</v>
      </c>
      <c r="EJ587" s="59">
        <v>9</v>
      </c>
      <c r="EK587" s="59">
        <v>0</v>
      </c>
      <c r="EL587" s="59">
        <v>2</v>
      </c>
      <c r="EM587" s="59">
        <v>0</v>
      </c>
      <c r="EN587" s="59">
        <v>59</v>
      </c>
    </row>
    <row r="588" spans="1:144" x14ac:dyDescent="0.25">
      <c r="A588" s="18">
        <v>29.6291659</v>
      </c>
      <c r="B588" s="18">
        <v>-103.5797214</v>
      </c>
      <c r="C588" s="18">
        <f>IF(Sheet1!G1424=1,Master!A588,Master!K588)</f>
        <v>29.6291659</v>
      </c>
      <c r="D588" s="18">
        <f>IF(Sheet1!G1424=1,Master!B588,Master!L588)</f>
        <v>-103.5797214</v>
      </c>
      <c r="E588" s="18">
        <f>IF(Sheet1!G1424=0,Master!A588,Master!K588)</f>
        <v>100</v>
      </c>
      <c r="F588" s="18">
        <f>IF(Sheet1!G1424=0,Master!B588,Master!L588)</f>
        <v>180</v>
      </c>
      <c r="G588" s="18">
        <f>IF(Sheet1!I1424=1,Master!A588,Master!K588)</f>
        <v>29.6291659</v>
      </c>
      <c r="H588" s="18">
        <f>IF(Sheet1!I1424=1,Master!B588,Master!L588)</f>
        <v>-103.5797214</v>
      </c>
      <c r="I588" s="18">
        <f>IF(Sheet1!I1424=0,Master!A588,Master!K588)</f>
        <v>100</v>
      </c>
      <c r="J588" s="18">
        <f>IF(Sheet1!I1424=0,Master!B588,Master!L588)</f>
        <v>180</v>
      </c>
      <c r="K588" s="18">
        <v>100</v>
      </c>
      <c r="L588" s="18">
        <v>180</v>
      </c>
      <c r="M588">
        <v>212</v>
      </c>
      <c r="N588" t="s">
        <v>320</v>
      </c>
      <c r="O588">
        <v>5.5964795804100001E-3</v>
      </c>
      <c r="P588" t="s">
        <v>14</v>
      </c>
      <c r="Q588" t="s">
        <v>15</v>
      </c>
      <c r="R588" t="s">
        <v>8</v>
      </c>
      <c r="S588">
        <v>1</v>
      </c>
      <c r="T588">
        <v>1</v>
      </c>
      <c r="U588">
        <v>30.1181106567382</v>
      </c>
      <c r="V588">
        <v>30.1181106567382</v>
      </c>
      <c r="W588">
        <v>30.1181106567382</v>
      </c>
      <c r="X588" s="1">
        <v>30.1181106567382</v>
      </c>
      <c r="Z588" s="1">
        <v>1</v>
      </c>
      <c r="AA588" s="1">
        <v>0.22301088273525199</v>
      </c>
      <c r="AB588" s="1">
        <v>0.22301088273525199</v>
      </c>
      <c r="AC588" s="1">
        <v>0.22301088273525199</v>
      </c>
      <c r="AD588" s="1">
        <v>0.22301088273525199</v>
      </c>
      <c r="AF588" s="1">
        <v>1</v>
      </c>
      <c r="AG588">
        <v>5.9981495141982998E-2</v>
      </c>
      <c r="AH588">
        <v>5.9981495141982998E-2</v>
      </c>
      <c r="AI588">
        <v>5.9981495141982998E-2</v>
      </c>
      <c r="AJ588">
        <v>5.9981495141982998E-2</v>
      </c>
      <c r="AL588" s="18">
        <f t="shared" si="56"/>
        <v>0.22301088273525199</v>
      </c>
      <c r="AM588">
        <v>0.22301088273525199</v>
      </c>
      <c r="AN588">
        <v>212</v>
      </c>
      <c r="AO588" t="s">
        <v>320</v>
      </c>
      <c r="AP588" t="s">
        <v>14</v>
      </c>
      <c r="AQ588" t="s">
        <v>15</v>
      </c>
      <c r="AR588" t="s">
        <v>8</v>
      </c>
      <c r="AS588">
        <v>29.6291659</v>
      </c>
      <c r="AT588">
        <v>-103.5797214</v>
      </c>
      <c r="AW588">
        <v>17.2</v>
      </c>
      <c r="AX588">
        <v>17.2</v>
      </c>
      <c r="BB588">
        <v>20</v>
      </c>
      <c r="BC588">
        <v>20</v>
      </c>
      <c r="BG588">
        <v>24.3</v>
      </c>
      <c r="BH588">
        <v>24.3</v>
      </c>
      <c r="BL588">
        <v>29.3</v>
      </c>
      <c r="BM588">
        <v>29.3</v>
      </c>
      <c r="BQ588">
        <v>32.9</v>
      </c>
      <c r="BR588">
        <v>32.9</v>
      </c>
      <c r="BW588">
        <v>35.299999999999997</v>
      </c>
      <c r="BX588">
        <v>35.299999999999997</v>
      </c>
      <c r="CB588">
        <v>34.9</v>
      </c>
      <c r="CC588">
        <v>34.9</v>
      </c>
      <c r="CG588">
        <v>34.1</v>
      </c>
      <c r="CH588">
        <v>34.1</v>
      </c>
      <c r="CL588">
        <v>31.3</v>
      </c>
      <c r="CM588">
        <v>31.3</v>
      </c>
      <c r="CQ588">
        <v>27.5</v>
      </c>
      <c r="CR588">
        <v>27.5</v>
      </c>
      <c r="CV588">
        <v>22.1</v>
      </c>
      <c r="CW588">
        <v>22.1</v>
      </c>
      <c r="DA588">
        <v>18.100000000000001</v>
      </c>
      <c r="DB588">
        <v>18.100000000000001</v>
      </c>
      <c r="DD588">
        <v>1</v>
      </c>
      <c r="DE588">
        <v>0</v>
      </c>
      <c r="DF588">
        <v>0</v>
      </c>
      <c r="DG588">
        <v>0</v>
      </c>
      <c r="DH588">
        <v>0</v>
      </c>
      <c r="DI588" t="str">
        <f t="shared" si="57"/>
        <v xml:space="preserve">Temp. suitable for vectors - surveillance may be needed. </v>
      </c>
      <c r="DJ588" t="str">
        <f t="shared" si="54"/>
        <v>When temp. suitable, model suggests vectors unlikely or low numbers.</v>
      </c>
      <c r="DK588" t="str">
        <f t="shared" si="58"/>
        <v xml:space="preserve">Temp. suitable for Zika - surveillance may be needed. </v>
      </c>
      <c r="DL588" t="str">
        <f t="shared" si="55"/>
        <v>When temp. suitable, model suggests Zika unlikely.</v>
      </c>
      <c r="DM588" t="str">
        <f t="shared" si="59"/>
        <v>Temp. suitable for vectors - surveillance may be needed. When temp. suitable, model suggests vectors unlikely or low numbers.</v>
      </c>
      <c r="DX588" s="59" t="s">
        <v>320</v>
      </c>
      <c r="DY588" s="59" t="s">
        <v>14</v>
      </c>
      <c r="DZ588" s="59" t="s">
        <v>15</v>
      </c>
      <c r="EA588" s="59" t="s">
        <v>8</v>
      </c>
      <c r="EB588" s="59">
        <v>0</v>
      </c>
      <c r="EC588" s="59">
        <v>108</v>
      </c>
      <c r="ED588" s="59">
        <v>0</v>
      </c>
      <c r="EE588" s="59">
        <v>6</v>
      </c>
      <c r="EF588" s="59">
        <v>6</v>
      </c>
      <c r="EG588" s="59">
        <v>0.32407407407407401</v>
      </c>
      <c r="EH588" s="59">
        <v>0.91113181247183805</v>
      </c>
      <c r="EI588" s="59">
        <v>35</v>
      </c>
      <c r="EJ588" s="59">
        <v>6</v>
      </c>
      <c r="EK588" s="59">
        <v>0</v>
      </c>
      <c r="EL588" s="59">
        <v>4</v>
      </c>
      <c r="EM588" s="59">
        <v>0</v>
      </c>
      <c r="EN588" s="59">
        <v>35</v>
      </c>
    </row>
    <row r="589" spans="1:144" x14ac:dyDescent="0.25">
      <c r="A589" s="18">
        <v>32.701666000000003</v>
      </c>
      <c r="B589" s="18">
        <v>-100.95138849999999</v>
      </c>
      <c r="C589" s="18">
        <f>IF(Sheet1!G1425=1,Master!A589,Master!K589)</f>
        <v>32.701666000000003</v>
      </c>
      <c r="D589" s="18">
        <f>IF(Sheet1!G1425=1,Master!B589,Master!L589)</f>
        <v>-100.95138849999999</v>
      </c>
      <c r="E589" s="18">
        <f>IF(Sheet1!G1425=0,Master!A589,Master!K589)</f>
        <v>100</v>
      </c>
      <c r="F589" s="18">
        <f>IF(Sheet1!G1425=0,Master!B589,Master!L589)</f>
        <v>180</v>
      </c>
      <c r="G589" s="18">
        <f>IF(Sheet1!I1425=1,Master!A589,Master!K589)</f>
        <v>32.701666000000003</v>
      </c>
      <c r="H589" s="18">
        <f>IF(Sheet1!I1425=1,Master!B589,Master!L589)</f>
        <v>-100.95138849999999</v>
      </c>
      <c r="I589" s="18">
        <f>IF(Sheet1!I1425=0,Master!A589,Master!K589)</f>
        <v>100</v>
      </c>
      <c r="J589" s="18">
        <f>IF(Sheet1!I1425=0,Master!B589,Master!L589)</f>
        <v>180</v>
      </c>
      <c r="K589" s="18">
        <v>100</v>
      </c>
      <c r="L589" s="18">
        <v>180</v>
      </c>
      <c r="M589">
        <v>213</v>
      </c>
      <c r="N589" t="s">
        <v>321</v>
      </c>
      <c r="O589">
        <v>7.7953681906600004E-3</v>
      </c>
      <c r="P589" t="s">
        <v>14</v>
      </c>
      <c r="Q589" t="s">
        <v>15</v>
      </c>
      <c r="R589" t="s">
        <v>8</v>
      </c>
      <c r="S589">
        <v>1</v>
      </c>
      <c r="T589">
        <v>1</v>
      </c>
      <c r="U589">
        <v>26.535432815551701</v>
      </c>
      <c r="V589">
        <v>26.535432815551701</v>
      </c>
      <c r="W589">
        <v>26.535432815551701</v>
      </c>
      <c r="X589" s="1">
        <v>26.535432815551701</v>
      </c>
      <c r="Z589" s="1">
        <v>1</v>
      </c>
      <c r="AA589" s="1">
        <v>0.35714146494865401</v>
      </c>
      <c r="AB589" s="1">
        <v>0.35714146494865401</v>
      </c>
      <c r="AC589" s="1">
        <v>0.35714146494865401</v>
      </c>
      <c r="AD589" s="1">
        <v>0.35714146494865401</v>
      </c>
      <c r="AF589" s="1">
        <v>1</v>
      </c>
      <c r="AG589">
        <v>0.71444833278655995</v>
      </c>
      <c r="AH589">
        <v>0.71444833278655995</v>
      </c>
      <c r="AI589">
        <v>0.71444833278655995</v>
      </c>
      <c r="AJ589">
        <v>0.71444833278655995</v>
      </c>
      <c r="AL589" s="18">
        <f t="shared" si="56"/>
        <v>0.71444833278655995</v>
      </c>
      <c r="AM589">
        <v>0.71444833278655995</v>
      </c>
      <c r="AN589">
        <v>213</v>
      </c>
      <c r="AO589" t="s">
        <v>321</v>
      </c>
      <c r="AP589" t="s">
        <v>14</v>
      </c>
      <c r="AQ589" t="s">
        <v>15</v>
      </c>
      <c r="AR589" t="s">
        <v>8</v>
      </c>
      <c r="AS589">
        <v>32.701666000000003</v>
      </c>
      <c r="AT589">
        <v>-100.95138849999999</v>
      </c>
      <c r="AW589">
        <v>12.9</v>
      </c>
      <c r="AX589">
        <v>12.9</v>
      </c>
      <c r="BB589">
        <v>15.6</v>
      </c>
      <c r="BC589">
        <v>15.6</v>
      </c>
      <c r="BG589">
        <v>20.3</v>
      </c>
      <c r="BH589">
        <v>20.3</v>
      </c>
      <c r="BL589">
        <v>25.6</v>
      </c>
      <c r="BM589">
        <v>25.6</v>
      </c>
      <c r="BQ589">
        <v>29.5</v>
      </c>
      <c r="BR589">
        <v>29.5</v>
      </c>
      <c r="BW589">
        <v>32.9</v>
      </c>
      <c r="BX589">
        <v>32.9</v>
      </c>
      <c r="CB589">
        <v>34.700000000000003</v>
      </c>
      <c r="CC589">
        <v>34.700000000000003</v>
      </c>
      <c r="CG589">
        <v>33.9</v>
      </c>
      <c r="CH589">
        <v>33.9</v>
      </c>
      <c r="CL589">
        <v>30</v>
      </c>
      <c r="CM589">
        <v>30</v>
      </c>
      <c r="CQ589">
        <v>25.1</v>
      </c>
      <c r="CR589">
        <v>25.1</v>
      </c>
      <c r="CV589">
        <v>18.5</v>
      </c>
      <c r="CW589">
        <v>18.5</v>
      </c>
      <c r="DA589">
        <v>14</v>
      </c>
      <c r="DB589">
        <v>14</v>
      </c>
      <c r="DD589">
        <v>1</v>
      </c>
      <c r="DE589">
        <v>0</v>
      </c>
      <c r="DF589">
        <v>0</v>
      </c>
      <c r="DG589">
        <v>0</v>
      </c>
      <c r="DH589">
        <v>0</v>
      </c>
      <c r="DI589" t="str">
        <f t="shared" si="57"/>
        <v xml:space="preserve">Temp. suitable for vectors - surveillance may be needed. </v>
      </c>
      <c r="DJ589" t="str">
        <f t="shared" si="54"/>
        <v>When temp. suitable, model suggests vectors likely - may need control, education, and policies minimizing exposure.</v>
      </c>
      <c r="DK589" t="str">
        <f t="shared" si="58"/>
        <v xml:space="preserve">Temp. suitable for Zika - surveillance may be needed. </v>
      </c>
      <c r="DL589" t="str">
        <f t="shared" si="55"/>
        <v>When temp. suitable, model suggests Zika unlikely.</v>
      </c>
      <c r="DM589" t="str">
        <f t="shared" si="59"/>
        <v>Temp. suitable for vectors - surveillance may be needed. When temp. suitable, model suggests vectors likely - may need control, education, and policies minimizing exposure.</v>
      </c>
      <c r="DX589" s="59" t="s">
        <v>321</v>
      </c>
      <c r="DY589" s="59" t="s">
        <v>14</v>
      </c>
      <c r="DZ589" s="59" t="s">
        <v>15</v>
      </c>
      <c r="EA589" s="59" t="s">
        <v>8</v>
      </c>
      <c r="EB589" s="59">
        <v>26</v>
      </c>
      <c r="EC589" s="59">
        <v>113</v>
      </c>
      <c r="ED589" s="59">
        <v>0</v>
      </c>
      <c r="EE589" s="59">
        <v>1076</v>
      </c>
      <c r="EF589" s="59">
        <v>1076</v>
      </c>
      <c r="EG589" s="59">
        <v>92.991150442477803</v>
      </c>
      <c r="EH589" s="59">
        <v>209.64624631567199</v>
      </c>
      <c r="EI589" s="59">
        <v>10508</v>
      </c>
      <c r="EJ589" s="59">
        <v>43</v>
      </c>
      <c r="EK589" s="59">
        <v>0</v>
      </c>
      <c r="EL589" s="59">
        <v>7</v>
      </c>
      <c r="EM589" s="59">
        <v>1</v>
      </c>
      <c r="EN589" s="59">
        <v>10508</v>
      </c>
    </row>
    <row r="590" spans="1:144" x14ac:dyDescent="0.25">
      <c r="A590" s="18">
        <v>32.767173499999998</v>
      </c>
      <c r="B590" s="18">
        <v>-100.9946025</v>
      </c>
      <c r="C590" s="18">
        <f>IF(Sheet1!G1426=1,Master!A590,Master!K590)</f>
        <v>32.767173499999998</v>
      </c>
      <c r="D590" s="18">
        <f>IF(Sheet1!G1426=1,Master!B590,Master!L590)</f>
        <v>-100.9946025</v>
      </c>
      <c r="E590" s="18">
        <f>IF(Sheet1!G1426=0,Master!A590,Master!K590)</f>
        <v>100</v>
      </c>
      <c r="F590" s="18">
        <f>IF(Sheet1!G1426=0,Master!B590,Master!L590)</f>
        <v>180</v>
      </c>
      <c r="G590" s="18">
        <f>IF(Sheet1!I1426=1,Master!A590,Master!K590)</f>
        <v>32.767173499999998</v>
      </c>
      <c r="H590" s="18">
        <f>IF(Sheet1!I1426=1,Master!B590,Master!L590)</f>
        <v>-100.9946025</v>
      </c>
      <c r="I590" s="18">
        <f>IF(Sheet1!I1426=0,Master!A590,Master!K590)</f>
        <v>100</v>
      </c>
      <c r="J590" s="18">
        <f>IF(Sheet1!I1426=0,Master!B590,Master!L590)</f>
        <v>180</v>
      </c>
      <c r="K590" s="18">
        <v>100</v>
      </c>
      <c r="L590" s="18">
        <v>180</v>
      </c>
      <c r="M590">
        <v>214</v>
      </c>
      <c r="N590" t="s">
        <v>322</v>
      </c>
      <c r="O590">
        <v>1.00872940957E-2</v>
      </c>
      <c r="P590" t="s">
        <v>14</v>
      </c>
      <c r="Q590" t="s">
        <v>15</v>
      </c>
      <c r="R590" t="s">
        <v>8</v>
      </c>
      <c r="S590">
        <v>1</v>
      </c>
      <c r="T590">
        <v>1</v>
      </c>
      <c r="U590">
        <v>26.535432815551701</v>
      </c>
      <c r="V590">
        <v>26.535432815551701</v>
      </c>
      <c r="W590">
        <v>26.535432815551701</v>
      </c>
      <c r="X590" s="1">
        <v>26.535432815551701</v>
      </c>
      <c r="Z590" s="1">
        <v>1</v>
      </c>
      <c r="AA590" s="1">
        <v>0.37090456485748302</v>
      </c>
      <c r="AB590" s="1">
        <v>0.37090456485748302</v>
      </c>
      <c r="AC590" s="1">
        <v>0.37090456485748302</v>
      </c>
      <c r="AD590" s="1">
        <v>0.37090456485748302</v>
      </c>
      <c r="AF590" s="1">
        <v>1</v>
      </c>
      <c r="AG590">
        <v>0.63120776414871205</v>
      </c>
      <c r="AH590">
        <v>0.63120776414871205</v>
      </c>
      <c r="AI590">
        <v>0.63120776414871205</v>
      </c>
      <c r="AJ590">
        <v>0.63120776414871205</v>
      </c>
      <c r="AL590" s="18">
        <f t="shared" si="56"/>
        <v>0.63120776414871205</v>
      </c>
      <c r="AM590">
        <v>0.63120776414871205</v>
      </c>
      <c r="AN590">
        <v>214</v>
      </c>
      <c r="AO590" t="s">
        <v>322</v>
      </c>
      <c r="AP590" t="s">
        <v>14</v>
      </c>
      <c r="AQ590" t="s">
        <v>15</v>
      </c>
      <c r="AR590" t="s">
        <v>8</v>
      </c>
      <c r="AS590">
        <v>32.767173499999998</v>
      </c>
      <c r="AT590">
        <v>-100.9946025</v>
      </c>
      <c r="AW590">
        <v>12.8</v>
      </c>
      <c r="AX590">
        <v>12.8</v>
      </c>
      <c r="BB590">
        <v>15.5</v>
      </c>
      <c r="BC590">
        <v>15.5</v>
      </c>
      <c r="BG590">
        <v>20.2</v>
      </c>
      <c r="BH590">
        <v>20.2</v>
      </c>
      <c r="BL590">
        <v>25.5</v>
      </c>
      <c r="BM590">
        <v>25.5</v>
      </c>
      <c r="BQ590">
        <v>29.4</v>
      </c>
      <c r="BR590">
        <v>29.4</v>
      </c>
      <c r="BW590">
        <v>32.799999999999997</v>
      </c>
      <c r="BX590">
        <v>32.799999999999997</v>
      </c>
      <c r="CB590">
        <v>34.6</v>
      </c>
      <c r="CC590">
        <v>34.6</v>
      </c>
      <c r="CG590">
        <v>33.9</v>
      </c>
      <c r="CH590">
        <v>33.9</v>
      </c>
      <c r="CL590">
        <v>29.8</v>
      </c>
      <c r="CM590">
        <v>29.8</v>
      </c>
      <c r="CQ590">
        <v>25</v>
      </c>
      <c r="CR590">
        <v>25</v>
      </c>
      <c r="CV590">
        <v>18.5</v>
      </c>
      <c r="CW590">
        <v>18.5</v>
      </c>
      <c r="DA590">
        <v>13.9</v>
      </c>
      <c r="DB590">
        <v>13.9</v>
      </c>
      <c r="DD590">
        <v>1</v>
      </c>
      <c r="DE590">
        <v>0</v>
      </c>
      <c r="DF590">
        <v>0</v>
      </c>
      <c r="DG590">
        <v>0</v>
      </c>
      <c r="DH590">
        <v>0</v>
      </c>
      <c r="DI590" t="str">
        <f t="shared" si="57"/>
        <v xml:space="preserve">Temp. suitable for vectors - surveillance may be needed. </v>
      </c>
      <c r="DJ590" t="str">
        <f t="shared" si="54"/>
        <v>When temp. suitable, model suggests vectors likely - may need control, education, and policies minimizing exposure.</v>
      </c>
      <c r="DK590" t="str">
        <f t="shared" si="58"/>
        <v xml:space="preserve">Temp. suitable for Zika - surveillance may be needed. </v>
      </c>
      <c r="DL590" t="str">
        <f t="shared" si="55"/>
        <v>When temp. suitable, model suggests Zika unlikely.</v>
      </c>
      <c r="DM590" t="str">
        <f t="shared" si="59"/>
        <v>Temp. suitable for vectors - surveillance may be needed. When temp. suitable, model suggests vectors likely - may need control, education, and policies minimizing exposure.</v>
      </c>
      <c r="DX590" s="59" t="s">
        <v>322</v>
      </c>
      <c r="DY590" s="59" t="s">
        <v>14</v>
      </c>
      <c r="DZ590" s="59" t="s">
        <v>15</v>
      </c>
      <c r="EA590" s="59" t="s">
        <v>8</v>
      </c>
      <c r="EB590" s="59">
        <v>2</v>
      </c>
      <c r="EC590" s="59">
        <v>106</v>
      </c>
      <c r="ED590" s="59">
        <v>0</v>
      </c>
      <c r="EE590" s="59">
        <v>50</v>
      </c>
      <c r="EF590" s="59">
        <v>50</v>
      </c>
      <c r="EG590" s="59">
        <v>2.0849056603773501</v>
      </c>
      <c r="EH590" s="59">
        <v>5.5882591283367997</v>
      </c>
      <c r="EI590" s="59">
        <v>221</v>
      </c>
      <c r="EJ590" s="59">
        <v>11</v>
      </c>
      <c r="EK590" s="59">
        <v>0</v>
      </c>
      <c r="EL590" s="59">
        <v>12</v>
      </c>
      <c r="EM590" s="59">
        <v>0</v>
      </c>
      <c r="EN590" s="59">
        <v>221</v>
      </c>
    </row>
    <row r="591" spans="1:144" x14ac:dyDescent="0.25">
      <c r="A591" s="18">
        <v>31.216050899999999</v>
      </c>
      <c r="B591" s="18">
        <v>-97.742169799999999</v>
      </c>
      <c r="C591" s="18">
        <f>IF(Sheet1!G1427=1,Master!A591,Master!K591)</f>
        <v>31.216050899999999</v>
      </c>
      <c r="D591" s="18">
        <f>IF(Sheet1!G1427=1,Master!B591,Master!L591)</f>
        <v>-97.742169799999999</v>
      </c>
      <c r="E591" s="18">
        <f>IF(Sheet1!G1427=0,Master!A591,Master!K591)</f>
        <v>100</v>
      </c>
      <c r="F591" s="18">
        <f>IF(Sheet1!G1427=0,Master!B591,Master!L591)</f>
        <v>180</v>
      </c>
      <c r="G591" s="18">
        <f>IF(Sheet1!I1427=1,Master!A591,Master!K591)</f>
        <v>31.216050899999999</v>
      </c>
      <c r="H591" s="18">
        <f>IF(Sheet1!I1427=1,Master!B591,Master!L591)</f>
        <v>-97.742169799999999</v>
      </c>
      <c r="I591" s="18">
        <f>IF(Sheet1!I1427=0,Master!A591,Master!K591)</f>
        <v>100</v>
      </c>
      <c r="J591" s="18">
        <f>IF(Sheet1!I1427=0,Master!B591,Master!L591)</f>
        <v>180</v>
      </c>
      <c r="K591" s="18">
        <v>100</v>
      </c>
      <c r="L591" s="18">
        <v>180</v>
      </c>
      <c r="M591">
        <v>254</v>
      </c>
      <c r="N591" t="s">
        <v>364</v>
      </c>
      <c r="O591">
        <v>2.5858268349200002</v>
      </c>
      <c r="P591" t="s">
        <v>14</v>
      </c>
      <c r="Q591" t="s">
        <v>15</v>
      </c>
      <c r="R591" t="s">
        <v>8</v>
      </c>
      <c r="S591">
        <v>1</v>
      </c>
      <c r="T591">
        <v>9</v>
      </c>
      <c r="U591">
        <v>21.023622512817301</v>
      </c>
      <c r="V591">
        <v>24.881889343261701</v>
      </c>
      <c r="W591">
        <v>24.116360346476199</v>
      </c>
      <c r="X591" s="1">
        <v>217.04724311828599</v>
      </c>
      <c r="Z591" s="1">
        <v>46</v>
      </c>
      <c r="AA591" s="1">
        <v>0.59105703049260505</v>
      </c>
      <c r="AB591" s="1">
        <v>0.88678797515103402</v>
      </c>
      <c r="AC591" s="1">
        <v>0.80443588827842405</v>
      </c>
      <c r="AD591" s="1">
        <v>37.004050860807503</v>
      </c>
      <c r="AF591" s="1">
        <v>46</v>
      </c>
      <c r="AG591">
        <v>0.48066527147396598</v>
      </c>
      <c r="AH591">
        <v>0.95442689386881097</v>
      </c>
      <c r="AI591">
        <v>0.81253719753202203</v>
      </c>
      <c r="AJ591">
        <v>37.376711086473001</v>
      </c>
      <c r="AL591" s="18">
        <f t="shared" si="56"/>
        <v>0.95442689386881097</v>
      </c>
      <c r="AM591">
        <v>0.95442689386881097</v>
      </c>
      <c r="AN591">
        <v>254</v>
      </c>
      <c r="AO591" t="s">
        <v>364</v>
      </c>
      <c r="AP591" t="s">
        <v>14</v>
      </c>
      <c r="AQ591" t="s">
        <v>15</v>
      </c>
      <c r="AR591" t="s">
        <v>8</v>
      </c>
      <c r="AS591">
        <v>31.216050899999999</v>
      </c>
      <c r="AT591">
        <v>-97.742169799999999</v>
      </c>
      <c r="AW591">
        <v>14.8</v>
      </c>
      <c r="AX591">
        <v>14.299999999999999</v>
      </c>
      <c r="BB591">
        <v>16.7</v>
      </c>
      <c r="BC591">
        <v>16.5</v>
      </c>
      <c r="BG591">
        <v>20.9</v>
      </c>
      <c r="BH591">
        <v>20.8</v>
      </c>
      <c r="BL591">
        <v>25.7</v>
      </c>
      <c r="BM591">
        <v>25.5</v>
      </c>
      <c r="BQ591">
        <v>28.9</v>
      </c>
      <c r="BR591">
        <v>28.700000000000003</v>
      </c>
      <c r="BW591">
        <v>32.700000000000003</v>
      </c>
      <c r="BX591">
        <v>32.6</v>
      </c>
      <c r="CB591">
        <v>35.299999999999997</v>
      </c>
      <c r="CC591">
        <v>35.200000000000003</v>
      </c>
      <c r="CG591">
        <v>35.4</v>
      </c>
      <c r="CH591">
        <v>35.200000000000003</v>
      </c>
      <c r="CL591">
        <v>31.5</v>
      </c>
      <c r="CM591">
        <v>31.400000000000002</v>
      </c>
      <c r="CQ591">
        <v>26.6</v>
      </c>
      <c r="CR591">
        <v>26.5</v>
      </c>
      <c r="CV591">
        <v>20.5</v>
      </c>
      <c r="CW591">
        <v>20.200000000000003</v>
      </c>
      <c r="DA591">
        <v>16.2</v>
      </c>
      <c r="DB591">
        <v>15.9</v>
      </c>
      <c r="DD591">
        <v>45</v>
      </c>
      <c r="DE591">
        <v>0</v>
      </c>
      <c r="DF591">
        <v>0.87227887970423001</v>
      </c>
      <c r="DG591">
        <v>0.118046078475859</v>
      </c>
      <c r="DH591">
        <v>5.3120735314136498</v>
      </c>
      <c r="DI591" t="str">
        <f t="shared" si="57"/>
        <v xml:space="preserve">Temp. suitable for vectors - surveillance may be needed. </v>
      </c>
      <c r="DJ591" t="str">
        <f t="shared" si="54"/>
        <v>When temp. suitable, model suggests vectors likely - may need control, education, and policies minimizing exposure.</v>
      </c>
      <c r="DK591" t="str">
        <f t="shared" si="58"/>
        <v xml:space="preserve">Temp. suitable for Zika - surveillance may be needed. </v>
      </c>
      <c r="DL591" t="str">
        <f t="shared" si="55"/>
        <v>When temp. suitable, model suggests Zika likely - may need control, education, and policies minimizing exposure.</v>
      </c>
      <c r="DM591" t="str">
        <f t="shared" si="59"/>
        <v>Temp. suitable for vectors - surveillance may be needed. When temp. suitable, model suggests vectors likely - may need control, education, and policies minimizing exposure.</v>
      </c>
      <c r="DX591" s="59" t="s">
        <v>364</v>
      </c>
      <c r="DY591" s="59" t="s">
        <v>14</v>
      </c>
      <c r="DZ591" s="59" t="s">
        <v>15</v>
      </c>
      <c r="EA591" s="59" t="s">
        <v>8</v>
      </c>
      <c r="EB591" s="59">
        <v>0</v>
      </c>
      <c r="EC591" s="59">
        <v>2370</v>
      </c>
      <c r="ED591" s="59">
        <v>0</v>
      </c>
      <c r="EE591" s="59">
        <v>2523</v>
      </c>
      <c r="EF591" s="59">
        <v>2523</v>
      </c>
      <c r="EG591" s="59">
        <v>82.493670886075904</v>
      </c>
      <c r="EH591" s="59">
        <v>269.044488662699</v>
      </c>
      <c r="EI591" s="59">
        <v>195510</v>
      </c>
      <c r="EJ591" s="59">
        <v>353</v>
      </c>
      <c r="EK591" s="59">
        <v>0</v>
      </c>
      <c r="EL591" s="59">
        <v>31</v>
      </c>
      <c r="EM591" s="59">
        <v>0</v>
      </c>
      <c r="EN591" s="59">
        <v>195510</v>
      </c>
    </row>
    <row r="592" spans="1:144" x14ac:dyDescent="0.25">
      <c r="A592" s="18">
        <v>29.4595415</v>
      </c>
      <c r="B592" s="18">
        <v>-98.438979000000003</v>
      </c>
      <c r="C592" s="18">
        <f>IF(Sheet1!G1428=1,Master!A592,Master!K592)</f>
        <v>29.4595415</v>
      </c>
      <c r="D592" s="18">
        <f>IF(Sheet1!G1428=1,Master!B592,Master!L592)</f>
        <v>-98.438979000000003</v>
      </c>
      <c r="E592" s="18">
        <f>IF(Sheet1!G1428=0,Master!A592,Master!K592)</f>
        <v>100</v>
      </c>
      <c r="F592" s="18">
        <f>IF(Sheet1!G1428=0,Master!B592,Master!L592)</f>
        <v>180</v>
      </c>
      <c r="G592" s="18">
        <f>IF(Sheet1!I1428=1,Master!A592,Master!K592)</f>
        <v>29.4595415</v>
      </c>
      <c r="H592" s="18">
        <f>IF(Sheet1!I1428=1,Master!B592,Master!L592)</f>
        <v>-98.438979000000003</v>
      </c>
      <c r="I592" s="18">
        <f>IF(Sheet1!I1428=0,Master!A592,Master!K592)</f>
        <v>100</v>
      </c>
      <c r="J592" s="18">
        <f>IF(Sheet1!I1428=0,Master!B592,Master!L592)</f>
        <v>180</v>
      </c>
      <c r="K592" s="18">
        <v>100</v>
      </c>
      <c r="L592" s="18">
        <v>180</v>
      </c>
      <c r="M592">
        <v>279</v>
      </c>
      <c r="N592" t="s">
        <v>391</v>
      </c>
      <c r="O592">
        <v>0.267596284076</v>
      </c>
      <c r="P592" t="s">
        <v>14</v>
      </c>
      <c r="Q592" t="s">
        <v>15</v>
      </c>
      <c r="R592" t="s">
        <v>8</v>
      </c>
      <c r="S592">
        <v>1</v>
      </c>
      <c r="T592">
        <v>1</v>
      </c>
      <c r="U592">
        <v>26.259841918945298</v>
      </c>
      <c r="V592">
        <v>26.259841918945298</v>
      </c>
      <c r="W592">
        <v>26.259841918945298</v>
      </c>
      <c r="X592" s="1">
        <v>26.259841918945298</v>
      </c>
      <c r="Z592" s="1">
        <v>1</v>
      </c>
      <c r="AA592" s="1">
        <v>0.89353470140034796</v>
      </c>
      <c r="AB592" s="1">
        <v>0.89353470140034796</v>
      </c>
      <c r="AC592" s="1">
        <v>0.89353470140034796</v>
      </c>
      <c r="AD592" s="1">
        <v>0.89353470140034796</v>
      </c>
      <c r="AF592" s="1">
        <v>1</v>
      </c>
      <c r="AG592">
        <v>0.94055042916579001</v>
      </c>
      <c r="AH592">
        <v>0.94055042916579001</v>
      </c>
      <c r="AI592">
        <v>0.94055042916579001</v>
      </c>
      <c r="AJ592">
        <v>0.94055042916579001</v>
      </c>
      <c r="AL592" s="18">
        <f t="shared" si="56"/>
        <v>0.94055042916579001</v>
      </c>
      <c r="AM592">
        <v>0.94055042916579001</v>
      </c>
      <c r="AN592">
        <v>279</v>
      </c>
      <c r="AO592" t="s">
        <v>391</v>
      </c>
      <c r="AP592" t="s">
        <v>14</v>
      </c>
      <c r="AQ592" t="s">
        <v>15</v>
      </c>
      <c r="AR592" t="s">
        <v>8</v>
      </c>
      <c r="AS592">
        <v>29.4595415</v>
      </c>
      <c r="AT592">
        <v>-98.438979000000003</v>
      </c>
      <c r="AW592">
        <v>17.100000000000001</v>
      </c>
      <c r="AX592">
        <v>17.100000000000001</v>
      </c>
      <c r="BB592">
        <v>19.2</v>
      </c>
      <c r="BC592">
        <v>19.2</v>
      </c>
      <c r="BG592">
        <v>22.9</v>
      </c>
      <c r="BH592">
        <v>22.9</v>
      </c>
      <c r="BL592">
        <v>26.9</v>
      </c>
      <c r="BM592">
        <v>26.9</v>
      </c>
      <c r="BQ592">
        <v>30</v>
      </c>
      <c r="BR592">
        <v>30</v>
      </c>
      <c r="BW592">
        <v>33.299999999999997</v>
      </c>
      <c r="BX592">
        <v>33.299999999999997</v>
      </c>
      <c r="CB592">
        <v>35.200000000000003</v>
      </c>
      <c r="CC592">
        <v>35.200000000000003</v>
      </c>
      <c r="CG592">
        <v>35.299999999999997</v>
      </c>
      <c r="CH592">
        <v>35.299999999999997</v>
      </c>
      <c r="CL592">
        <v>32.200000000000003</v>
      </c>
      <c r="CM592">
        <v>32.200000000000003</v>
      </c>
      <c r="CQ592">
        <v>27.7</v>
      </c>
      <c r="CR592">
        <v>27.7</v>
      </c>
      <c r="CV592">
        <v>21.6</v>
      </c>
      <c r="CW592">
        <v>21.6</v>
      </c>
      <c r="DA592">
        <v>18.2</v>
      </c>
      <c r="DB592">
        <v>18.2</v>
      </c>
      <c r="DD592">
        <v>1</v>
      </c>
      <c r="DE592">
        <v>0.86000263690948497</v>
      </c>
      <c r="DF592">
        <v>0.86000263690948497</v>
      </c>
      <c r="DG592">
        <v>0.86000263690948497</v>
      </c>
      <c r="DH592">
        <v>0.86000263690948497</v>
      </c>
      <c r="DI592" t="str">
        <f t="shared" si="57"/>
        <v xml:space="preserve">Temp. suitable for vectors - surveillance may be needed. </v>
      </c>
      <c r="DJ592" t="str">
        <f t="shared" si="54"/>
        <v>When temp. suitable, model suggests vectors likely - may need control, education, and policies minimizing exposure.</v>
      </c>
      <c r="DK592" t="str">
        <f t="shared" si="58"/>
        <v xml:space="preserve">Temp. suitable for Zika - surveillance may be needed. </v>
      </c>
      <c r="DL592" t="str">
        <f t="shared" si="55"/>
        <v>When temp. suitable, model suggests Zika likely - may need control, education, and policies minimizing exposure.</v>
      </c>
      <c r="DM592" t="str">
        <f t="shared" si="59"/>
        <v>Temp. suitable for vectors - surveillance may be needed. When temp. suitable, model suggests vectors likely - may need control, education, and policies minimizing exposure.</v>
      </c>
      <c r="DX592" s="59" t="s">
        <v>391</v>
      </c>
      <c r="DY592" s="59" t="s">
        <v>14</v>
      </c>
      <c r="DZ592" s="59" t="s">
        <v>15</v>
      </c>
      <c r="EA592" s="59" t="s">
        <v>8</v>
      </c>
      <c r="EB592" s="59">
        <v>67</v>
      </c>
      <c r="EC592" s="59">
        <v>244</v>
      </c>
      <c r="ED592" s="59">
        <v>0</v>
      </c>
      <c r="EE592" s="59">
        <v>9772</v>
      </c>
      <c r="EF592" s="59">
        <v>9772</v>
      </c>
      <c r="EG592" s="59">
        <v>1243.52459016393</v>
      </c>
      <c r="EH592" s="59">
        <v>1248.8168512971899</v>
      </c>
      <c r="EI592" s="59">
        <v>303420</v>
      </c>
      <c r="EJ592" s="59">
        <v>227</v>
      </c>
      <c r="EK592" s="59">
        <v>0</v>
      </c>
      <c r="EL592" s="59">
        <v>7</v>
      </c>
      <c r="EM592" s="59">
        <v>976</v>
      </c>
      <c r="EN592" s="59">
        <v>303420</v>
      </c>
    </row>
    <row r="593" spans="1:144" x14ac:dyDescent="0.25">
      <c r="A593" s="18">
        <v>29.888492800000002</v>
      </c>
      <c r="B593" s="18">
        <v>-98.218389500000001</v>
      </c>
      <c r="C593" s="18">
        <f>IF(Sheet1!G1429=1,Master!A593,Master!K593)</f>
        <v>29.888492800000002</v>
      </c>
      <c r="D593" s="18">
        <f>IF(Sheet1!G1429=1,Master!B593,Master!L593)</f>
        <v>-98.218389500000001</v>
      </c>
      <c r="E593" s="18">
        <f>IF(Sheet1!G1429=0,Master!A593,Master!K593)</f>
        <v>100</v>
      </c>
      <c r="F593" s="18">
        <f>IF(Sheet1!G1429=0,Master!B593,Master!L593)</f>
        <v>180</v>
      </c>
      <c r="G593" s="18">
        <f>IF(Sheet1!I1429=1,Master!A593,Master!K593)</f>
        <v>29.888492800000002</v>
      </c>
      <c r="H593" s="18">
        <f>IF(Sheet1!I1429=1,Master!B593,Master!L593)</f>
        <v>-98.218389500000001</v>
      </c>
      <c r="I593" s="18">
        <f>IF(Sheet1!I1429=0,Master!A593,Master!K593)</f>
        <v>100</v>
      </c>
      <c r="J593" s="18">
        <f>IF(Sheet1!I1429=0,Master!B593,Master!L593)</f>
        <v>180</v>
      </c>
      <c r="K593" s="18">
        <v>100</v>
      </c>
      <c r="L593" s="18">
        <v>180</v>
      </c>
      <c r="M593">
        <v>280</v>
      </c>
      <c r="N593" t="s">
        <v>392</v>
      </c>
      <c r="O593">
        <v>3.0151274380600002E-2</v>
      </c>
      <c r="P593" t="s">
        <v>14</v>
      </c>
      <c r="Q593" t="s">
        <v>15</v>
      </c>
      <c r="R593" t="s">
        <v>8</v>
      </c>
      <c r="S593">
        <v>1</v>
      </c>
      <c r="T593">
        <v>1</v>
      </c>
      <c r="U593">
        <v>19.921258926391602</v>
      </c>
      <c r="V593">
        <v>19.921258926391602</v>
      </c>
      <c r="W593">
        <v>19.921258926391602</v>
      </c>
      <c r="X593" s="1">
        <v>19.921258926391602</v>
      </c>
      <c r="Z593" s="1">
        <v>1</v>
      </c>
      <c r="AA593" s="1">
        <v>0.89111179113388095</v>
      </c>
      <c r="AB593" s="1">
        <v>0.89111179113388095</v>
      </c>
      <c r="AC593" s="1">
        <v>0.89111179113388095</v>
      </c>
      <c r="AD593" s="1">
        <v>0.89111179113388095</v>
      </c>
      <c r="AF593" s="1">
        <v>1</v>
      </c>
      <c r="AG593">
        <v>0.67520833015441895</v>
      </c>
      <c r="AH593">
        <v>0.67520833015441895</v>
      </c>
      <c r="AI593">
        <v>0.67520833015441895</v>
      </c>
      <c r="AJ593">
        <v>0.67520833015441895</v>
      </c>
      <c r="AL593" s="18">
        <f t="shared" si="56"/>
        <v>0.89111179113388095</v>
      </c>
      <c r="AM593">
        <v>0.89111179113388095</v>
      </c>
      <c r="AN593">
        <v>280</v>
      </c>
      <c r="AO593" t="s">
        <v>392</v>
      </c>
      <c r="AP593" t="s">
        <v>14</v>
      </c>
      <c r="AQ593" t="s">
        <v>15</v>
      </c>
      <c r="AR593" t="s">
        <v>8</v>
      </c>
      <c r="AS593">
        <v>29.888492800000002</v>
      </c>
      <c r="AT593">
        <v>-98.218389500000001</v>
      </c>
      <c r="AW593">
        <v>15.5</v>
      </c>
      <c r="AX593">
        <v>15.5</v>
      </c>
      <c r="BB593">
        <v>17.899999999999999</v>
      </c>
      <c r="BC593">
        <v>17.899999999999999</v>
      </c>
      <c r="BG593">
        <v>22</v>
      </c>
      <c r="BH593">
        <v>22</v>
      </c>
      <c r="BL593">
        <v>26.2</v>
      </c>
      <c r="BM593">
        <v>26.2</v>
      </c>
      <c r="BQ593">
        <v>29.2</v>
      </c>
      <c r="BR593">
        <v>29.2</v>
      </c>
      <c r="BW593">
        <v>32.6</v>
      </c>
      <c r="BX593">
        <v>32.6</v>
      </c>
      <c r="CB593">
        <v>34.6</v>
      </c>
      <c r="CC593">
        <v>34.6</v>
      </c>
      <c r="CG593">
        <v>34.9</v>
      </c>
      <c r="CH593">
        <v>34.9</v>
      </c>
      <c r="CL593">
        <v>31.7</v>
      </c>
      <c r="CM593">
        <v>31.7</v>
      </c>
      <c r="CQ593">
        <v>27.1</v>
      </c>
      <c r="CR593">
        <v>27.1</v>
      </c>
      <c r="CV593">
        <v>21.4</v>
      </c>
      <c r="CW593">
        <v>21.4</v>
      </c>
      <c r="DA593">
        <v>17.100000000000001</v>
      </c>
      <c r="DB593">
        <v>17.100000000000001</v>
      </c>
      <c r="DD593">
        <v>1</v>
      </c>
      <c r="DE593">
        <v>0.164838567376137</v>
      </c>
      <c r="DF593">
        <v>0.164838567376137</v>
      </c>
      <c r="DG593">
        <v>0.164838567376137</v>
      </c>
      <c r="DH593">
        <v>0.164838567376137</v>
      </c>
      <c r="DI593" t="str">
        <f t="shared" si="57"/>
        <v xml:space="preserve">Temp. suitable for vectors - surveillance may be needed. </v>
      </c>
      <c r="DJ593" t="str">
        <f t="shared" si="54"/>
        <v>When temp. suitable, model suggests vectors likely - may need control, education, and policies minimizing exposure.</v>
      </c>
      <c r="DK593" t="str">
        <f t="shared" si="58"/>
        <v xml:space="preserve">Temp. suitable for Zika - surveillance may be needed. </v>
      </c>
      <c r="DL593" t="str">
        <f t="shared" si="55"/>
        <v>When temp. suitable, model suggests Zika unlikely.</v>
      </c>
      <c r="DM593" t="str">
        <f t="shared" si="59"/>
        <v>Temp. suitable for vectors - surveillance may be needed. When temp. suitable, model suggests vectors likely - may need control, education, and policies minimizing exposure.</v>
      </c>
      <c r="DX593" s="59" t="s">
        <v>392</v>
      </c>
      <c r="DY593" s="59" t="s">
        <v>14</v>
      </c>
      <c r="DZ593" s="59" t="s">
        <v>15</v>
      </c>
      <c r="EA593" s="59" t="s">
        <v>8</v>
      </c>
      <c r="EB593" s="59">
        <v>0</v>
      </c>
      <c r="EC593" s="59">
        <v>129</v>
      </c>
      <c r="ED593" s="59">
        <v>0</v>
      </c>
      <c r="EE593" s="59">
        <v>433</v>
      </c>
      <c r="EF593" s="59">
        <v>433</v>
      </c>
      <c r="EG593" s="59">
        <v>44.379844961240302</v>
      </c>
      <c r="EH593" s="59">
        <v>62.686520910415197</v>
      </c>
      <c r="EI593" s="59">
        <v>5725</v>
      </c>
      <c r="EJ593" s="59">
        <v>68</v>
      </c>
      <c r="EK593" s="59">
        <v>0</v>
      </c>
      <c r="EL593" s="59">
        <v>4</v>
      </c>
      <c r="EM593" s="59">
        <v>28</v>
      </c>
      <c r="EN593" s="59">
        <v>5725</v>
      </c>
    </row>
    <row r="594" spans="1:144" x14ac:dyDescent="0.25">
      <c r="A594" s="18">
        <v>32.8488398</v>
      </c>
      <c r="B594" s="18">
        <v>-98.048315000000002</v>
      </c>
      <c r="C594" s="18">
        <f>IF(Sheet1!G1430=1,Master!A594,Master!K594)</f>
        <v>32.8488398</v>
      </c>
      <c r="D594" s="18">
        <f>IF(Sheet1!G1430=1,Master!B594,Master!L594)</f>
        <v>-98.048315000000002</v>
      </c>
      <c r="E594" s="18">
        <f>IF(Sheet1!G1430=0,Master!A594,Master!K594)</f>
        <v>100</v>
      </c>
      <c r="F594" s="18">
        <f>IF(Sheet1!G1430=0,Master!B594,Master!L594)</f>
        <v>180</v>
      </c>
      <c r="G594" s="18">
        <f>IF(Sheet1!I1430=1,Master!A594,Master!K594)</f>
        <v>32.8488398</v>
      </c>
      <c r="H594" s="18">
        <f>IF(Sheet1!I1430=1,Master!B594,Master!L594)</f>
        <v>-98.048315000000002</v>
      </c>
      <c r="I594" s="18">
        <f>IF(Sheet1!I1430=0,Master!A594,Master!K594)</f>
        <v>100</v>
      </c>
      <c r="J594" s="18">
        <f>IF(Sheet1!I1430=0,Master!B594,Master!L594)</f>
        <v>180</v>
      </c>
      <c r="K594" s="18">
        <v>100</v>
      </c>
      <c r="L594" s="18">
        <v>180</v>
      </c>
      <c r="M594">
        <v>286</v>
      </c>
      <c r="N594" t="s">
        <v>398</v>
      </c>
      <c r="O594">
        <v>0.32865982716600001</v>
      </c>
      <c r="P594" t="s">
        <v>14</v>
      </c>
      <c r="Q594" t="s">
        <v>15</v>
      </c>
      <c r="R594" t="s">
        <v>8</v>
      </c>
      <c r="S594">
        <v>1</v>
      </c>
      <c r="T594">
        <v>1</v>
      </c>
      <c r="U594">
        <v>21.850393295288001</v>
      </c>
      <c r="V594">
        <v>21.850393295288001</v>
      </c>
      <c r="W594">
        <v>21.850393295288001</v>
      </c>
      <c r="X594" s="1">
        <v>21.850393295288001</v>
      </c>
      <c r="Z594" s="1">
        <v>1</v>
      </c>
      <c r="AA594" s="1">
        <v>0.710646271705627</v>
      </c>
      <c r="AB594" s="1">
        <v>0.710646271705627</v>
      </c>
      <c r="AC594" s="1">
        <v>0.710646271705627</v>
      </c>
      <c r="AD594" s="1">
        <v>0.710646271705627</v>
      </c>
      <c r="AF594" s="1">
        <v>1</v>
      </c>
      <c r="AG594">
        <v>0.86944550275802601</v>
      </c>
      <c r="AH594">
        <v>0.86944550275802601</v>
      </c>
      <c r="AI594">
        <v>0.86944550275802601</v>
      </c>
      <c r="AJ594">
        <v>0.86944550275802601</v>
      </c>
      <c r="AL594" s="18">
        <f t="shared" si="56"/>
        <v>0.86944550275802601</v>
      </c>
      <c r="AM594">
        <v>0.86944550275802601</v>
      </c>
      <c r="AN594">
        <v>286</v>
      </c>
      <c r="AO594" t="s">
        <v>398</v>
      </c>
      <c r="AP594" t="s">
        <v>14</v>
      </c>
      <c r="AQ594" t="s">
        <v>15</v>
      </c>
      <c r="AR594" t="s">
        <v>8</v>
      </c>
      <c r="AS594">
        <v>32.8488398</v>
      </c>
      <c r="AT594">
        <v>-98.048315000000002</v>
      </c>
      <c r="AW594">
        <v>13.3</v>
      </c>
      <c r="AX594">
        <v>13.3</v>
      </c>
      <c r="BB594">
        <v>15.8</v>
      </c>
      <c r="BC594">
        <v>15.8</v>
      </c>
      <c r="BG594">
        <v>20.2</v>
      </c>
      <c r="BH594">
        <v>20.2</v>
      </c>
      <c r="BL594">
        <v>25.3</v>
      </c>
      <c r="BM594">
        <v>25.3</v>
      </c>
      <c r="BQ594">
        <v>28.6</v>
      </c>
      <c r="BR594">
        <v>28.6</v>
      </c>
      <c r="BW594">
        <v>33.1</v>
      </c>
      <c r="BX594">
        <v>33.1</v>
      </c>
      <c r="CB594">
        <v>35.700000000000003</v>
      </c>
      <c r="CC594">
        <v>35.700000000000003</v>
      </c>
      <c r="CG594">
        <v>35.6</v>
      </c>
      <c r="CH594">
        <v>35.6</v>
      </c>
      <c r="CL594">
        <v>31.3</v>
      </c>
      <c r="CM594">
        <v>31.3</v>
      </c>
      <c r="CQ594">
        <v>26.1</v>
      </c>
      <c r="CR594">
        <v>26.1</v>
      </c>
      <c r="CV594">
        <v>19.2</v>
      </c>
      <c r="CW594">
        <v>19.2</v>
      </c>
      <c r="DA594">
        <v>14.7</v>
      </c>
      <c r="DB594">
        <v>14.7</v>
      </c>
      <c r="DD594">
        <v>2</v>
      </c>
      <c r="DE594">
        <v>0</v>
      </c>
      <c r="DF594">
        <v>0</v>
      </c>
      <c r="DG594">
        <v>0</v>
      </c>
      <c r="DH594">
        <v>0</v>
      </c>
      <c r="DI594" t="str">
        <f t="shared" si="57"/>
        <v xml:space="preserve">Temp. suitable for vectors - surveillance may be needed. </v>
      </c>
      <c r="DJ594" t="str">
        <f t="shared" si="54"/>
        <v>When temp. suitable, model suggests vectors likely - may need control, education, and policies minimizing exposure.</v>
      </c>
      <c r="DK594" t="str">
        <f t="shared" si="58"/>
        <v xml:space="preserve">Temp. suitable for Zika - surveillance may be needed. </v>
      </c>
      <c r="DL594" t="str">
        <f t="shared" si="55"/>
        <v>When temp. suitable, model suggests Zika unlikely.</v>
      </c>
      <c r="DM594" t="str">
        <f t="shared" si="59"/>
        <v>Temp. suitable for vectors - surveillance may be needed. When temp. suitable, model suggests vectors likely - may need control, education, and policies minimizing exposure.</v>
      </c>
      <c r="DX594" s="59" t="s">
        <v>398</v>
      </c>
      <c r="DY594" s="59" t="s">
        <v>14</v>
      </c>
      <c r="DZ594" s="59" t="s">
        <v>15</v>
      </c>
      <c r="EA594" s="59" t="s">
        <v>8</v>
      </c>
      <c r="EB594" s="59">
        <v>8</v>
      </c>
      <c r="EC594" s="59">
        <v>296</v>
      </c>
      <c r="ED594" s="59">
        <v>0</v>
      </c>
      <c r="EE594" s="59">
        <v>978</v>
      </c>
      <c r="EF594" s="59">
        <v>978</v>
      </c>
      <c r="EG594" s="59">
        <v>31.9966216216216</v>
      </c>
      <c r="EH594" s="59">
        <v>116.282958080442</v>
      </c>
      <c r="EI594" s="59">
        <v>9471</v>
      </c>
      <c r="EJ594" s="59">
        <v>62</v>
      </c>
      <c r="EK594" s="59">
        <v>0</v>
      </c>
      <c r="EL594" s="59">
        <v>7</v>
      </c>
      <c r="EM594" s="59">
        <v>2</v>
      </c>
      <c r="EN594" s="59">
        <v>9471</v>
      </c>
    </row>
    <row r="595" spans="1:144" x14ac:dyDescent="0.25">
      <c r="A595" s="18">
        <v>31.432177299999999</v>
      </c>
      <c r="B595" s="18">
        <v>-100.40441970000001</v>
      </c>
      <c r="C595" s="18">
        <f>IF(Sheet1!G1431=1,Master!A595,Master!K595)</f>
        <v>31.432177299999999</v>
      </c>
      <c r="D595" s="18">
        <f>IF(Sheet1!G1431=1,Master!B595,Master!L595)</f>
        <v>-100.40441970000001</v>
      </c>
      <c r="E595" s="18">
        <f>IF(Sheet1!G1431=0,Master!A595,Master!K595)</f>
        <v>100</v>
      </c>
      <c r="F595" s="18">
        <f>IF(Sheet1!G1431=0,Master!B595,Master!L595)</f>
        <v>180</v>
      </c>
      <c r="G595" s="18">
        <f>IF(Sheet1!I1431=1,Master!A595,Master!K595)</f>
        <v>31.432177299999999</v>
      </c>
      <c r="H595" s="18">
        <f>IF(Sheet1!I1431=1,Master!B595,Master!L595)</f>
        <v>-100.40441970000001</v>
      </c>
      <c r="I595" s="18">
        <f>IF(Sheet1!I1431=0,Master!A595,Master!K595)</f>
        <v>100</v>
      </c>
      <c r="J595" s="18">
        <f>IF(Sheet1!I1431=0,Master!B595,Master!L595)</f>
        <v>180</v>
      </c>
      <c r="K595" s="18">
        <v>100</v>
      </c>
      <c r="L595" s="18">
        <v>180</v>
      </c>
      <c r="M595">
        <v>291</v>
      </c>
      <c r="N595" t="s">
        <v>403</v>
      </c>
      <c r="O595">
        <v>9.4460637265799993E-2</v>
      </c>
      <c r="P595" t="s">
        <v>14</v>
      </c>
      <c r="Q595" t="s">
        <v>15</v>
      </c>
      <c r="R595" t="s">
        <v>8</v>
      </c>
      <c r="S595">
        <v>1</v>
      </c>
      <c r="T595">
        <v>1</v>
      </c>
      <c r="U595">
        <v>27.637794494628899</v>
      </c>
      <c r="V595">
        <v>27.637794494628899</v>
      </c>
      <c r="W595">
        <v>27.637794494628899</v>
      </c>
      <c r="X595" s="1">
        <v>27.637794494628899</v>
      </c>
      <c r="Z595" s="1">
        <v>1</v>
      </c>
      <c r="AA595" s="1">
        <v>0.75372242927551303</v>
      </c>
      <c r="AB595" s="1">
        <v>0.75372242927551303</v>
      </c>
      <c r="AC595" s="1">
        <v>0.75372242927551303</v>
      </c>
      <c r="AD595" s="1">
        <v>0.75372242927551303</v>
      </c>
      <c r="AF595" s="1">
        <v>1</v>
      </c>
      <c r="AG595">
        <v>0.77822911739349399</v>
      </c>
      <c r="AH595">
        <v>0.77822911739349399</v>
      </c>
      <c r="AI595">
        <v>0.77822911739349399</v>
      </c>
      <c r="AJ595">
        <v>0.77822911739349399</v>
      </c>
      <c r="AL595" s="18">
        <f t="shared" si="56"/>
        <v>0.77822911739349399</v>
      </c>
      <c r="AM595">
        <v>0.77822911739349399</v>
      </c>
      <c r="AN595">
        <v>291</v>
      </c>
      <c r="AO595" t="s">
        <v>403</v>
      </c>
      <c r="AP595" t="s">
        <v>14</v>
      </c>
      <c r="AQ595" t="s">
        <v>15</v>
      </c>
      <c r="AR595" t="s">
        <v>8</v>
      </c>
      <c r="AS595">
        <v>31.432177299999999</v>
      </c>
      <c r="AT595">
        <v>-100.40441970000001</v>
      </c>
      <c r="AW595">
        <v>15.3</v>
      </c>
      <c r="AX595">
        <v>15.3</v>
      </c>
      <c r="BB595">
        <v>17.899999999999999</v>
      </c>
      <c r="BC595">
        <v>17.899999999999999</v>
      </c>
      <c r="BG595">
        <v>21.9</v>
      </c>
      <c r="BH595">
        <v>21.9</v>
      </c>
      <c r="BL595">
        <v>26.8</v>
      </c>
      <c r="BM595">
        <v>26.8</v>
      </c>
      <c r="BQ595">
        <v>30.2</v>
      </c>
      <c r="BR595">
        <v>30.2</v>
      </c>
      <c r="BW595">
        <v>33.799999999999997</v>
      </c>
      <c r="BX595">
        <v>33.799999999999997</v>
      </c>
      <c r="CB595">
        <v>35.5</v>
      </c>
      <c r="CC595">
        <v>35.5</v>
      </c>
      <c r="CG595">
        <v>35.200000000000003</v>
      </c>
      <c r="CH595">
        <v>35.200000000000003</v>
      </c>
      <c r="CL595">
        <v>31.3</v>
      </c>
      <c r="CM595">
        <v>31.3</v>
      </c>
      <c r="CQ595">
        <v>26.5</v>
      </c>
      <c r="CR595">
        <v>26.5</v>
      </c>
      <c r="CV595">
        <v>19.899999999999999</v>
      </c>
      <c r="CW595">
        <v>19.899999999999999</v>
      </c>
      <c r="DA595">
        <v>16.3</v>
      </c>
      <c r="DB595">
        <v>16.3</v>
      </c>
      <c r="DD595">
        <v>1</v>
      </c>
      <c r="DE595">
        <v>0</v>
      </c>
      <c r="DF595">
        <v>0</v>
      </c>
      <c r="DG595">
        <v>0</v>
      </c>
      <c r="DH595">
        <v>0</v>
      </c>
      <c r="DI595" t="str">
        <f t="shared" si="57"/>
        <v xml:space="preserve">Temp. suitable for vectors - surveillance may be needed. </v>
      </c>
      <c r="DJ595" t="str">
        <f t="shared" si="54"/>
        <v>When temp. suitable, model suggests vectors likely - may need control, education, and policies minimizing exposure.</v>
      </c>
      <c r="DK595" t="str">
        <f t="shared" si="58"/>
        <v xml:space="preserve">Temp. suitable for Zika - surveillance may be needed. </v>
      </c>
      <c r="DL595" t="str">
        <f t="shared" si="55"/>
        <v>When temp. suitable, model suggests Zika unlikely.</v>
      </c>
      <c r="DM595" t="str">
        <f t="shared" si="59"/>
        <v>Temp. suitable for vectors - surveillance may be needed. When temp. suitable, model suggests vectors likely - may need control, education, and policies minimizing exposure.</v>
      </c>
      <c r="DX595" s="59" t="s">
        <v>403</v>
      </c>
      <c r="DY595" s="59" t="s">
        <v>14</v>
      </c>
      <c r="DZ595" s="59" t="s">
        <v>15</v>
      </c>
      <c r="EA595" s="59" t="s">
        <v>8</v>
      </c>
      <c r="EB595" s="59">
        <v>403</v>
      </c>
      <c r="EC595" s="59">
        <v>178</v>
      </c>
      <c r="ED595" s="59">
        <v>0</v>
      </c>
      <c r="EE595" s="59">
        <v>3594</v>
      </c>
      <c r="EF595" s="59">
        <v>3594</v>
      </c>
      <c r="EG595" s="59">
        <v>266.93258426966202</v>
      </c>
      <c r="EH595" s="59">
        <v>471.05624315909898</v>
      </c>
      <c r="EI595" s="59">
        <v>47514</v>
      </c>
      <c r="EJ595" s="59">
        <v>99</v>
      </c>
      <c r="EK595" s="59">
        <v>0</v>
      </c>
      <c r="EL595" s="59">
        <v>5</v>
      </c>
      <c r="EM595" s="59">
        <v>30</v>
      </c>
      <c r="EN595" s="59">
        <v>47514</v>
      </c>
    </row>
    <row r="596" spans="1:144" x14ac:dyDescent="0.25">
      <c r="A596" s="18">
        <v>29.383560200000002</v>
      </c>
      <c r="B596" s="18">
        <v>-98.6042372</v>
      </c>
      <c r="C596" s="18">
        <f>IF(Sheet1!G1432=1,Master!A596,Master!K596)</f>
        <v>29.383560200000002</v>
      </c>
      <c r="D596" s="18">
        <f>IF(Sheet1!G1432=1,Master!B596,Master!L596)</f>
        <v>-98.6042372</v>
      </c>
      <c r="E596" s="18">
        <f>IF(Sheet1!G1432=0,Master!A596,Master!K596)</f>
        <v>100</v>
      </c>
      <c r="F596" s="18">
        <f>IF(Sheet1!G1432=0,Master!B596,Master!L596)</f>
        <v>180</v>
      </c>
      <c r="G596" s="18">
        <f>IF(Sheet1!I1432=1,Master!A596,Master!K596)</f>
        <v>29.383560200000002</v>
      </c>
      <c r="H596" s="18">
        <f>IF(Sheet1!I1432=1,Master!B596,Master!L596)</f>
        <v>-98.6042372</v>
      </c>
      <c r="I596" s="18">
        <f>IF(Sheet1!I1432=0,Master!A596,Master!K596)</f>
        <v>100</v>
      </c>
      <c r="J596" s="18">
        <f>IF(Sheet1!I1432=0,Master!B596,Master!L596)</f>
        <v>180</v>
      </c>
      <c r="K596" s="18">
        <v>100</v>
      </c>
      <c r="L596" s="18">
        <v>180</v>
      </c>
      <c r="M596">
        <v>332</v>
      </c>
      <c r="N596" t="s">
        <v>444</v>
      </c>
      <c r="O596">
        <v>0.27974169338900001</v>
      </c>
      <c r="P596" t="s">
        <v>14</v>
      </c>
      <c r="Q596" t="s">
        <v>15</v>
      </c>
      <c r="R596" t="s">
        <v>8</v>
      </c>
      <c r="S596">
        <v>1</v>
      </c>
      <c r="T596">
        <v>1</v>
      </c>
      <c r="U596">
        <v>25.9842510223388</v>
      </c>
      <c r="V596">
        <v>25.9842510223388</v>
      </c>
      <c r="W596">
        <v>25.9842510223388</v>
      </c>
      <c r="X596" s="1">
        <v>25.9842510223388</v>
      </c>
      <c r="Z596" s="1">
        <v>1</v>
      </c>
      <c r="AA596" s="1">
        <v>0.85237155840338796</v>
      </c>
      <c r="AB596" s="1">
        <v>0.85237155840338796</v>
      </c>
      <c r="AC596" s="1">
        <v>0.85237155840338796</v>
      </c>
      <c r="AD596" s="1">
        <v>0.85237155840338796</v>
      </c>
      <c r="AF596" s="1">
        <v>1</v>
      </c>
      <c r="AG596">
        <v>0.92809948400754205</v>
      </c>
      <c r="AH596">
        <v>0.92809948400754205</v>
      </c>
      <c r="AI596">
        <v>0.92809948400754205</v>
      </c>
      <c r="AJ596">
        <v>0.92809948400754205</v>
      </c>
      <c r="AL596" s="18">
        <f t="shared" si="56"/>
        <v>0.92809948400754205</v>
      </c>
      <c r="AM596">
        <v>0.92809948400754205</v>
      </c>
      <c r="AN596">
        <v>332</v>
      </c>
      <c r="AO596" t="s">
        <v>444</v>
      </c>
      <c r="AP596" t="s">
        <v>14</v>
      </c>
      <c r="AQ596" t="s">
        <v>15</v>
      </c>
      <c r="AR596" t="s">
        <v>8</v>
      </c>
      <c r="AS596">
        <v>29.383560200000002</v>
      </c>
      <c r="AT596">
        <v>-98.6042372</v>
      </c>
      <c r="AW596">
        <v>17.2</v>
      </c>
      <c r="AX596">
        <v>17.2</v>
      </c>
      <c r="BB596">
        <v>19.399999999999999</v>
      </c>
      <c r="BC596">
        <v>19.399999999999999</v>
      </c>
      <c r="BG596">
        <v>23.2</v>
      </c>
      <c r="BH596">
        <v>23.2</v>
      </c>
      <c r="BL596">
        <v>27.4</v>
      </c>
      <c r="BM596">
        <v>27.4</v>
      </c>
      <c r="BQ596">
        <v>30.4</v>
      </c>
      <c r="BR596">
        <v>30.4</v>
      </c>
      <c r="BW596">
        <v>33.6</v>
      </c>
      <c r="BX596">
        <v>33.6</v>
      </c>
      <c r="CB596">
        <v>35.4</v>
      </c>
      <c r="CC596">
        <v>35.4</v>
      </c>
      <c r="CG596">
        <v>35.5</v>
      </c>
      <c r="CH596">
        <v>35.5</v>
      </c>
      <c r="CL596">
        <v>32.4</v>
      </c>
      <c r="CM596">
        <v>32.4</v>
      </c>
      <c r="CQ596">
        <v>27.9</v>
      </c>
      <c r="CR596">
        <v>27.9</v>
      </c>
      <c r="CV596">
        <v>21.9</v>
      </c>
      <c r="CW596">
        <v>21.9</v>
      </c>
      <c r="DA596">
        <v>18.3</v>
      </c>
      <c r="DB596">
        <v>18.3</v>
      </c>
      <c r="DD596">
        <v>1</v>
      </c>
      <c r="DE596">
        <v>0.77483759069575098</v>
      </c>
      <c r="DF596">
        <v>0.77483759069575098</v>
      </c>
      <c r="DG596">
        <v>0.77483759069575098</v>
      </c>
      <c r="DH596">
        <v>0.77483759069575098</v>
      </c>
      <c r="DI596" t="str">
        <f t="shared" si="57"/>
        <v xml:space="preserve">Temp. suitable for vectors - surveillance may be needed. </v>
      </c>
      <c r="DJ596" t="str">
        <f t="shared" si="54"/>
        <v>When temp. suitable, model suggests vectors likely - may need control, education, and policies minimizing exposure.</v>
      </c>
      <c r="DK596" t="str">
        <f t="shared" si="58"/>
        <v xml:space="preserve">Temp. suitable for Zika - surveillance may be needed. </v>
      </c>
      <c r="DL596" t="str">
        <f t="shared" si="55"/>
        <v>When temp. suitable, model suggests Zika likely - may need control, education, and policies minimizing exposure.</v>
      </c>
      <c r="DM596" t="str">
        <f t="shared" si="59"/>
        <v>Temp. suitable for vectors - surveillance may be needed. When temp. suitable, model suggests vectors likely - may need control, education, and policies minimizing exposure.</v>
      </c>
      <c r="DX596" s="59" t="s">
        <v>444</v>
      </c>
      <c r="DY596" s="59" t="s">
        <v>14</v>
      </c>
      <c r="DZ596" s="59" t="s">
        <v>15</v>
      </c>
      <c r="EA596" s="59" t="s">
        <v>8</v>
      </c>
      <c r="EB596" s="59">
        <v>2</v>
      </c>
      <c r="EC596" s="59">
        <v>278</v>
      </c>
      <c r="ED596" s="59">
        <v>0</v>
      </c>
      <c r="EE596" s="59">
        <v>2920</v>
      </c>
      <c r="EF596" s="59">
        <v>2920</v>
      </c>
      <c r="EG596" s="59">
        <v>767.74820143884801</v>
      </c>
      <c r="EH596" s="59">
        <v>718.77526323846701</v>
      </c>
      <c r="EI596" s="59">
        <v>213434</v>
      </c>
      <c r="EJ596" s="59">
        <v>223</v>
      </c>
      <c r="EK596" s="59">
        <v>0</v>
      </c>
      <c r="EL596" s="59">
        <v>8</v>
      </c>
      <c r="EM596" s="59">
        <v>662</v>
      </c>
      <c r="EN596" s="59">
        <v>213434</v>
      </c>
    </row>
    <row r="597" spans="1:144" x14ac:dyDescent="0.25">
      <c r="A597" s="18">
        <v>29.368880900000001</v>
      </c>
      <c r="B597" s="18">
        <v>-98.6649034</v>
      </c>
      <c r="C597" s="18">
        <f>IF(Sheet1!G1433=1,Master!A597,Master!K597)</f>
        <v>29.368880900000001</v>
      </c>
      <c r="D597" s="18">
        <f>IF(Sheet1!G1433=1,Master!B597,Master!L597)</f>
        <v>-98.6649034</v>
      </c>
      <c r="E597" s="18">
        <f>IF(Sheet1!G1433=0,Master!A597,Master!K597)</f>
        <v>100</v>
      </c>
      <c r="F597" s="18">
        <f>IF(Sheet1!G1433=0,Master!B597,Master!L597)</f>
        <v>180</v>
      </c>
      <c r="G597" s="18">
        <f>IF(Sheet1!I1433=1,Master!A597,Master!K597)</f>
        <v>29.368880900000001</v>
      </c>
      <c r="H597" s="18">
        <f>IF(Sheet1!I1433=1,Master!B597,Master!L597)</f>
        <v>-98.6649034</v>
      </c>
      <c r="I597" s="18">
        <f>IF(Sheet1!I1433=0,Master!A597,Master!K597)</f>
        <v>100</v>
      </c>
      <c r="J597" s="18">
        <f>IF(Sheet1!I1433=0,Master!B597,Master!L597)</f>
        <v>180</v>
      </c>
      <c r="K597" s="18">
        <v>100</v>
      </c>
      <c r="L597" s="18">
        <v>180</v>
      </c>
      <c r="M597">
        <v>333</v>
      </c>
      <c r="N597" t="s">
        <v>445</v>
      </c>
      <c r="O597">
        <v>0.15855805294399999</v>
      </c>
      <c r="P597" t="s">
        <v>14</v>
      </c>
      <c r="Q597" t="s">
        <v>15</v>
      </c>
      <c r="R597" t="s">
        <v>8</v>
      </c>
      <c r="S597">
        <v>1</v>
      </c>
      <c r="T597">
        <v>1</v>
      </c>
      <c r="U597">
        <v>26.259841918945298</v>
      </c>
      <c r="V597">
        <v>26.259841918945298</v>
      </c>
      <c r="W597">
        <v>26.259841918945298</v>
      </c>
      <c r="X597" s="1">
        <v>26.259841918945298</v>
      </c>
      <c r="Z597" s="1">
        <v>1</v>
      </c>
      <c r="AA597" s="1">
        <v>0.85163003206253096</v>
      </c>
      <c r="AB597" s="1">
        <v>0.85163003206253096</v>
      </c>
      <c r="AC597" s="1">
        <v>0.85163003206253096</v>
      </c>
      <c r="AD597" s="1">
        <v>0.85163003206253096</v>
      </c>
      <c r="AF597" s="1">
        <v>1</v>
      </c>
      <c r="AG597">
        <v>0.92779886722564697</v>
      </c>
      <c r="AH597">
        <v>0.92779886722564697</v>
      </c>
      <c r="AI597">
        <v>0.92779886722564697</v>
      </c>
      <c r="AJ597">
        <v>0.92779886722564697</v>
      </c>
      <c r="AL597" s="18">
        <f t="shared" si="56"/>
        <v>0.92779886722564697</v>
      </c>
      <c r="AM597">
        <v>0.92779886722564697</v>
      </c>
      <c r="AN597">
        <v>333</v>
      </c>
      <c r="AO597" t="s">
        <v>445</v>
      </c>
      <c r="AP597" t="s">
        <v>14</v>
      </c>
      <c r="AQ597" t="s">
        <v>15</v>
      </c>
      <c r="AR597" t="s">
        <v>8</v>
      </c>
      <c r="AS597">
        <v>29.368880900000001</v>
      </c>
      <c r="AT597">
        <v>-98.6649034</v>
      </c>
      <c r="AW597">
        <v>17.2</v>
      </c>
      <c r="AX597">
        <v>17.2</v>
      </c>
      <c r="BB597">
        <v>19.399999999999999</v>
      </c>
      <c r="BC597">
        <v>19.399999999999999</v>
      </c>
      <c r="BG597">
        <v>23.2</v>
      </c>
      <c r="BH597">
        <v>23.2</v>
      </c>
      <c r="BL597">
        <v>27.4</v>
      </c>
      <c r="BM597">
        <v>27.4</v>
      </c>
      <c r="BQ597">
        <v>30.4</v>
      </c>
      <c r="BR597">
        <v>30.4</v>
      </c>
      <c r="BW597">
        <v>33.6</v>
      </c>
      <c r="BX597">
        <v>33.6</v>
      </c>
      <c r="CB597">
        <v>35.4</v>
      </c>
      <c r="CC597">
        <v>35.4</v>
      </c>
      <c r="CG597">
        <v>35.5</v>
      </c>
      <c r="CH597">
        <v>35.5</v>
      </c>
      <c r="CL597">
        <v>32.4</v>
      </c>
      <c r="CM597">
        <v>32.4</v>
      </c>
      <c r="CQ597">
        <v>27.9</v>
      </c>
      <c r="CR597">
        <v>27.9</v>
      </c>
      <c r="CV597">
        <v>21.9</v>
      </c>
      <c r="CW597">
        <v>21.9</v>
      </c>
      <c r="DA597">
        <v>18.3</v>
      </c>
      <c r="DB597">
        <v>18.3</v>
      </c>
      <c r="DD597">
        <v>1</v>
      </c>
      <c r="DE597">
        <v>0.77483761310577404</v>
      </c>
      <c r="DF597">
        <v>0.77483761310577404</v>
      </c>
      <c r="DG597">
        <v>0.77483761310577404</v>
      </c>
      <c r="DH597">
        <v>0.77483761310577404</v>
      </c>
      <c r="DI597" t="str">
        <f t="shared" si="57"/>
        <v xml:space="preserve">Temp. suitable for vectors - surveillance may be needed. </v>
      </c>
      <c r="DJ597" t="str">
        <f t="shared" si="54"/>
        <v>When temp. suitable, model suggests vectors likely - may need control, education, and policies minimizing exposure.</v>
      </c>
      <c r="DK597" t="str">
        <f t="shared" si="58"/>
        <v xml:space="preserve">Temp. suitable for Zika - surveillance may be needed. </v>
      </c>
      <c r="DL597" t="str">
        <f t="shared" si="55"/>
        <v>When temp. suitable, model suggests Zika likely - may need control, education, and policies minimizing exposure.</v>
      </c>
      <c r="DM597" t="str">
        <f t="shared" si="59"/>
        <v>Temp. suitable for vectors - surveillance may be needed. When temp. suitable, model suggests vectors likely - may need control, education, and policies minimizing exposure.</v>
      </c>
      <c r="DX597" s="59" t="s">
        <v>445</v>
      </c>
      <c r="DY597" s="59" t="s">
        <v>14</v>
      </c>
      <c r="DZ597" s="59" t="s">
        <v>15</v>
      </c>
      <c r="EA597" s="59" t="s">
        <v>8</v>
      </c>
      <c r="EB597" s="59">
        <v>0</v>
      </c>
      <c r="EC597" s="59">
        <v>105</v>
      </c>
      <c r="ED597" s="59">
        <v>0</v>
      </c>
      <c r="EE597" s="59">
        <v>2215</v>
      </c>
      <c r="EF597" s="59">
        <v>2215</v>
      </c>
      <c r="EG597" s="59">
        <v>209.28571428571399</v>
      </c>
      <c r="EH597" s="59">
        <v>447.42243199582703</v>
      </c>
      <c r="EI597" s="59">
        <v>21975</v>
      </c>
      <c r="EJ597" s="59">
        <v>60</v>
      </c>
      <c r="EK597" s="59">
        <v>0</v>
      </c>
      <c r="EL597" s="59">
        <v>6</v>
      </c>
      <c r="EM597" s="59">
        <v>22</v>
      </c>
      <c r="EN597" s="59">
        <v>21975</v>
      </c>
    </row>
    <row r="598" spans="1:144" x14ac:dyDescent="0.25">
      <c r="A598" s="18">
        <v>29.356811</v>
      </c>
      <c r="B598" s="18">
        <v>-100.7828643</v>
      </c>
      <c r="C598" s="18">
        <f>IF(Sheet1!G1434=1,Master!A598,Master!K598)</f>
        <v>29.356811</v>
      </c>
      <c r="D598" s="18">
        <f>IF(Sheet1!G1434=1,Master!B598,Master!L598)</f>
        <v>-100.7828643</v>
      </c>
      <c r="E598" s="18">
        <f>IF(Sheet1!G1434=0,Master!A598,Master!K598)</f>
        <v>100</v>
      </c>
      <c r="F598" s="18">
        <f>IF(Sheet1!G1434=0,Master!B598,Master!L598)</f>
        <v>180</v>
      </c>
      <c r="G598" s="18">
        <f>IF(Sheet1!I1434=1,Master!A598,Master!K598)</f>
        <v>29.356811</v>
      </c>
      <c r="H598" s="18">
        <f>IF(Sheet1!I1434=1,Master!B598,Master!L598)</f>
        <v>-100.7828643</v>
      </c>
      <c r="I598" s="18">
        <f>IF(Sheet1!I1434=0,Master!A598,Master!K598)</f>
        <v>100</v>
      </c>
      <c r="J598" s="18">
        <f>IF(Sheet1!I1434=0,Master!B598,Master!L598)</f>
        <v>180</v>
      </c>
      <c r="K598" s="18">
        <v>100</v>
      </c>
      <c r="L598" s="18">
        <v>180</v>
      </c>
      <c r="M598">
        <v>338</v>
      </c>
      <c r="N598" t="s">
        <v>450</v>
      </c>
      <c r="O598">
        <v>0.17733195063400001</v>
      </c>
      <c r="P598" t="s">
        <v>14</v>
      </c>
      <c r="Q598" t="s">
        <v>15</v>
      </c>
      <c r="R598" t="s">
        <v>8</v>
      </c>
      <c r="S598">
        <v>1</v>
      </c>
      <c r="T598">
        <v>1</v>
      </c>
      <c r="U598">
        <v>29.015748977661101</v>
      </c>
      <c r="V598">
        <v>29.015748977661101</v>
      </c>
      <c r="W598">
        <v>29.015748977661101</v>
      </c>
      <c r="X598" s="1">
        <v>29.015748977661101</v>
      </c>
      <c r="Z598" s="1">
        <v>1</v>
      </c>
      <c r="AA598" s="1">
        <v>0.790005683898926</v>
      </c>
      <c r="AB598" s="1">
        <v>0.790005683898926</v>
      </c>
      <c r="AC598" s="1">
        <v>0.790005683898926</v>
      </c>
      <c r="AD598" s="1">
        <v>0.790005683898926</v>
      </c>
      <c r="AF598" s="1">
        <v>1</v>
      </c>
      <c r="AG598">
        <v>0.68748730421066295</v>
      </c>
      <c r="AH598">
        <v>0.68748730421066295</v>
      </c>
      <c r="AI598">
        <v>0.68748730421066295</v>
      </c>
      <c r="AJ598">
        <v>0.68748730421066295</v>
      </c>
      <c r="AL598" s="18">
        <f t="shared" si="56"/>
        <v>0.790005683898926</v>
      </c>
      <c r="AM598">
        <v>0.790005683898926</v>
      </c>
      <c r="AN598">
        <v>338</v>
      </c>
      <c r="AO598" t="s">
        <v>450</v>
      </c>
      <c r="AP598" t="s">
        <v>14</v>
      </c>
      <c r="AQ598" t="s">
        <v>15</v>
      </c>
      <c r="AR598" t="s">
        <v>8</v>
      </c>
      <c r="AS598">
        <v>29.356811</v>
      </c>
      <c r="AT598">
        <v>-100.7828643</v>
      </c>
      <c r="AW598">
        <v>16.8</v>
      </c>
      <c r="AX598">
        <v>16.8</v>
      </c>
      <c r="BB598">
        <v>20.2</v>
      </c>
      <c r="BC598">
        <v>20.2</v>
      </c>
      <c r="BG598">
        <v>24.3</v>
      </c>
      <c r="BH598">
        <v>24.3</v>
      </c>
      <c r="BL598">
        <v>28.4</v>
      </c>
      <c r="BM598">
        <v>28.4</v>
      </c>
      <c r="BQ598">
        <v>31.4</v>
      </c>
      <c r="BR598">
        <v>31.4</v>
      </c>
      <c r="BW598">
        <v>34.299999999999997</v>
      </c>
      <c r="BX598">
        <v>34.299999999999997</v>
      </c>
      <c r="CB598">
        <v>35.799999999999997</v>
      </c>
      <c r="CC598">
        <v>35.799999999999997</v>
      </c>
      <c r="CG598">
        <v>35.700000000000003</v>
      </c>
      <c r="CH598">
        <v>35.700000000000003</v>
      </c>
      <c r="CL598">
        <v>32.9</v>
      </c>
      <c r="CM598">
        <v>32.9</v>
      </c>
      <c r="CQ598">
        <v>28</v>
      </c>
      <c r="CR598">
        <v>28</v>
      </c>
      <c r="CV598">
        <v>21.8</v>
      </c>
      <c r="CW598">
        <v>21.8</v>
      </c>
      <c r="DA598">
        <v>17.8</v>
      </c>
      <c r="DB598">
        <v>17.8</v>
      </c>
      <c r="DD598">
        <v>1</v>
      </c>
      <c r="DE598">
        <v>0</v>
      </c>
      <c r="DF598">
        <v>0</v>
      </c>
      <c r="DG598">
        <v>0</v>
      </c>
      <c r="DH598">
        <v>0</v>
      </c>
      <c r="DI598" t="str">
        <f t="shared" si="57"/>
        <v xml:space="preserve">Temp. suitable for vectors - surveillance may be needed. </v>
      </c>
      <c r="DJ598" t="str">
        <f t="shared" si="54"/>
        <v>When temp. suitable, model suggests vectors likely - may need control, education, and policies minimizing exposure.</v>
      </c>
      <c r="DK598" t="str">
        <f t="shared" si="58"/>
        <v xml:space="preserve">Temp. suitable for Zika - surveillance may be needed. </v>
      </c>
      <c r="DL598" t="str">
        <f t="shared" si="55"/>
        <v>When temp. suitable, model suggests Zika unlikely.</v>
      </c>
      <c r="DM598" t="str">
        <f t="shared" si="59"/>
        <v>Temp. suitable for vectors - surveillance may be needed. When temp. suitable, model suggests vectors likely - may need control, education, and policies minimizing exposure.</v>
      </c>
      <c r="DX598" s="59" t="s">
        <v>450</v>
      </c>
      <c r="DY598" s="59" t="s">
        <v>14</v>
      </c>
      <c r="DZ598" s="59" t="s">
        <v>15</v>
      </c>
      <c r="EA598" s="59" t="s">
        <v>8</v>
      </c>
      <c r="EB598" s="59">
        <v>143</v>
      </c>
      <c r="EC598" s="59">
        <v>237</v>
      </c>
      <c r="ED598" s="59">
        <v>0</v>
      </c>
      <c r="EE598" s="59">
        <v>1367</v>
      </c>
      <c r="EF598" s="59">
        <v>1367</v>
      </c>
      <c r="EG598" s="59">
        <v>26.966244725738299</v>
      </c>
      <c r="EH598" s="59">
        <v>125.16857375700199</v>
      </c>
      <c r="EI598" s="59">
        <v>6391</v>
      </c>
      <c r="EJ598" s="59">
        <v>33</v>
      </c>
      <c r="EK598" s="59">
        <v>0</v>
      </c>
      <c r="EL598" s="59">
        <v>7</v>
      </c>
      <c r="EM598" s="59">
        <v>0</v>
      </c>
      <c r="EN598" s="59">
        <v>6391</v>
      </c>
    </row>
    <row r="599" spans="1:144" x14ac:dyDescent="0.25">
      <c r="A599" s="18">
        <v>33.436914899999998</v>
      </c>
      <c r="B599" s="18">
        <v>-94.251588499999997</v>
      </c>
      <c r="C599" s="18">
        <f>IF(Sheet1!G1435=1,Master!A599,Master!K599)</f>
        <v>33.436914899999998</v>
      </c>
      <c r="D599" s="18">
        <f>IF(Sheet1!G1435=1,Master!B599,Master!L599)</f>
        <v>-94.251588499999997</v>
      </c>
      <c r="E599" s="18">
        <f>IF(Sheet1!G1435=0,Master!A599,Master!K599)</f>
        <v>100</v>
      </c>
      <c r="F599" s="18">
        <f>IF(Sheet1!G1435=0,Master!B599,Master!L599)</f>
        <v>180</v>
      </c>
      <c r="G599" s="18">
        <f>IF(Sheet1!I1435=1,Master!A599,Master!K599)</f>
        <v>33.436914899999998</v>
      </c>
      <c r="H599" s="18">
        <f>IF(Sheet1!I1435=1,Master!B599,Master!L599)</f>
        <v>-94.251588499999997</v>
      </c>
      <c r="I599" s="18">
        <f>IF(Sheet1!I1435=0,Master!A599,Master!K599)</f>
        <v>100</v>
      </c>
      <c r="J599" s="18">
        <f>IF(Sheet1!I1435=0,Master!B599,Master!L599)</f>
        <v>180</v>
      </c>
      <c r="K599" s="18">
        <v>100</v>
      </c>
      <c r="L599" s="18">
        <v>180</v>
      </c>
      <c r="M599">
        <v>344</v>
      </c>
      <c r="N599" t="s">
        <v>456</v>
      </c>
      <c r="O599">
        <v>0.32884331444100001</v>
      </c>
      <c r="P599" t="s">
        <v>14</v>
      </c>
      <c r="Q599" t="s">
        <v>15</v>
      </c>
      <c r="R599" t="s">
        <v>8</v>
      </c>
      <c r="S599">
        <v>1</v>
      </c>
      <c r="T599">
        <v>1</v>
      </c>
      <c r="U599">
        <v>15.787401199340801</v>
      </c>
      <c r="V599">
        <v>15.787401199340801</v>
      </c>
      <c r="W599">
        <v>15.787401199340801</v>
      </c>
      <c r="X599" s="1">
        <v>15.787401199340801</v>
      </c>
      <c r="Z599" s="1">
        <v>4</v>
      </c>
      <c r="AA599" s="1">
        <v>0.80740226252956604</v>
      </c>
      <c r="AB599" s="1">
        <v>0.81745178459742696</v>
      </c>
      <c r="AC599" s="1">
        <v>0.81242113580644004</v>
      </c>
      <c r="AD599" s="1">
        <v>3.2496845432257602</v>
      </c>
      <c r="AF599" s="1">
        <v>4</v>
      </c>
      <c r="AG599">
        <v>0.98154811669952102</v>
      </c>
      <c r="AH599">
        <v>0.98309342244547604</v>
      </c>
      <c r="AI599">
        <v>0.98216346029445001</v>
      </c>
      <c r="AJ599">
        <v>3.9286538411778</v>
      </c>
      <c r="AL599" s="18">
        <f t="shared" si="56"/>
        <v>0.98309342244547604</v>
      </c>
      <c r="AM599">
        <v>0.98309342244547604</v>
      </c>
      <c r="AN599">
        <v>344</v>
      </c>
      <c r="AO599" t="s">
        <v>456</v>
      </c>
      <c r="AP599" t="s">
        <v>14</v>
      </c>
      <c r="AQ599" t="s">
        <v>15</v>
      </c>
      <c r="AR599" t="s">
        <v>8</v>
      </c>
      <c r="AS599">
        <v>33.436914899999998</v>
      </c>
      <c r="AT599">
        <v>-94.251588499999997</v>
      </c>
      <c r="AW599">
        <v>11.8</v>
      </c>
      <c r="AX599">
        <v>11.799999999999999</v>
      </c>
      <c r="BB599">
        <v>14.5</v>
      </c>
      <c r="BC599">
        <v>14.5</v>
      </c>
      <c r="BG599">
        <v>19.3</v>
      </c>
      <c r="BH599">
        <v>19.3</v>
      </c>
      <c r="BL599">
        <v>24.1</v>
      </c>
      <c r="BM599">
        <v>24.1</v>
      </c>
      <c r="BQ599">
        <v>27.8</v>
      </c>
      <c r="BR599">
        <v>27.8</v>
      </c>
      <c r="BW599">
        <v>31.7</v>
      </c>
      <c r="BX599">
        <v>31.700000000000003</v>
      </c>
      <c r="CB599">
        <v>33.799999999999997</v>
      </c>
      <c r="CC599">
        <v>33.799999999999997</v>
      </c>
      <c r="CG599">
        <v>33.799999999999997</v>
      </c>
      <c r="CH599">
        <v>33.799999999999997</v>
      </c>
      <c r="CL599">
        <v>30</v>
      </c>
      <c r="CM599">
        <v>30</v>
      </c>
      <c r="CQ599">
        <v>25.1</v>
      </c>
      <c r="CR599">
        <v>25.1</v>
      </c>
      <c r="CV599">
        <v>18.600000000000001</v>
      </c>
      <c r="CW599">
        <v>18.600000000000001</v>
      </c>
      <c r="DA599">
        <v>13.4</v>
      </c>
      <c r="DB599">
        <v>13.4</v>
      </c>
      <c r="DD599">
        <v>3</v>
      </c>
      <c r="DE599">
        <v>0.56801844264622503</v>
      </c>
      <c r="DF599">
        <v>0.59103737599745299</v>
      </c>
      <c r="DG599">
        <v>0.58110879351984002</v>
      </c>
      <c r="DH599">
        <v>1.7433263805595201</v>
      </c>
      <c r="DI599" t="str">
        <f t="shared" si="57"/>
        <v xml:space="preserve">Temp. suitable for vectors - surveillance may be needed. </v>
      </c>
      <c r="DJ599" t="str">
        <f t="shared" si="54"/>
        <v>When temp. suitable, model suggests vectors likely - may need control, education, and policies minimizing exposure.</v>
      </c>
      <c r="DK599" t="str">
        <f t="shared" si="58"/>
        <v xml:space="preserve">Temp. suitable for Zika - surveillance may be needed. </v>
      </c>
      <c r="DL599" t="str">
        <f t="shared" si="55"/>
        <v>When temp. suitable, model suggests Zika likely - may need control, education, and policies minimizing exposure.</v>
      </c>
      <c r="DM599" t="str">
        <f t="shared" si="59"/>
        <v>Temp. suitable for vectors - surveillance may be needed. When temp. suitable, model suggests vectors likely - may need control, education, and policies minimizing exposure.</v>
      </c>
      <c r="DX599" s="59" t="s">
        <v>456</v>
      </c>
      <c r="DY599" s="59" t="s">
        <v>14</v>
      </c>
      <c r="DZ599" s="59" t="s">
        <v>15</v>
      </c>
      <c r="EA599" s="59" t="s">
        <v>8</v>
      </c>
      <c r="EB599" s="59">
        <v>0</v>
      </c>
      <c r="EC599" s="59">
        <v>421</v>
      </c>
      <c r="ED599" s="59">
        <v>0</v>
      </c>
      <c r="EE599" s="59">
        <v>753</v>
      </c>
      <c r="EF599" s="59">
        <v>753</v>
      </c>
      <c r="EG599" s="59">
        <v>27.9097387173396</v>
      </c>
      <c r="EH599" s="59">
        <v>74.288974352746493</v>
      </c>
      <c r="EI599" s="59">
        <v>11750</v>
      </c>
      <c r="EJ599" s="59">
        <v>90</v>
      </c>
      <c r="EK599" s="59">
        <v>0</v>
      </c>
      <c r="EL599" s="59">
        <v>19</v>
      </c>
      <c r="EM599" s="59">
        <v>1</v>
      </c>
      <c r="EN599" s="59">
        <v>11750</v>
      </c>
    </row>
    <row r="600" spans="1:144" x14ac:dyDescent="0.25">
      <c r="A600" s="18">
        <v>32.670800399999997</v>
      </c>
      <c r="B600" s="18">
        <v>-94.136674200000002</v>
      </c>
      <c r="C600" s="18">
        <f>IF(Sheet1!G1436=1,Master!A600,Master!K600)</f>
        <v>32.670800399999997</v>
      </c>
      <c r="D600" s="18">
        <f>IF(Sheet1!G1436=1,Master!B600,Master!L600)</f>
        <v>-94.136674200000002</v>
      </c>
      <c r="E600" s="18">
        <f>IF(Sheet1!G1436=0,Master!A600,Master!K600)</f>
        <v>100</v>
      </c>
      <c r="F600" s="18">
        <f>IF(Sheet1!G1436=0,Master!B600,Master!L600)</f>
        <v>180</v>
      </c>
      <c r="G600" s="18">
        <f>IF(Sheet1!I1436=1,Master!A600,Master!K600)</f>
        <v>32.670800399999997</v>
      </c>
      <c r="H600" s="18">
        <f>IF(Sheet1!I1436=1,Master!B600,Master!L600)</f>
        <v>-94.136674200000002</v>
      </c>
      <c r="I600" s="18">
        <f>IF(Sheet1!I1436=0,Master!A600,Master!K600)</f>
        <v>100</v>
      </c>
      <c r="J600" s="18">
        <f>IF(Sheet1!I1436=0,Master!B600,Master!L600)</f>
        <v>180</v>
      </c>
      <c r="K600" s="18">
        <v>100</v>
      </c>
      <c r="L600" s="18">
        <v>180</v>
      </c>
      <c r="M600">
        <v>345</v>
      </c>
      <c r="N600" t="s">
        <v>457</v>
      </c>
      <c r="O600">
        <v>0.26626073849600002</v>
      </c>
      <c r="P600" t="s">
        <v>14</v>
      </c>
      <c r="Q600" t="s">
        <v>15</v>
      </c>
      <c r="R600" t="s">
        <v>8</v>
      </c>
      <c r="S600">
        <v>1</v>
      </c>
      <c r="T600">
        <v>1</v>
      </c>
      <c r="U600">
        <v>16.3385829925537</v>
      </c>
      <c r="V600">
        <v>16.3385829925537</v>
      </c>
      <c r="W600">
        <v>16.3385829925537</v>
      </c>
      <c r="X600" s="1">
        <v>16.3385829925537</v>
      </c>
      <c r="Z600" s="1">
        <v>2</v>
      </c>
      <c r="AA600" s="1">
        <v>0.84256071653415698</v>
      </c>
      <c r="AB600" s="1">
        <v>0.85671167504425905</v>
      </c>
      <c r="AC600" s="1">
        <v>0.84963619578920802</v>
      </c>
      <c r="AD600" s="1">
        <v>1.69927239157841</v>
      </c>
      <c r="AF600" s="1">
        <v>2</v>
      </c>
      <c r="AG600">
        <v>0.84049119530836902</v>
      </c>
      <c r="AH600">
        <v>0.956326329119215</v>
      </c>
      <c r="AI600">
        <v>0.89840876221379196</v>
      </c>
      <c r="AJ600">
        <v>1.7968175244275799</v>
      </c>
      <c r="AL600" s="18">
        <f t="shared" si="56"/>
        <v>0.956326329119215</v>
      </c>
      <c r="AM600">
        <v>0.956326329119215</v>
      </c>
      <c r="AN600">
        <v>345</v>
      </c>
      <c r="AO600" t="s">
        <v>457</v>
      </c>
      <c r="AP600" t="s">
        <v>14</v>
      </c>
      <c r="AQ600" t="s">
        <v>15</v>
      </c>
      <c r="AR600" t="s">
        <v>8</v>
      </c>
      <c r="AS600">
        <v>32.670800399999997</v>
      </c>
      <c r="AT600">
        <v>-94.136674200000002</v>
      </c>
      <c r="AW600">
        <v>13.1</v>
      </c>
      <c r="AX600">
        <v>13.1</v>
      </c>
      <c r="BB600">
        <v>16.100000000000001</v>
      </c>
      <c r="BC600">
        <v>16.100000000000001</v>
      </c>
      <c r="BG600">
        <v>20.399999999999999</v>
      </c>
      <c r="BH600">
        <v>20.399999999999999</v>
      </c>
      <c r="BL600">
        <v>25</v>
      </c>
      <c r="BM600">
        <v>25</v>
      </c>
      <c r="BQ600">
        <v>28.4</v>
      </c>
      <c r="BR600">
        <v>28.4</v>
      </c>
      <c r="BW600">
        <v>32.1</v>
      </c>
      <c r="BX600">
        <v>32.1</v>
      </c>
      <c r="CB600">
        <v>34.1</v>
      </c>
      <c r="CC600">
        <v>34.1</v>
      </c>
      <c r="CG600">
        <v>34.1</v>
      </c>
      <c r="CH600">
        <v>34.1</v>
      </c>
      <c r="CL600">
        <v>30.7</v>
      </c>
      <c r="CM600">
        <v>30.7</v>
      </c>
      <c r="CQ600">
        <v>25.7</v>
      </c>
      <c r="CR600">
        <v>25.7</v>
      </c>
      <c r="CV600">
        <v>19.5</v>
      </c>
      <c r="CW600">
        <v>19.5</v>
      </c>
      <c r="DA600">
        <v>14.6</v>
      </c>
      <c r="DB600">
        <v>14.6</v>
      </c>
      <c r="DD600">
        <v>2</v>
      </c>
      <c r="DE600">
        <v>0</v>
      </c>
      <c r="DF600">
        <v>0.81785170109641203</v>
      </c>
      <c r="DG600">
        <v>0.40892585054820602</v>
      </c>
      <c r="DH600">
        <v>0.81785170109641203</v>
      </c>
      <c r="DI600" t="str">
        <f t="shared" si="57"/>
        <v xml:space="preserve">Temp. suitable for vectors - surveillance may be needed. </v>
      </c>
      <c r="DJ600" t="str">
        <f t="shared" si="54"/>
        <v>When temp. suitable, model suggests vectors likely - may need control, education, and policies minimizing exposure.</v>
      </c>
      <c r="DK600" t="str">
        <f t="shared" si="58"/>
        <v xml:space="preserve">Temp. suitable for Zika - surveillance may be needed. </v>
      </c>
      <c r="DL600" t="str">
        <f t="shared" si="55"/>
        <v>When temp. suitable, model suggests Zika likely - may need control, education, and policies minimizing exposure.</v>
      </c>
      <c r="DM600" t="str">
        <f t="shared" si="59"/>
        <v>Temp. suitable for vectors - surveillance may be needed. When temp. suitable, model suggests vectors likely - may need control, education, and policies minimizing exposure.</v>
      </c>
      <c r="DX600" s="59" t="s">
        <v>457</v>
      </c>
      <c r="DY600" s="59" t="s">
        <v>14</v>
      </c>
      <c r="DZ600" s="59" t="s">
        <v>15</v>
      </c>
      <c r="EA600" s="59" t="s">
        <v>8</v>
      </c>
      <c r="EB600" s="59">
        <v>0</v>
      </c>
      <c r="EC600" s="59">
        <v>317</v>
      </c>
      <c r="ED600" s="59">
        <v>0</v>
      </c>
      <c r="EE600" s="59">
        <v>122</v>
      </c>
      <c r="EF600" s="59">
        <v>122</v>
      </c>
      <c r="EG600" s="59">
        <v>4.3186119873816997</v>
      </c>
      <c r="EH600" s="59">
        <v>11.629780681695401</v>
      </c>
      <c r="EI600" s="59">
        <v>1369</v>
      </c>
      <c r="EJ600" s="59">
        <v>33</v>
      </c>
      <c r="EK600" s="59">
        <v>0</v>
      </c>
      <c r="EL600" s="59">
        <v>8</v>
      </c>
      <c r="EM600" s="59">
        <v>0</v>
      </c>
      <c r="EN600" s="59">
        <v>1369</v>
      </c>
    </row>
    <row r="601" spans="1:144" x14ac:dyDescent="0.25">
      <c r="A601" s="18">
        <v>32.769292800000002</v>
      </c>
      <c r="B601" s="18">
        <v>-97.433902900000007</v>
      </c>
      <c r="C601" s="18">
        <f>IF(Sheet1!G1437=1,Master!A601,Master!K601)</f>
        <v>32.769292800000002</v>
      </c>
      <c r="D601" s="18">
        <f>IF(Sheet1!G1437=1,Master!B601,Master!L601)</f>
        <v>-97.433902900000007</v>
      </c>
      <c r="E601" s="18">
        <f>IF(Sheet1!G1437=0,Master!A601,Master!K601)</f>
        <v>100</v>
      </c>
      <c r="F601" s="18">
        <f>IF(Sheet1!G1437=0,Master!B601,Master!L601)</f>
        <v>180</v>
      </c>
      <c r="G601" s="18">
        <f>IF(Sheet1!I1437=1,Master!A601,Master!K601)</f>
        <v>32.769292800000002</v>
      </c>
      <c r="H601" s="18">
        <f>IF(Sheet1!I1437=1,Master!B601,Master!L601)</f>
        <v>-97.433902900000007</v>
      </c>
      <c r="I601" s="18">
        <f>IF(Sheet1!I1437=0,Master!A601,Master!K601)</f>
        <v>100</v>
      </c>
      <c r="J601" s="18">
        <f>IF(Sheet1!I1437=0,Master!B601,Master!L601)</f>
        <v>180</v>
      </c>
      <c r="K601" s="18">
        <v>100</v>
      </c>
      <c r="L601" s="18">
        <v>180</v>
      </c>
      <c r="M601">
        <v>422</v>
      </c>
      <c r="N601" t="s">
        <v>534</v>
      </c>
      <c r="O601">
        <v>0.16193782982300001</v>
      </c>
      <c r="P601" t="s">
        <v>14</v>
      </c>
      <c r="Q601" t="s">
        <v>15</v>
      </c>
      <c r="R601" t="s">
        <v>8</v>
      </c>
      <c r="S601">
        <v>1</v>
      </c>
      <c r="T601">
        <v>1</v>
      </c>
      <c r="U601">
        <v>22.125984191894499</v>
      </c>
      <c r="V601">
        <v>22.125984191894499</v>
      </c>
      <c r="W601">
        <v>22.125984191894499</v>
      </c>
      <c r="X601" s="1">
        <v>22.125984191894499</v>
      </c>
      <c r="Z601" s="1">
        <v>1</v>
      </c>
      <c r="AA601" s="1">
        <v>0.86663933842565999</v>
      </c>
      <c r="AB601" s="1">
        <v>0.86663933842565999</v>
      </c>
      <c r="AC601" s="1">
        <v>0.86663933842565999</v>
      </c>
      <c r="AD601" s="1">
        <v>0.86663933842565999</v>
      </c>
      <c r="AF601" s="1">
        <v>1</v>
      </c>
      <c r="AG601">
        <v>0.70078264233981902</v>
      </c>
      <c r="AH601">
        <v>0.70078264233981902</v>
      </c>
      <c r="AI601">
        <v>0.70078264233981902</v>
      </c>
      <c r="AJ601">
        <v>0.70078264233981902</v>
      </c>
      <c r="AL601" s="18">
        <f t="shared" si="56"/>
        <v>0.86663933842565999</v>
      </c>
      <c r="AM601">
        <v>0.86663933842565999</v>
      </c>
      <c r="AN601">
        <v>422</v>
      </c>
      <c r="AO601" t="s">
        <v>534</v>
      </c>
      <c r="AP601" t="s">
        <v>14</v>
      </c>
      <c r="AQ601" t="s">
        <v>15</v>
      </c>
      <c r="AR601" t="s">
        <v>8</v>
      </c>
      <c r="AS601">
        <v>32.769292800000002</v>
      </c>
      <c r="AT601">
        <v>-97.433902900000007</v>
      </c>
      <c r="AW601">
        <v>12.8</v>
      </c>
      <c r="AX601">
        <v>12.8</v>
      </c>
      <c r="BB601">
        <v>15.4</v>
      </c>
      <c r="BC601">
        <v>15.4</v>
      </c>
      <c r="BG601">
        <v>19.8</v>
      </c>
      <c r="BH601">
        <v>19.8</v>
      </c>
      <c r="BL601">
        <v>24.8</v>
      </c>
      <c r="BM601">
        <v>24.8</v>
      </c>
      <c r="BQ601">
        <v>28.4</v>
      </c>
      <c r="BR601">
        <v>28.4</v>
      </c>
      <c r="BW601">
        <v>32.799999999999997</v>
      </c>
      <c r="BX601">
        <v>32.799999999999997</v>
      </c>
      <c r="CB601">
        <v>35.5</v>
      </c>
      <c r="CC601">
        <v>35.5</v>
      </c>
      <c r="CG601">
        <v>35.5</v>
      </c>
      <c r="CH601">
        <v>35.5</v>
      </c>
      <c r="CL601">
        <v>31.2</v>
      </c>
      <c r="CM601">
        <v>31.2</v>
      </c>
      <c r="CQ601">
        <v>25.9</v>
      </c>
      <c r="CR601">
        <v>25.9</v>
      </c>
      <c r="CV601">
        <v>19.2</v>
      </c>
      <c r="CW601">
        <v>19.2</v>
      </c>
      <c r="DA601">
        <v>14.4</v>
      </c>
      <c r="DB601">
        <v>14.4</v>
      </c>
      <c r="DD601">
        <v>1</v>
      </c>
      <c r="DE601">
        <v>0.16434766268296</v>
      </c>
      <c r="DF601">
        <v>0.16434766268296</v>
      </c>
      <c r="DG601">
        <v>0.16434766268296</v>
      </c>
      <c r="DH601">
        <v>0.16434766268296</v>
      </c>
      <c r="DI601" t="str">
        <f t="shared" si="57"/>
        <v xml:space="preserve">Temp. suitable for vectors - surveillance may be needed. </v>
      </c>
      <c r="DJ601" t="str">
        <f t="shared" si="54"/>
        <v>When temp. suitable, model suggests vectors likely - may need control, education, and policies minimizing exposure.</v>
      </c>
      <c r="DK601" t="str">
        <f t="shared" si="58"/>
        <v xml:space="preserve">Temp. suitable for Zika - surveillance may be needed. </v>
      </c>
      <c r="DL601" t="str">
        <f t="shared" si="55"/>
        <v>When temp. suitable, model suggests Zika unlikely.</v>
      </c>
      <c r="DM601" t="str">
        <f t="shared" si="59"/>
        <v>Temp. suitable for vectors - surveillance may be needed. When temp. suitable, model suggests vectors likely - may need control, education, and policies minimizing exposure.</v>
      </c>
      <c r="DX601" s="59" t="s">
        <v>534</v>
      </c>
      <c r="DY601" s="59" t="s">
        <v>14</v>
      </c>
      <c r="DZ601" s="59" t="s">
        <v>15</v>
      </c>
      <c r="EA601" s="59" t="s">
        <v>8</v>
      </c>
      <c r="EB601" s="59">
        <v>14</v>
      </c>
      <c r="EC601" s="59">
        <v>215</v>
      </c>
      <c r="ED601" s="59">
        <v>0</v>
      </c>
      <c r="EE601" s="59">
        <v>2666</v>
      </c>
      <c r="EF601" s="59">
        <v>2666</v>
      </c>
      <c r="EG601" s="59">
        <v>699.493023255813</v>
      </c>
      <c r="EH601" s="59">
        <v>575.79510947111999</v>
      </c>
      <c r="EI601" s="59">
        <v>150391</v>
      </c>
      <c r="EJ601" s="59">
        <v>198</v>
      </c>
      <c r="EK601" s="59">
        <v>0</v>
      </c>
      <c r="EL601" s="59">
        <v>1</v>
      </c>
      <c r="EM601" s="59">
        <v>604</v>
      </c>
      <c r="EN601" s="59">
        <v>150391</v>
      </c>
    </row>
    <row r="602" spans="1:144" x14ac:dyDescent="0.25">
      <c r="A602" s="18">
        <v>27.6925703</v>
      </c>
      <c r="B602" s="18">
        <v>-97.279281400000002</v>
      </c>
      <c r="C602" s="18">
        <f>IF(Sheet1!G1438=1,Master!A602,Master!K602)</f>
        <v>27.6925703</v>
      </c>
      <c r="D602" s="18">
        <f>IF(Sheet1!G1438=1,Master!B602,Master!L602)</f>
        <v>-97.279281400000002</v>
      </c>
      <c r="E602" s="18">
        <f>IF(Sheet1!G1438=0,Master!A602,Master!K602)</f>
        <v>100</v>
      </c>
      <c r="F602" s="18">
        <f>IF(Sheet1!G1438=0,Master!B602,Master!L602)</f>
        <v>180</v>
      </c>
      <c r="G602" s="18">
        <f>IF(Sheet1!I1438=1,Master!A602,Master!K602)</f>
        <v>27.6925703</v>
      </c>
      <c r="H602" s="18">
        <f>IF(Sheet1!I1438=1,Master!B602,Master!L602)</f>
        <v>-97.279281400000002</v>
      </c>
      <c r="I602" s="18">
        <f>IF(Sheet1!I1438=0,Master!A602,Master!K602)</f>
        <v>100</v>
      </c>
      <c r="J602" s="18">
        <f>IF(Sheet1!I1438=0,Master!B602,Master!L602)</f>
        <v>180</v>
      </c>
      <c r="K602" s="18">
        <v>100</v>
      </c>
      <c r="L602" s="18">
        <v>180</v>
      </c>
      <c r="M602">
        <v>427</v>
      </c>
      <c r="N602" t="s">
        <v>539</v>
      </c>
      <c r="O602">
        <v>0.203173083181</v>
      </c>
      <c r="P602" t="s">
        <v>14</v>
      </c>
      <c r="Q602" t="s">
        <v>15</v>
      </c>
      <c r="R602" t="s">
        <v>8</v>
      </c>
      <c r="S602">
        <v>1</v>
      </c>
      <c r="T602">
        <v>1</v>
      </c>
      <c r="U602">
        <v>21.850393295288001</v>
      </c>
      <c r="V602">
        <v>21.850393295288001</v>
      </c>
      <c r="W602">
        <v>21.850393295288001</v>
      </c>
      <c r="X602" s="1">
        <v>21.850393295288001</v>
      </c>
      <c r="Z602" s="1">
        <v>1</v>
      </c>
      <c r="AA602" s="1">
        <v>0.84069138765335105</v>
      </c>
      <c r="AB602" s="1">
        <v>0.84069138765335105</v>
      </c>
      <c r="AC602" s="1">
        <v>0.84069138765335105</v>
      </c>
      <c r="AD602" s="1">
        <v>0.84069138765335105</v>
      </c>
      <c r="AF602" s="1">
        <v>1</v>
      </c>
      <c r="AG602">
        <v>0.43375554680824302</v>
      </c>
      <c r="AH602">
        <v>0.43375554680824302</v>
      </c>
      <c r="AI602">
        <v>0.43375554680824302</v>
      </c>
      <c r="AJ602">
        <v>0.43375554680824302</v>
      </c>
      <c r="AL602" s="18">
        <f t="shared" si="56"/>
        <v>0.84069138765335105</v>
      </c>
      <c r="AM602">
        <v>0.84069138765335105</v>
      </c>
      <c r="AN602">
        <v>427</v>
      </c>
      <c r="AO602" t="s">
        <v>539</v>
      </c>
      <c r="AP602" t="s">
        <v>14</v>
      </c>
      <c r="AQ602" t="s">
        <v>15</v>
      </c>
      <c r="AR602" t="s">
        <v>8</v>
      </c>
      <c r="AS602">
        <v>27.6925703</v>
      </c>
      <c r="AT602">
        <v>-97.279281400000002</v>
      </c>
      <c r="AW602">
        <v>18.399999999999999</v>
      </c>
      <c r="AX602">
        <v>18.399999999999999</v>
      </c>
      <c r="BB602">
        <v>20.3</v>
      </c>
      <c r="BC602">
        <v>20.3</v>
      </c>
      <c r="BG602">
        <v>23.4</v>
      </c>
      <c r="BH602">
        <v>23.4</v>
      </c>
      <c r="BL602">
        <v>26.5</v>
      </c>
      <c r="BM602">
        <v>26.5</v>
      </c>
      <c r="BQ602">
        <v>29.3</v>
      </c>
      <c r="BR602">
        <v>29.3</v>
      </c>
      <c r="BW602">
        <v>31.8</v>
      </c>
      <c r="BX602">
        <v>31.8</v>
      </c>
      <c r="CB602">
        <v>33.1</v>
      </c>
      <c r="CC602">
        <v>33.1</v>
      </c>
      <c r="CG602">
        <v>33.299999999999997</v>
      </c>
      <c r="CH602">
        <v>33.299999999999997</v>
      </c>
      <c r="CL602">
        <v>31.8</v>
      </c>
      <c r="CM602">
        <v>31.8</v>
      </c>
      <c r="CQ602">
        <v>28.5</v>
      </c>
      <c r="CR602">
        <v>28.5</v>
      </c>
      <c r="CV602">
        <v>23.8</v>
      </c>
      <c r="CW602">
        <v>23.8</v>
      </c>
      <c r="DA602">
        <v>20</v>
      </c>
      <c r="DB602">
        <v>20</v>
      </c>
      <c r="DD602">
        <v>1</v>
      </c>
      <c r="DE602">
        <v>0.25087465378635598</v>
      </c>
      <c r="DF602">
        <v>0.25087465378635598</v>
      </c>
      <c r="DG602">
        <v>0.25087465378635598</v>
      </c>
      <c r="DH602">
        <v>0.25087465378635598</v>
      </c>
      <c r="DI602" t="str">
        <f t="shared" si="57"/>
        <v xml:space="preserve">Temp. suitable for vectors - surveillance may be needed. </v>
      </c>
      <c r="DJ602" t="str">
        <f t="shared" si="54"/>
        <v>When temp. suitable, model suggests vectors likely - may need control, education, and policies minimizing exposure.</v>
      </c>
      <c r="DK602" t="str">
        <f t="shared" si="58"/>
        <v xml:space="preserve">Temp. suitable for Zika - surveillance may be needed. </v>
      </c>
      <c r="DL602" t="str">
        <f t="shared" si="55"/>
        <v>When temp. suitable, model suggests Zika unlikely.</v>
      </c>
      <c r="DM602" t="str">
        <f t="shared" si="59"/>
        <v>Temp. suitable for vectors - surveillance may be needed. When temp. suitable, model suggests vectors likely - may need control, education, and policies minimizing exposure.</v>
      </c>
      <c r="DX602" s="59" t="s">
        <v>539</v>
      </c>
      <c r="DY602" s="59" t="s">
        <v>14</v>
      </c>
      <c r="DZ602" s="59" t="s">
        <v>15</v>
      </c>
      <c r="EA602" s="59" t="s">
        <v>8</v>
      </c>
      <c r="EB602" s="59">
        <v>1649</v>
      </c>
      <c r="EC602" s="59">
        <v>101</v>
      </c>
      <c r="ED602" s="59">
        <v>0</v>
      </c>
      <c r="EE602" s="59">
        <v>3088</v>
      </c>
      <c r="EF602" s="59">
        <v>3088</v>
      </c>
      <c r="EG602" s="59">
        <v>345.49504950494998</v>
      </c>
      <c r="EH602" s="59">
        <v>571.65333647605405</v>
      </c>
      <c r="EI602" s="59">
        <v>34895</v>
      </c>
      <c r="EJ602" s="59">
        <v>71</v>
      </c>
      <c r="EK602" s="59">
        <v>0</v>
      </c>
      <c r="EL602" s="59">
        <v>2</v>
      </c>
      <c r="EM602" s="59">
        <v>86</v>
      </c>
      <c r="EN602" s="59">
        <v>34895</v>
      </c>
    </row>
    <row r="603" spans="1:144" x14ac:dyDescent="0.25">
      <c r="A603" s="18">
        <v>27.701438799999998</v>
      </c>
      <c r="B603" s="18">
        <v>-97.4363733</v>
      </c>
      <c r="C603" s="18">
        <f>IF(Sheet1!G1439=1,Master!A603,Master!K603)</f>
        <v>27.701438799999998</v>
      </c>
      <c r="D603" s="18">
        <f>IF(Sheet1!G1439=1,Master!B603,Master!L603)</f>
        <v>-97.4363733</v>
      </c>
      <c r="E603" s="18">
        <f>IF(Sheet1!G1439=0,Master!A603,Master!K603)</f>
        <v>100</v>
      </c>
      <c r="F603" s="18">
        <f>IF(Sheet1!G1439=0,Master!B603,Master!L603)</f>
        <v>180</v>
      </c>
      <c r="G603" s="18">
        <f>IF(Sheet1!I1439=1,Master!A603,Master!K603)</f>
        <v>27.701438799999998</v>
      </c>
      <c r="H603" s="18">
        <f>IF(Sheet1!I1439=1,Master!B603,Master!L603)</f>
        <v>-97.4363733</v>
      </c>
      <c r="I603" s="18">
        <f>IF(Sheet1!I1439=0,Master!A603,Master!K603)</f>
        <v>100</v>
      </c>
      <c r="J603" s="18">
        <f>IF(Sheet1!I1439=0,Master!B603,Master!L603)</f>
        <v>180</v>
      </c>
      <c r="K603" s="18">
        <v>100</v>
      </c>
      <c r="L603" s="18">
        <v>180</v>
      </c>
      <c r="M603">
        <v>428</v>
      </c>
      <c r="N603" t="s">
        <v>540</v>
      </c>
      <c r="O603">
        <v>0.111653724824</v>
      </c>
      <c r="P603" t="s">
        <v>14</v>
      </c>
      <c r="Q603" t="s">
        <v>15</v>
      </c>
      <c r="R603" t="s">
        <v>8</v>
      </c>
      <c r="S603">
        <v>1</v>
      </c>
      <c r="T603">
        <v>1</v>
      </c>
      <c r="U603">
        <v>32.3228340148925</v>
      </c>
      <c r="V603">
        <v>32.3228340148925</v>
      </c>
      <c r="W603">
        <v>32.3228340148925</v>
      </c>
      <c r="X603" s="1">
        <v>32.3228340148925</v>
      </c>
      <c r="Z603" s="1">
        <v>1</v>
      </c>
      <c r="AA603" s="1">
        <v>0.94502415266059203</v>
      </c>
      <c r="AB603" s="1">
        <v>0.94502415266059203</v>
      </c>
      <c r="AC603" s="1">
        <v>0.94502415266059203</v>
      </c>
      <c r="AD603" s="1">
        <v>0.94502415266059203</v>
      </c>
      <c r="AF603" s="1">
        <v>1</v>
      </c>
      <c r="AG603">
        <v>0.87294853826277996</v>
      </c>
      <c r="AH603">
        <v>0.87294853826277996</v>
      </c>
      <c r="AI603">
        <v>0.87294853826277996</v>
      </c>
      <c r="AJ603">
        <v>0.87294853826277996</v>
      </c>
      <c r="AL603" s="18">
        <f t="shared" si="56"/>
        <v>0.94502415266059203</v>
      </c>
      <c r="AM603">
        <v>0.94502415266059203</v>
      </c>
      <c r="AN603">
        <v>428</v>
      </c>
      <c r="AO603" t="s">
        <v>540</v>
      </c>
      <c r="AP603" t="s">
        <v>14</v>
      </c>
      <c r="AQ603" t="s">
        <v>15</v>
      </c>
      <c r="AR603" t="s">
        <v>8</v>
      </c>
      <c r="AS603">
        <v>27.701438799999998</v>
      </c>
      <c r="AT603">
        <v>-97.4363733</v>
      </c>
      <c r="AW603">
        <v>18.7</v>
      </c>
      <c r="AX603">
        <v>18.7</v>
      </c>
      <c r="BB603">
        <v>20.7</v>
      </c>
      <c r="BC603">
        <v>20.7</v>
      </c>
      <c r="BG603">
        <v>24</v>
      </c>
      <c r="BH603">
        <v>24</v>
      </c>
      <c r="BL603">
        <v>27.2</v>
      </c>
      <c r="BM603">
        <v>27.2</v>
      </c>
      <c r="BQ603">
        <v>29.7</v>
      </c>
      <c r="BR603">
        <v>29.7</v>
      </c>
      <c r="BW603">
        <v>32.299999999999997</v>
      </c>
      <c r="BX603">
        <v>32.299999999999997</v>
      </c>
      <c r="CB603">
        <v>33.700000000000003</v>
      </c>
      <c r="CC603">
        <v>33.700000000000003</v>
      </c>
      <c r="CG603">
        <v>33.9</v>
      </c>
      <c r="CH603">
        <v>33.9</v>
      </c>
      <c r="CL603">
        <v>32.1</v>
      </c>
      <c r="CM603">
        <v>32.1</v>
      </c>
      <c r="CQ603">
        <v>28.7</v>
      </c>
      <c r="CR603">
        <v>28.7</v>
      </c>
      <c r="CV603">
        <v>24.1</v>
      </c>
      <c r="CW603">
        <v>24.1</v>
      </c>
      <c r="DA603">
        <v>20.2</v>
      </c>
      <c r="DB603">
        <v>20.2</v>
      </c>
      <c r="DD603">
        <v>1</v>
      </c>
      <c r="DE603">
        <v>0.94510799646377597</v>
      </c>
      <c r="DF603">
        <v>0.94510799646377597</v>
      </c>
      <c r="DG603">
        <v>0.94510799646377597</v>
      </c>
      <c r="DH603">
        <v>0.94510799646377597</v>
      </c>
      <c r="DI603" t="str">
        <f t="shared" si="57"/>
        <v xml:space="preserve">Temp. suitable for vectors - surveillance may be needed. </v>
      </c>
      <c r="DJ603" t="str">
        <f t="shared" si="54"/>
        <v>When temp. suitable, model suggests vectors likely - may need control, education, and policies minimizing exposure.</v>
      </c>
      <c r="DK603" t="str">
        <f t="shared" si="58"/>
        <v xml:space="preserve">Temp. suitable for Zika - surveillance may be needed. </v>
      </c>
      <c r="DL603" t="str">
        <f t="shared" si="55"/>
        <v>When temp. suitable, model suggests Zika likely - may need control, education, and policies minimizing exposure.</v>
      </c>
      <c r="DM603" t="str">
        <f t="shared" si="59"/>
        <v>Temp. suitable for vectors - surveillance may be needed. When temp. suitable, model suggests vectors likely - may need control, education, and policies minimizing exposure.</v>
      </c>
      <c r="DX603" s="59" t="s">
        <v>540</v>
      </c>
      <c r="DY603" s="59" t="s">
        <v>14</v>
      </c>
      <c r="DZ603" s="59" t="s">
        <v>15</v>
      </c>
      <c r="EA603" s="59" t="s">
        <v>8</v>
      </c>
      <c r="EB603" s="59">
        <v>0</v>
      </c>
      <c r="EC603" s="59">
        <v>170</v>
      </c>
      <c r="ED603" s="59">
        <v>0</v>
      </c>
      <c r="EE603" s="59">
        <v>2912</v>
      </c>
      <c r="EF603" s="59">
        <v>2912</v>
      </c>
      <c r="EG603" s="59">
        <v>600.576470588235</v>
      </c>
      <c r="EH603" s="59">
        <v>750.12043545130803</v>
      </c>
      <c r="EI603" s="59">
        <v>102098</v>
      </c>
      <c r="EJ603" s="59">
        <v>107</v>
      </c>
      <c r="EK603" s="59">
        <v>0</v>
      </c>
      <c r="EL603" s="59">
        <v>5</v>
      </c>
      <c r="EM603" s="59">
        <v>110</v>
      </c>
      <c r="EN603" s="59">
        <v>102098</v>
      </c>
    </row>
    <row r="604" spans="1:144" x14ac:dyDescent="0.25">
      <c r="A604" s="18">
        <v>27.6326967</v>
      </c>
      <c r="B604" s="18">
        <v>-97.313130000000001</v>
      </c>
      <c r="C604" s="18">
        <f>IF(Sheet1!G1440=1,Master!A604,Master!K604)</f>
        <v>27.6326967</v>
      </c>
      <c r="D604" s="18">
        <f>IF(Sheet1!G1440=1,Master!B604,Master!L604)</f>
        <v>-97.313130000000001</v>
      </c>
      <c r="E604" s="18">
        <f>IF(Sheet1!G1440=0,Master!A604,Master!K604)</f>
        <v>100</v>
      </c>
      <c r="F604" s="18">
        <f>IF(Sheet1!G1440=0,Master!B604,Master!L604)</f>
        <v>180</v>
      </c>
      <c r="G604" s="18">
        <f>IF(Sheet1!I1440=1,Master!A604,Master!K604)</f>
        <v>27.6326967</v>
      </c>
      <c r="H604" s="18">
        <f>IF(Sheet1!I1440=1,Master!B604,Master!L604)</f>
        <v>-97.313130000000001</v>
      </c>
      <c r="I604" s="18">
        <f>IF(Sheet1!I1440=0,Master!A604,Master!K604)</f>
        <v>100</v>
      </c>
      <c r="J604" s="18">
        <f>IF(Sheet1!I1440=0,Master!B604,Master!L604)</f>
        <v>180</v>
      </c>
      <c r="K604" s="18">
        <v>100</v>
      </c>
      <c r="L604" s="18">
        <v>180</v>
      </c>
      <c r="M604">
        <v>429</v>
      </c>
      <c r="N604" t="s">
        <v>541</v>
      </c>
      <c r="O604">
        <v>9.0324591192499998E-2</v>
      </c>
      <c r="P604" t="s">
        <v>14</v>
      </c>
      <c r="Q604" t="s">
        <v>15</v>
      </c>
      <c r="R604" t="s">
        <v>8</v>
      </c>
      <c r="S604">
        <v>1</v>
      </c>
      <c r="T604">
        <v>1</v>
      </c>
      <c r="U604">
        <v>26.8110237121582</v>
      </c>
      <c r="V604">
        <v>26.8110237121582</v>
      </c>
      <c r="W604">
        <v>26.8110237121582</v>
      </c>
      <c r="X604" s="1">
        <v>26.8110237121582</v>
      </c>
      <c r="Z604" s="1">
        <v>1</v>
      </c>
      <c r="AA604" s="1">
        <v>0.85813387846254296</v>
      </c>
      <c r="AB604" s="1">
        <v>0.85813387846254296</v>
      </c>
      <c r="AC604" s="1">
        <v>0.85813387846254296</v>
      </c>
      <c r="AD604" s="1">
        <v>0.85813387846254296</v>
      </c>
      <c r="AF604" s="1">
        <v>1</v>
      </c>
      <c r="AG604">
        <v>0.70756395034637398</v>
      </c>
      <c r="AH604">
        <v>0.70756395034637398</v>
      </c>
      <c r="AI604">
        <v>0.70756395034637398</v>
      </c>
      <c r="AJ604">
        <v>0.70756395034637398</v>
      </c>
      <c r="AL604" s="18">
        <f t="shared" si="56"/>
        <v>0.85813387846254296</v>
      </c>
      <c r="AM604">
        <v>0.85813387846254296</v>
      </c>
      <c r="AN604">
        <v>429</v>
      </c>
      <c r="AO604" t="s">
        <v>541</v>
      </c>
      <c r="AP604" t="s">
        <v>14</v>
      </c>
      <c r="AQ604" t="s">
        <v>15</v>
      </c>
      <c r="AR604" t="s">
        <v>8</v>
      </c>
      <c r="AS604">
        <v>27.6326967</v>
      </c>
      <c r="AT604">
        <v>-97.313130000000001</v>
      </c>
      <c r="AW604">
        <v>18.399999999999999</v>
      </c>
      <c r="AX604">
        <v>18.399999999999999</v>
      </c>
      <c r="BB604">
        <v>20.3</v>
      </c>
      <c r="BC604">
        <v>20.3</v>
      </c>
      <c r="BG604">
        <v>23.5</v>
      </c>
      <c r="BH604">
        <v>23.5</v>
      </c>
      <c r="BL604">
        <v>26.6</v>
      </c>
      <c r="BM604">
        <v>26.6</v>
      </c>
      <c r="BQ604">
        <v>29.3</v>
      </c>
      <c r="BR604">
        <v>29.3</v>
      </c>
      <c r="BW604">
        <v>31.8</v>
      </c>
      <c r="BX604">
        <v>31.8</v>
      </c>
      <c r="CB604">
        <v>33</v>
      </c>
      <c r="CC604">
        <v>33</v>
      </c>
      <c r="CG604">
        <v>33.200000000000003</v>
      </c>
      <c r="CH604">
        <v>33.200000000000003</v>
      </c>
      <c r="CL604">
        <v>31.8</v>
      </c>
      <c r="CM604">
        <v>31.8</v>
      </c>
      <c r="CQ604">
        <v>28.5</v>
      </c>
      <c r="CR604">
        <v>28.5</v>
      </c>
      <c r="CV604">
        <v>23.9</v>
      </c>
      <c r="CW604">
        <v>23.9</v>
      </c>
      <c r="DA604">
        <v>20.100000000000001</v>
      </c>
      <c r="DB604">
        <v>20.100000000000001</v>
      </c>
      <c r="DD604">
        <v>1</v>
      </c>
      <c r="DE604">
        <v>0.30030211806297302</v>
      </c>
      <c r="DF604">
        <v>0.30030211806297302</v>
      </c>
      <c r="DG604">
        <v>0.30030211806297302</v>
      </c>
      <c r="DH604">
        <v>0.30030211806297302</v>
      </c>
      <c r="DI604" t="str">
        <f t="shared" si="57"/>
        <v xml:space="preserve">Temp. suitable for vectors - surveillance may be needed. </v>
      </c>
      <c r="DJ604" t="str">
        <f t="shared" si="54"/>
        <v>When temp. suitable, model suggests vectors likely - may need control, education, and policies minimizing exposure.</v>
      </c>
      <c r="DK604" t="str">
        <f t="shared" si="58"/>
        <v xml:space="preserve">Temp. suitable for Zika - surveillance may be needed. </v>
      </c>
      <c r="DL604" t="str">
        <f t="shared" si="55"/>
        <v>When temp. suitable, model suggests Zika unlikely.</v>
      </c>
      <c r="DM604" t="str">
        <f t="shared" si="59"/>
        <v>Temp. suitable for vectors - surveillance may be needed. When temp. suitable, model suggests vectors likely - may need control, education, and policies minimizing exposure.</v>
      </c>
      <c r="DX604" s="59" t="s">
        <v>541</v>
      </c>
      <c r="DY604" s="59" t="s">
        <v>14</v>
      </c>
      <c r="DZ604" s="59" t="s">
        <v>15</v>
      </c>
      <c r="EA604" s="59" t="s">
        <v>8</v>
      </c>
      <c r="EB604" s="59">
        <v>12</v>
      </c>
      <c r="EC604" s="59">
        <v>75</v>
      </c>
      <c r="ED604" s="59">
        <v>0</v>
      </c>
      <c r="EE604" s="59">
        <v>998</v>
      </c>
      <c r="EF604" s="59">
        <v>998</v>
      </c>
      <c r="EG604" s="59">
        <v>62.84</v>
      </c>
      <c r="EH604" s="59">
        <v>151.43421365948501</v>
      </c>
      <c r="EI604" s="59">
        <v>4713</v>
      </c>
      <c r="EJ604" s="59">
        <v>28</v>
      </c>
      <c r="EK604" s="59">
        <v>0</v>
      </c>
      <c r="EL604" s="59">
        <v>8</v>
      </c>
      <c r="EM604" s="59">
        <v>0</v>
      </c>
      <c r="EN604" s="59">
        <v>4713</v>
      </c>
    </row>
    <row r="605" spans="1:144" x14ac:dyDescent="0.25">
      <c r="A605" s="18">
        <v>27.5000255</v>
      </c>
      <c r="B605" s="18">
        <v>-97.812773500000006</v>
      </c>
      <c r="C605" s="18">
        <f>IF(Sheet1!G1441=1,Master!A605,Master!K605)</f>
        <v>27.5000255</v>
      </c>
      <c r="D605" s="18">
        <f>IF(Sheet1!G1441=1,Master!B605,Master!L605)</f>
        <v>-97.812773500000006</v>
      </c>
      <c r="E605" s="18">
        <f>IF(Sheet1!G1441=0,Master!A605,Master!K605)</f>
        <v>100</v>
      </c>
      <c r="F605" s="18">
        <f>IF(Sheet1!G1441=0,Master!B605,Master!L605)</f>
        <v>180</v>
      </c>
      <c r="G605" s="18">
        <f>IF(Sheet1!I1441=1,Master!A605,Master!K605)</f>
        <v>27.5000255</v>
      </c>
      <c r="H605" s="18">
        <f>IF(Sheet1!I1441=1,Master!B605,Master!L605)</f>
        <v>-97.812773500000006</v>
      </c>
      <c r="I605" s="18">
        <f>IF(Sheet1!I1441=0,Master!A605,Master!K605)</f>
        <v>100</v>
      </c>
      <c r="J605" s="18">
        <f>IF(Sheet1!I1441=0,Master!B605,Master!L605)</f>
        <v>180</v>
      </c>
      <c r="K605" s="18">
        <v>100</v>
      </c>
      <c r="L605" s="18">
        <v>180</v>
      </c>
      <c r="M605">
        <v>445</v>
      </c>
      <c r="N605" t="s">
        <v>557</v>
      </c>
      <c r="O605">
        <v>0.28241072875099998</v>
      </c>
      <c r="P605" t="s">
        <v>14</v>
      </c>
      <c r="Q605" t="s">
        <v>15</v>
      </c>
      <c r="R605" t="s">
        <v>8</v>
      </c>
      <c r="S605">
        <v>1</v>
      </c>
      <c r="T605">
        <v>1</v>
      </c>
      <c r="U605">
        <v>30.944881439208899</v>
      </c>
      <c r="V605">
        <v>30.944881439208899</v>
      </c>
      <c r="W605">
        <v>30.944881439208899</v>
      </c>
      <c r="X605" s="1">
        <v>30.944881439208899</v>
      </c>
      <c r="Z605" s="1">
        <v>1</v>
      </c>
      <c r="AA605" s="1">
        <v>0.91146331025303495</v>
      </c>
      <c r="AB605" s="1">
        <v>0.91146331025303495</v>
      </c>
      <c r="AC605" s="1">
        <v>0.91146331025303495</v>
      </c>
      <c r="AD605" s="1">
        <v>0.91146331025303495</v>
      </c>
      <c r="AF605" s="1">
        <v>1</v>
      </c>
      <c r="AG605">
        <v>0.91048906407219099</v>
      </c>
      <c r="AH605">
        <v>0.91048906407219099</v>
      </c>
      <c r="AI605">
        <v>0.91048906407219099</v>
      </c>
      <c r="AJ605">
        <v>0.91048906407219099</v>
      </c>
      <c r="AL605" s="18">
        <f t="shared" si="56"/>
        <v>0.91146331025303495</v>
      </c>
      <c r="AM605">
        <v>0.91146331025303495</v>
      </c>
      <c r="AN605">
        <v>445</v>
      </c>
      <c r="AO605" t="s">
        <v>557</v>
      </c>
      <c r="AP605" t="s">
        <v>14</v>
      </c>
      <c r="AQ605" t="s">
        <v>15</v>
      </c>
      <c r="AR605" t="s">
        <v>8</v>
      </c>
      <c r="AS605">
        <v>27.5000255</v>
      </c>
      <c r="AT605">
        <v>-97.812773500000006</v>
      </c>
      <c r="AW605">
        <v>19.3</v>
      </c>
      <c r="AX605">
        <v>19.3</v>
      </c>
      <c r="BB605">
        <v>21.5</v>
      </c>
      <c r="BC605">
        <v>21.5</v>
      </c>
      <c r="BG605">
        <v>25.1</v>
      </c>
      <c r="BH605">
        <v>25.1</v>
      </c>
      <c r="BL605">
        <v>28.5</v>
      </c>
      <c r="BM605">
        <v>28.5</v>
      </c>
      <c r="BQ605">
        <v>30.9</v>
      </c>
      <c r="BR605">
        <v>30.9</v>
      </c>
      <c r="BW605">
        <v>33.4</v>
      </c>
      <c r="BX605">
        <v>33.4</v>
      </c>
      <c r="CB605">
        <v>34.9</v>
      </c>
      <c r="CC605">
        <v>34.9</v>
      </c>
      <c r="CG605">
        <v>35</v>
      </c>
      <c r="CH605">
        <v>35</v>
      </c>
      <c r="CL605">
        <v>32.799999999999997</v>
      </c>
      <c r="CM605">
        <v>32.799999999999997</v>
      </c>
      <c r="CQ605">
        <v>29.3</v>
      </c>
      <c r="CR605">
        <v>29.3</v>
      </c>
      <c r="CV605">
        <v>24.5</v>
      </c>
      <c r="CW605">
        <v>24.5</v>
      </c>
      <c r="DA605">
        <v>20.7</v>
      </c>
      <c r="DB605">
        <v>20.7</v>
      </c>
      <c r="DD605">
        <v>1</v>
      </c>
      <c r="DE605">
        <v>0.18604260728144001</v>
      </c>
      <c r="DF605">
        <v>0.18604260728144001</v>
      </c>
      <c r="DG605">
        <v>0.18604260728144001</v>
      </c>
      <c r="DH605">
        <v>0.18604260728144001</v>
      </c>
      <c r="DI605" t="str">
        <f t="shared" si="57"/>
        <v xml:space="preserve">Temp. suitable for vectors - surveillance may be needed. </v>
      </c>
      <c r="DJ605" t="str">
        <f t="shared" si="54"/>
        <v>When temp. suitable, model suggests vectors likely - may need control, education, and policies minimizing exposure.</v>
      </c>
      <c r="DK605" t="str">
        <f t="shared" si="58"/>
        <v xml:space="preserve">Temp. suitable for Zika - surveillance may be needed. </v>
      </c>
      <c r="DL605" t="str">
        <f t="shared" si="55"/>
        <v>When temp. suitable, model suggests Zika unlikely.</v>
      </c>
      <c r="DM605" t="str">
        <f t="shared" si="59"/>
        <v>Temp. suitable for vectors - surveillance may be needed. When temp. suitable, model suggests vectors likely - may need control, education, and policies minimizing exposure.</v>
      </c>
      <c r="DX605" s="59" t="s">
        <v>557</v>
      </c>
      <c r="DY605" s="59" t="s">
        <v>14</v>
      </c>
      <c r="DZ605" s="59" t="s">
        <v>15</v>
      </c>
      <c r="EA605" s="59" t="s">
        <v>8</v>
      </c>
      <c r="EB605" s="59">
        <v>42</v>
      </c>
      <c r="EC605" s="59">
        <v>265</v>
      </c>
      <c r="ED605" s="59">
        <v>0</v>
      </c>
      <c r="EE605" s="59">
        <v>1940</v>
      </c>
      <c r="EF605" s="59">
        <v>1940</v>
      </c>
      <c r="EG605" s="59">
        <v>103.056603773584</v>
      </c>
      <c r="EH605" s="59">
        <v>315.651791377439</v>
      </c>
      <c r="EI605" s="59">
        <v>27310</v>
      </c>
      <c r="EJ605" s="59">
        <v>73</v>
      </c>
      <c r="EK605" s="59">
        <v>0</v>
      </c>
      <c r="EL605" s="59">
        <v>11</v>
      </c>
      <c r="EM605" s="59">
        <v>1</v>
      </c>
      <c r="EN605" s="59">
        <v>27310</v>
      </c>
    </row>
    <row r="606" spans="1:144" x14ac:dyDescent="0.25">
      <c r="A606" s="18">
        <v>27.524884199999999</v>
      </c>
      <c r="B606" s="18">
        <v>-98.106703100000004</v>
      </c>
      <c r="C606" s="18">
        <f>IF(Sheet1!G1442=1,Master!A606,Master!K606)</f>
        <v>27.524884199999999</v>
      </c>
      <c r="D606" s="18">
        <f>IF(Sheet1!G1442=1,Master!B606,Master!L606)</f>
        <v>-98.106703100000004</v>
      </c>
      <c r="E606" s="18">
        <f>IF(Sheet1!G1442=0,Master!A606,Master!K606)</f>
        <v>100</v>
      </c>
      <c r="F606" s="18">
        <f>IF(Sheet1!G1442=0,Master!B606,Master!L606)</f>
        <v>180</v>
      </c>
      <c r="G606" s="18">
        <f>IF(Sheet1!I1442=1,Master!A606,Master!K606)</f>
        <v>27.524884199999999</v>
      </c>
      <c r="H606" s="18">
        <f>IF(Sheet1!I1442=1,Master!B606,Master!L606)</f>
        <v>-98.106703100000004</v>
      </c>
      <c r="I606" s="18">
        <f>IF(Sheet1!I1442=0,Master!A606,Master!K606)</f>
        <v>100</v>
      </c>
      <c r="J606" s="18">
        <f>IF(Sheet1!I1442=0,Master!B606,Master!L606)</f>
        <v>180</v>
      </c>
      <c r="K606" s="18">
        <v>100</v>
      </c>
      <c r="L606" s="18">
        <v>180</v>
      </c>
      <c r="M606">
        <v>446</v>
      </c>
      <c r="N606" t="s">
        <v>558</v>
      </c>
      <c r="O606">
        <v>4.3434233178500002E-2</v>
      </c>
      <c r="P606" t="s">
        <v>14</v>
      </c>
      <c r="Q606" t="s">
        <v>15</v>
      </c>
      <c r="R606" t="s">
        <v>8</v>
      </c>
      <c r="S606">
        <v>1</v>
      </c>
      <c r="T606">
        <v>1</v>
      </c>
      <c r="U606">
        <v>30.393701553344702</v>
      </c>
      <c r="V606">
        <v>30.393701553344702</v>
      </c>
      <c r="W606">
        <v>30.393701553344702</v>
      </c>
      <c r="X606" s="1">
        <v>30.393701553344702</v>
      </c>
      <c r="Z606" s="1">
        <v>1</v>
      </c>
      <c r="AA606" s="1">
        <v>0.84275728464126598</v>
      </c>
      <c r="AB606" s="1">
        <v>0.84275728464126598</v>
      </c>
      <c r="AC606" s="1">
        <v>0.84275728464126598</v>
      </c>
      <c r="AD606" s="1">
        <v>0.84275728464126598</v>
      </c>
      <c r="AF606" s="1">
        <v>1</v>
      </c>
      <c r="AG606">
        <v>0.88732177019119296</v>
      </c>
      <c r="AH606">
        <v>0.88732177019119296</v>
      </c>
      <c r="AI606">
        <v>0.88732177019119296</v>
      </c>
      <c r="AJ606">
        <v>0.88732177019119296</v>
      </c>
      <c r="AL606" s="18">
        <f t="shared" si="56"/>
        <v>0.88732177019119296</v>
      </c>
      <c r="AM606">
        <v>0.88732177019119296</v>
      </c>
      <c r="AN606">
        <v>446</v>
      </c>
      <c r="AO606" t="s">
        <v>558</v>
      </c>
      <c r="AP606" t="s">
        <v>14</v>
      </c>
      <c r="AQ606" t="s">
        <v>15</v>
      </c>
      <c r="AR606" t="s">
        <v>8</v>
      </c>
      <c r="AS606">
        <v>27.524884199999999</v>
      </c>
      <c r="AT606">
        <v>-98.106703100000004</v>
      </c>
      <c r="AW606">
        <v>19.600000000000001</v>
      </c>
      <c r="AX606">
        <v>19.600000000000001</v>
      </c>
      <c r="BB606">
        <v>21.9</v>
      </c>
      <c r="BC606">
        <v>21.9</v>
      </c>
      <c r="BG606">
        <v>25.8</v>
      </c>
      <c r="BH606">
        <v>25.8</v>
      </c>
      <c r="BL606">
        <v>29.5</v>
      </c>
      <c r="BM606">
        <v>29.5</v>
      </c>
      <c r="BQ606">
        <v>31.7</v>
      </c>
      <c r="BR606">
        <v>31.7</v>
      </c>
      <c r="BW606">
        <v>34.4</v>
      </c>
      <c r="BX606">
        <v>34.4</v>
      </c>
      <c r="CB606">
        <v>35.9</v>
      </c>
      <c r="CC606">
        <v>35.9</v>
      </c>
      <c r="CG606">
        <v>36.1</v>
      </c>
      <c r="CH606">
        <v>36.1</v>
      </c>
      <c r="CL606">
        <v>33.4</v>
      </c>
      <c r="CM606">
        <v>33.4</v>
      </c>
      <c r="CQ606">
        <v>29.7</v>
      </c>
      <c r="CR606">
        <v>29.7</v>
      </c>
      <c r="CV606">
        <v>24.8</v>
      </c>
      <c r="CW606">
        <v>24.8</v>
      </c>
      <c r="DA606">
        <v>20.8</v>
      </c>
      <c r="DB606">
        <v>20.8</v>
      </c>
      <c r="DD606">
        <v>1</v>
      </c>
      <c r="DE606">
        <v>0.14302569627761799</v>
      </c>
      <c r="DF606">
        <v>0.14302569627761799</v>
      </c>
      <c r="DG606">
        <v>0.14302569627761799</v>
      </c>
      <c r="DH606">
        <v>0.14302569627761799</v>
      </c>
      <c r="DI606" t="str">
        <f t="shared" si="57"/>
        <v xml:space="preserve">Temp. suitable for vectors - surveillance may be needed. </v>
      </c>
      <c r="DJ606" t="str">
        <f t="shared" si="54"/>
        <v>When temp. suitable, model suggests vectors likely - may need control, education, and policies minimizing exposure.</v>
      </c>
      <c r="DK606" t="str">
        <f t="shared" si="58"/>
        <v xml:space="preserve">Temp. suitable for Zika - surveillance may be needed. </v>
      </c>
      <c r="DL606" t="str">
        <f t="shared" si="55"/>
        <v>When temp. suitable, model suggests Zika unlikely.</v>
      </c>
      <c r="DM606" t="str">
        <f t="shared" si="59"/>
        <v>Temp. suitable for vectors - surveillance may be needed. When temp. suitable, model suggests vectors likely - may need control, education, and policies minimizing exposure.</v>
      </c>
      <c r="DX606" s="59" t="s">
        <v>558</v>
      </c>
      <c r="DY606" s="59" t="s">
        <v>14</v>
      </c>
      <c r="DZ606" s="59" t="s">
        <v>15</v>
      </c>
      <c r="EA606" s="59" t="s">
        <v>8</v>
      </c>
      <c r="EB606" s="59">
        <v>0</v>
      </c>
      <c r="EC606" s="59">
        <v>131</v>
      </c>
      <c r="ED606" s="59">
        <v>0</v>
      </c>
      <c r="EE606" s="59">
        <v>4</v>
      </c>
      <c r="EF606" s="59">
        <v>4</v>
      </c>
      <c r="EG606" s="59">
        <v>4.5801526717557002E-2</v>
      </c>
      <c r="EH606" s="59">
        <v>0.36784072681394703</v>
      </c>
      <c r="EI606" s="59">
        <v>6</v>
      </c>
      <c r="EJ606" s="59">
        <v>3</v>
      </c>
      <c r="EK606" s="59">
        <v>0</v>
      </c>
      <c r="EL606" s="59">
        <v>4</v>
      </c>
      <c r="EM606" s="59">
        <v>0</v>
      </c>
      <c r="EN606" s="59">
        <v>6</v>
      </c>
    </row>
    <row r="607" spans="1:144" x14ac:dyDescent="0.25">
      <c r="A607" s="18">
        <v>27.829659199999998</v>
      </c>
      <c r="B607" s="18">
        <v>-97.205386099999998</v>
      </c>
      <c r="C607" s="18">
        <f>IF(Sheet1!G1443=1,Master!A607,Master!K607)</f>
        <v>27.829659199999998</v>
      </c>
      <c r="D607" s="18">
        <f>IF(Sheet1!G1443=1,Master!B607,Master!L607)</f>
        <v>-97.205386099999998</v>
      </c>
      <c r="E607" s="18">
        <f>IF(Sheet1!G1443=0,Master!A607,Master!K607)</f>
        <v>100</v>
      </c>
      <c r="F607" s="18">
        <f>IF(Sheet1!G1443=0,Master!B607,Master!L607)</f>
        <v>180</v>
      </c>
      <c r="G607" s="18">
        <f>IF(Sheet1!I1443=1,Master!A607,Master!K607)</f>
        <v>27.829659199999998</v>
      </c>
      <c r="H607" s="18">
        <f>IF(Sheet1!I1443=1,Master!B607,Master!L607)</f>
        <v>-97.205386099999998</v>
      </c>
      <c r="I607" s="18">
        <f>IF(Sheet1!I1443=0,Master!A607,Master!K607)</f>
        <v>100</v>
      </c>
      <c r="J607" s="18">
        <f>IF(Sheet1!I1443=0,Master!B607,Master!L607)</f>
        <v>180</v>
      </c>
      <c r="K607" s="18">
        <v>100</v>
      </c>
      <c r="L607" s="18">
        <v>180</v>
      </c>
      <c r="M607">
        <v>535</v>
      </c>
      <c r="N607" t="s">
        <v>647</v>
      </c>
      <c r="O607">
        <v>8.9242773101200004E-2</v>
      </c>
      <c r="P607" t="s">
        <v>14</v>
      </c>
      <c r="Q607" t="s">
        <v>15</v>
      </c>
      <c r="R607" t="s">
        <v>8</v>
      </c>
      <c r="S607">
        <v>1</v>
      </c>
      <c r="T607">
        <v>1</v>
      </c>
      <c r="U607">
        <v>24.606298446655199</v>
      </c>
      <c r="V607">
        <v>24.606298446655199</v>
      </c>
      <c r="W607">
        <v>24.606298446655199</v>
      </c>
      <c r="X607" s="1">
        <v>24.606298446655199</v>
      </c>
      <c r="Z607" s="1">
        <v>1</v>
      </c>
      <c r="AA607" s="1">
        <v>0.62296283245086703</v>
      </c>
      <c r="AB607" s="1">
        <v>0.62296283245086703</v>
      </c>
      <c r="AC607" s="1">
        <v>0.62296283245086703</v>
      </c>
      <c r="AD607" s="1">
        <v>0.62296283245086703</v>
      </c>
      <c r="AF607" s="1">
        <v>1</v>
      </c>
      <c r="AG607">
        <v>0.13420854508876801</v>
      </c>
      <c r="AH607">
        <v>0.13420854508876801</v>
      </c>
      <c r="AI607">
        <v>0.13420854508876801</v>
      </c>
      <c r="AJ607">
        <v>0.13420854508876801</v>
      </c>
      <c r="AL607" s="18">
        <f t="shared" si="56"/>
        <v>0.62296283245086703</v>
      </c>
      <c r="AM607">
        <v>0.62296283245086703</v>
      </c>
      <c r="AN607">
        <v>535</v>
      </c>
      <c r="AO607" t="s">
        <v>647</v>
      </c>
      <c r="AP607" t="s">
        <v>14</v>
      </c>
      <c r="AQ607" t="s">
        <v>15</v>
      </c>
      <c r="AR607" t="s">
        <v>8</v>
      </c>
      <c r="AS607">
        <v>27.829659199999998</v>
      </c>
      <c r="AT607">
        <v>-97.205386099999998</v>
      </c>
      <c r="AW607">
        <v>18.100000000000001</v>
      </c>
      <c r="AX607">
        <v>18.100000000000001</v>
      </c>
      <c r="BB607">
        <v>20</v>
      </c>
      <c r="BC607">
        <v>20</v>
      </c>
      <c r="BG607">
        <v>23.2</v>
      </c>
      <c r="BH607">
        <v>23.2</v>
      </c>
      <c r="BL607">
        <v>26.3</v>
      </c>
      <c r="BM607">
        <v>26.3</v>
      </c>
      <c r="BQ607">
        <v>29</v>
      </c>
      <c r="BR607">
        <v>29</v>
      </c>
      <c r="BW607">
        <v>31.7</v>
      </c>
      <c r="BX607">
        <v>31.7</v>
      </c>
      <c r="CB607">
        <v>32.9</v>
      </c>
      <c r="CC607">
        <v>32.9</v>
      </c>
      <c r="CG607">
        <v>33.1</v>
      </c>
      <c r="CH607">
        <v>33.1</v>
      </c>
      <c r="CL607">
        <v>31.7</v>
      </c>
      <c r="CM607">
        <v>31.7</v>
      </c>
      <c r="CQ607">
        <v>28.4</v>
      </c>
      <c r="CR607">
        <v>28.4</v>
      </c>
      <c r="CV607">
        <v>23.8</v>
      </c>
      <c r="CW607">
        <v>23.8</v>
      </c>
      <c r="DA607">
        <v>19.8</v>
      </c>
      <c r="DB607">
        <v>19.8</v>
      </c>
      <c r="DD607">
        <v>1</v>
      </c>
      <c r="DE607">
        <v>0.41829171776771501</v>
      </c>
      <c r="DF607">
        <v>0.41829171776771501</v>
      </c>
      <c r="DG607">
        <v>0.41829171776771501</v>
      </c>
      <c r="DH607">
        <v>0.41829171776771501</v>
      </c>
      <c r="DI607" t="str">
        <f t="shared" si="57"/>
        <v xml:space="preserve">Temp. suitable for vectors - surveillance may be needed. </v>
      </c>
      <c r="DJ607" t="str">
        <f t="shared" si="54"/>
        <v>When temp. suitable, model suggests vectors likely - may need control, education, and policies minimizing exposure.</v>
      </c>
      <c r="DK607" t="str">
        <f t="shared" si="58"/>
        <v xml:space="preserve">Temp. suitable for Zika - surveillance may be needed. </v>
      </c>
      <c r="DL607" t="str">
        <f t="shared" si="55"/>
        <v>When temp. suitable, model suggests Zika unlikely.</v>
      </c>
      <c r="DM607" t="str">
        <f t="shared" si="59"/>
        <v>Temp. suitable for vectors - surveillance may be needed. When temp. suitable, model suggests vectors likely - may need control, education, and policies minimizing exposure.</v>
      </c>
      <c r="DX607" s="59" t="s">
        <v>647</v>
      </c>
      <c r="DY607" s="59" t="s">
        <v>14</v>
      </c>
      <c r="DZ607" s="59" t="s">
        <v>15</v>
      </c>
      <c r="EA607" s="59" t="s">
        <v>8</v>
      </c>
      <c r="EB607" s="59">
        <v>49</v>
      </c>
      <c r="EC607" s="59">
        <v>74</v>
      </c>
      <c r="ED607" s="59">
        <v>0</v>
      </c>
      <c r="EE607" s="59">
        <v>1257</v>
      </c>
      <c r="EF607" s="59">
        <v>1257</v>
      </c>
      <c r="EG607" s="59">
        <v>138.89189189189099</v>
      </c>
      <c r="EH607" s="59">
        <v>270.12377381026897</v>
      </c>
      <c r="EI607" s="59">
        <v>10278</v>
      </c>
      <c r="EJ607" s="59">
        <v>50</v>
      </c>
      <c r="EK607" s="59">
        <v>0</v>
      </c>
      <c r="EL607" s="59">
        <v>7</v>
      </c>
      <c r="EM607" s="59">
        <v>30</v>
      </c>
      <c r="EN607" s="59">
        <v>10278</v>
      </c>
    </row>
    <row r="608" spans="1:144" x14ac:dyDescent="0.25">
      <c r="A608" s="18">
        <v>32.983349799999999</v>
      </c>
      <c r="B608" s="18">
        <v>-101.15421360000001</v>
      </c>
      <c r="C608" s="18">
        <f>IF(Sheet1!G1444=1,Master!A608,Master!K608)</f>
        <v>32.983349799999999</v>
      </c>
      <c r="D608" s="18">
        <f>IF(Sheet1!G1444=1,Master!B608,Master!L608)</f>
        <v>-101.15421360000001</v>
      </c>
      <c r="E608" s="18">
        <f>IF(Sheet1!G1444=0,Master!A608,Master!K608)</f>
        <v>100</v>
      </c>
      <c r="F608" s="18">
        <f>IF(Sheet1!G1444=0,Master!B608,Master!L608)</f>
        <v>180</v>
      </c>
      <c r="G608" s="18">
        <f>IF(Sheet1!I1444=1,Master!A608,Master!K608)</f>
        <v>32.983349799999999</v>
      </c>
      <c r="H608" s="18">
        <f>IF(Sheet1!I1444=1,Master!B608,Master!L608)</f>
        <v>-101.15421360000001</v>
      </c>
      <c r="I608" s="18">
        <f>IF(Sheet1!I1444=0,Master!A608,Master!K608)</f>
        <v>100</v>
      </c>
      <c r="J608" s="18">
        <f>IF(Sheet1!I1444=0,Master!B608,Master!L608)</f>
        <v>180</v>
      </c>
      <c r="K608" s="18">
        <v>100</v>
      </c>
      <c r="L608" s="18">
        <v>180</v>
      </c>
      <c r="M608">
        <v>625</v>
      </c>
      <c r="N608" t="s">
        <v>739</v>
      </c>
      <c r="O608">
        <v>1.00977745057E-2</v>
      </c>
      <c r="P608" t="s">
        <v>14</v>
      </c>
      <c r="Q608" t="s">
        <v>15</v>
      </c>
      <c r="R608" t="s">
        <v>8</v>
      </c>
      <c r="S608">
        <v>1</v>
      </c>
      <c r="T608">
        <v>1</v>
      </c>
      <c r="U608">
        <v>24.330709457397401</v>
      </c>
      <c r="V608">
        <v>24.330709457397401</v>
      </c>
      <c r="W608">
        <v>24.330709457397401</v>
      </c>
      <c r="X608" s="1">
        <v>24.330709457397401</v>
      </c>
      <c r="Z608" s="1">
        <v>1</v>
      </c>
      <c r="AA608" s="1">
        <v>0.234040096402168</v>
      </c>
      <c r="AB608" s="1">
        <v>0.234040096402168</v>
      </c>
      <c r="AC608" s="1">
        <v>0.234040096402168</v>
      </c>
      <c r="AD608" s="1">
        <v>0.234040096402168</v>
      </c>
      <c r="AF608" s="1">
        <v>1</v>
      </c>
      <c r="AG608">
        <v>0.57223701477050803</v>
      </c>
      <c r="AH608">
        <v>0.57223701477050803</v>
      </c>
      <c r="AI608">
        <v>0.57223701477050803</v>
      </c>
      <c r="AJ608">
        <v>0.57223701477050803</v>
      </c>
      <c r="AL608" s="18">
        <f t="shared" si="56"/>
        <v>0.57223701477050803</v>
      </c>
      <c r="AM608">
        <v>0.57223701477050803</v>
      </c>
      <c r="AN608">
        <v>625</v>
      </c>
      <c r="AO608" t="s">
        <v>739</v>
      </c>
      <c r="AP608" t="s">
        <v>14</v>
      </c>
      <c r="AQ608" t="s">
        <v>15</v>
      </c>
      <c r="AR608" t="s">
        <v>8</v>
      </c>
      <c r="AS608">
        <v>32.983349799999999</v>
      </c>
      <c r="AT608">
        <v>-101.15421360000001</v>
      </c>
      <c r="AW608">
        <v>12.6</v>
      </c>
      <c r="AX608">
        <v>12.6</v>
      </c>
      <c r="BB608">
        <v>15.2</v>
      </c>
      <c r="BC608">
        <v>15.2</v>
      </c>
      <c r="BG608">
        <v>19.899999999999999</v>
      </c>
      <c r="BH608">
        <v>19.899999999999999</v>
      </c>
      <c r="BL608">
        <v>25.3</v>
      </c>
      <c r="BM608">
        <v>25.3</v>
      </c>
      <c r="BQ608">
        <v>29.2</v>
      </c>
      <c r="BR608">
        <v>29.2</v>
      </c>
      <c r="BW608">
        <v>32.6</v>
      </c>
      <c r="BX608">
        <v>32.6</v>
      </c>
      <c r="CB608">
        <v>34.4</v>
      </c>
      <c r="CC608">
        <v>34.4</v>
      </c>
      <c r="CG608">
        <v>33.700000000000003</v>
      </c>
      <c r="CH608">
        <v>33.700000000000003</v>
      </c>
      <c r="CL608">
        <v>29.6</v>
      </c>
      <c r="CM608">
        <v>29.6</v>
      </c>
      <c r="CQ608">
        <v>24.9</v>
      </c>
      <c r="CR608">
        <v>24.9</v>
      </c>
      <c r="CV608">
        <v>18.5</v>
      </c>
      <c r="CW608">
        <v>18.5</v>
      </c>
      <c r="DA608">
        <v>13.7</v>
      </c>
      <c r="DB608">
        <v>13.7</v>
      </c>
      <c r="DD608">
        <v>1</v>
      </c>
      <c r="DE608">
        <v>0</v>
      </c>
      <c r="DF608">
        <v>0</v>
      </c>
      <c r="DG608">
        <v>0</v>
      </c>
      <c r="DH608">
        <v>0</v>
      </c>
      <c r="DI608" t="str">
        <f t="shared" si="57"/>
        <v xml:space="preserve">Temp. suitable for vectors - surveillance may be needed. </v>
      </c>
      <c r="DJ608" t="str">
        <f t="shared" si="54"/>
        <v>When temp. suitable, model suggests vectors likely - may need control, education, and policies minimizing exposure.</v>
      </c>
      <c r="DK608" t="str">
        <f t="shared" si="58"/>
        <v xml:space="preserve">Temp. suitable for Zika - surveillance may be needed. </v>
      </c>
      <c r="DL608" t="str">
        <f t="shared" si="55"/>
        <v>When temp. suitable, model suggests Zika unlikely.</v>
      </c>
      <c r="DM608" t="str">
        <f t="shared" si="59"/>
        <v>Temp. suitable for vectors - surveillance may be needed. When temp. suitable, model suggests vectors likely - may need control, education, and policies minimizing exposure.</v>
      </c>
      <c r="DX608" s="59" t="s">
        <v>739</v>
      </c>
      <c r="DY608" s="59" t="s">
        <v>14</v>
      </c>
      <c r="DZ608" s="59" t="s">
        <v>15</v>
      </c>
      <c r="EA608" s="59" t="s">
        <v>8</v>
      </c>
      <c r="EB608" s="59">
        <v>0</v>
      </c>
      <c r="EC608" s="59">
        <v>116</v>
      </c>
      <c r="ED608" s="59">
        <v>0</v>
      </c>
      <c r="EE608" s="59">
        <v>8</v>
      </c>
      <c r="EF608" s="59">
        <v>8</v>
      </c>
      <c r="EG608" s="59">
        <v>0.14655172413793099</v>
      </c>
      <c r="EH608" s="59">
        <v>0.801446002922515</v>
      </c>
      <c r="EI608" s="59">
        <v>17</v>
      </c>
      <c r="EJ608" s="59">
        <v>4</v>
      </c>
      <c r="EK608" s="59">
        <v>0</v>
      </c>
      <c r="EL608" s="59">
        <v>8</v>
      </c>
      <c r="EM608" s="59">
        <v>0</v>
      </c>
      <c r="EN608" s="59">
        <v>17</v>
      </c>
    </row>
    <row r="609" spans="1:144" x14ac:dyDescent="0.25">
      <c r="A609" s="18">
        <v>29.529697800000001</v>
      </c>
      <c r="B609" s="18">
        <v>-98.278349899999995</v>
      </c>
      <c r="C609" s="18">
        <f>IF(Sheet1!G1445=1,Master!A609,Master!K609)</f>
        <v>29.529697800000001</v>
      </c>
      <c r="D609" s="18">
        <f>IF(Sheet1!G1445=1,Master!B609,Master!L609)</f>
        <v>-98.278349899999995</v>
      </c>
      <c r="E609" s="18">
        <f>IF(Sheet1!G1445=0,Master!A609,Master!K609)</f>
        <v>100</v>
      </c>
      <c r="F609" s="18">
        <f>IF(Sheet1!G1445=0,Master!B609,Master!L609)</f>
        <v>180</v>
      </c>
      <c r="G609" s="18">
        <f>IF(Sheet1!I1445=1,Master!A609,Master!K609)</f>
        <v>29.529697800000001</v>
      </c>
      <c r="H609" s="18">
        <f>IF(Sheet1!I1445=1,Master!B609,Master!L609)</f>
        <v>-98.278349899999995</v>
      </c>
      <c r="I609" s="18">
        <f>IF(Sheet1!I1445=0,Master!A609,Master!K609)</f>
        <v>100</v>
      </c>
      <c r="J609" s="18">
        <f>IF(Sheet1!I1445=0,Master!B609,Master!L609)</f>
        <v>180</v>
      </c>
      <c r="K609" s="18">
        <v>100</v>
      </c>
      <c r="L609" s="18">
        <v>180</v>
      </c>
      <c r="M609">
        <v>632</v>
      </c>
      <c r="N609" t="s">
        <v>746</v>
      </c>
      <c r="O609">
        <v>0.19154878769899999</v>
      </c>
      <c r="P609" t="s">
        <v>14</v>
      </c>
      <c r="Q609" t="s">
        <v>15</v>
      </c>
      <c r="R609" t="s">
        <v>8</v>
      </c>
      <c r="S609">
        <v>1</v>
      </c>
      <c r="T609">
        <v>1</v>
      </c>
      <c r="U609">
        <v>25.9842510223388</v>
      </c>
      <c r="V609">
        <v>25.9842510223388</v>
      </c>
      <c r="W609">
        <v>25.9842510223388</v>
      </c>
      <c r="X609" s="1">
        <v>25.9842510223388</v>
      </c>
      <c r="Z609" s="1">
        <v>1</v>
      </c>
      <c r="AA609" s="1">
        <v>0.79599889695318704</v>
      </c>
      <c r="AB609" s="1">
        <v>0.79599889695318704</v>
      </c>
      <c r="AC609" s="1">
        <v>0.79599889695318704</v>
      </c>
      <c r="AD609" s="1">
        <v>0.79599889695318704</v>
      </c>
      <c r="AF609" s="1">
        <v>1</v>
      </c>
      <c r="AG609">
        <v>0.88880427735989198</v>
      </c>
      <c r="AH609">
        <v>0.88880427735989198</v>
      </c>
      <c r="AI609">
        <v>0.88880427735989198</v>
      </c>
      <c r="AJ609">
        <v>0.88880427735989198</v>
      </c>
      <c r="AL609" s="18">
        <f t="shared" si="56"/>
        <v>0.88880427735989198</v>
      </c>
      <c r="AM609">
        <v>0.88880427735989198</v>
      </c>
      <c r="AN609">
        <v>632</v>
      </c>
      <c r="AO609" t="s">
        <v>746</v>
      </c>
      <c r="AP609" t="s">
        <v>14</v>
      </c>
      <c r="AQ609" t="s">
        <v>15</v>
      </c>
      <c r="AR609" t="s">
        <v>8</v>
      </c>
      <c r="AS609">
        <v>29.529697800000001</v>
      </c>
      <c r="AT609">
        <v>-98.278349899999995</v>
      </c>
      <c r="AW609">
        <v>16.600000000000001</v>
      </c>
      <c r="AX609">
        <v>16.600000000000001</v>
      </c>
      <c r="BB609">
        <v>18.7</v>
      </c>
      <c r="BC609">
        <v>18.7</v>
      </c>
      <c r="BG609">
        <v>22.5</v>
      </c>
      <c r="BH609">
        <v>22.5</v>
      </c>
      <c r="BL609">
        <v>26.6</v>
      </c>
      <c r="BM609">
        <v>26.6</v>
      </c>
      <c r="BQ609">
        <v>29.6</v>
      </c>
      <c r="BR609">
        <v>29.6</v>
      </c>
      <c r="BW609">
        <v>33</v>
      </c>
      <c r="BX609">
        <v>33</v>
      </c>
      <c r="CB609">
        <v>34.9</v>
      </c>
      <c r="CC609">
        <v>34.9</v>
      </c>
      <c r="CG609">
        <v>35.1</v>
      </c>
      <c r="CH609">
        <v>35.1</v>
      </c>
      <c r="CL609">
        <v>32</v>
      </c>
      <c r="CM609">
        <v>32</v>
      </c>
      <c r="CQ609">
        <v>27.5</v>
      </c>
      <c r="CR609">
        <v>27.5</v>
      </c>
      <c r="CV609">
        <v>21.5</v>
      </c>
      <c r="CW609">
        <v>21.5</v>
      </c>
      <c r="DA609">
        <v>17.899999999999999</v>
      </c>
      <c r="DB609">
        <v>17.899999999999999</v>
      </c>
      <c r="DD609">
        <v>1</v>
      </c>
      <c r="DE609">
        <v>9.5092073082924E-2</v>
      </c>
      <c r="DF609">
        <v>9.5092073082924E-2</v>
      </c>
      <c r="DG609">
        <v>9.5092073082924E-2</v>
      </c>
      <c r="DH609">
        <v>9.5092073082924E-2</v>
      </c>
      <c r="DI609" t="str">
        <f t="shared" si="57"/>
        <v xml:space="preserve">Temp. suitable for vectors - surveillance may be needed. </v>
      </c>
      <c r="DJ609" t="str">
        <f t="shared" si="54"/>
        <v>When temp. suitable, model suggests vectors likely - may need control, education, and policies minimizing exposure.</v>
      </c>
      <c r="DK609" t="str">
        <f t="shared" si="58"/>
        <v xml:space="preserve">Temp. suitable for Zika - surveillance may be needed. </v>
      </c>
      <c r="DL609" t="str">
        <f t="shared" si="55"/>
        <v>When temp. suitable, model suggests Zika unlikely.</v>
      </c>
      <c r="DM609" t="str">
        <f t="shared" si="59"/>
        <v>Temp. suitable for vectors - surveillance may be needed. When temp. suitable, model suggests vectors likely - may need control, education, and policies minimizing exposure.</v>
      </c>
      <c r="DX609" s="59" t="s">
        <v>746</v>
      </c>
      <c r="DY609" s="59" t="s">
        <v>14</v>
      </c>
      <c r="DZ609" s="59" t="s">
        <v>15</v>
      </c>
      <c r="EA609" s="59" t="s">
        <v>8</v>
      </c>
      <c r="EB609" s="59">
        <v>514</v>
      </c>
      <c r="EC609" s="59">
        <v>222</v>
      </c>
      <c r="ED609" s="59">
        <v>0</v>
      </c>
      <c r="EE609" s="59">
        <v>2410</v>
      </c>
      <c r="EF609" s="59">
        <v>2410</v>
      </c>
      <c r="EG609" s="59">
        <v>427.64414414414398</v>
      </c>
      <c r="EH609" s="59">
        <v>542.71844477919296</v>
      </c>
      <c r="EI609" s="59">
        <v>94937</v>
      </c>
      <c r="EJ609" s="59">
        <v>153</v>
      </c>
      <c r="EK609" s="59">
        <v>0</v>
      </c>
      <c r="EL609" s="59">
        <v>7</v>
      </c>
      <c r="EM609" s="59">
        <v>101</v>
      </c>
      <c r="EN609" s="59">
        <v>94937</v>
      </c>
    </row>
    <row r="610" spans="1:144" x14ac:dyDescent="0.25">
      <c r="A610" s="18">
        <v>29.883263599999999</v>
      </c>
      <c r="B610" s="18">
        <v>-98.217359200000004</v>
      </c>
      <c r="C610" s="18">
        <f>IF(Sheet1!G1446=1,Master!A610,Master!K610)</f>
        <v>29.883263599999999</v>
      </c>
      <c r="D610" s="18">
        <f>IF(Sheet1!G1446=1,Master!B610,Master!L610)</f>
        <v>-98.217359200000004</v>
      </c>
      <c r="E610" s="18">
        <f>IF(Sheet1!G1446=0,Master!A610,Master!K610)</f>
        <v>100</v>
      </c>
      <c r="F610" s="18">
        <f>IF(Sheet1!G1446=0,Master!B610,Master!L610)</f>
        <v>180</v>
      </c>
      <c r="G610" s="18">
        <f>IF(Sheet1!I1446=1,Master!A610,Master!K610)</f>
        <v>29.883263599999999</v>
      </c>
      <c r="H610" s="18">
        <f>IF(Sheet1!I1446=1,Master!B610,Master!L610)</f>
        <v>-98.217359200000004</v>
      </c>
      <c r="I610" s="18">
        <f>IF(Sheet1!I1446=0,Master!A610,Master!K610)</f>
        <v>100</v>
      </c>
      <c r="J610" s="18">
        <f>IF(Sheet1!I1446=0,Master!B610,Master!L610)</f>
        <v>180</v>
      </c>
      <c r="K610" s="18">
        <v>100</v>
      </c>
      <c r="L610" s="18">
        <v>180</v>
      </c>
      <c r="M610">
        <v>633</v>
      </c>
      <c r="N610" t="s">
        <v>747</v>
      </c>
      <c r="O610">
        <v>2.7211101447000001E-2</v>
      </c>
      <c r="P610" t="s">
        <v>14</v>
      </c>
      <c r="Q610" t="s">
        <v>15</v>
      </c>
      <c r="R610" t="s">
        <v>8</v>
      </c>
      <c r="S610">
        <v>1</v>
      </c>
      <c r="T610">
        <v>1</v>
      </c>
      <c r="U610">
        <v>19.921258926391602</v>
      </c>
      <c r="V610">
        <v>19.921258926391602</v>
      </c>
      <c r="W610">
        <v>19.921258926391602</v>
      </c>
      <c r="X610" s="1">
        <v>19.921258926391602</v>
      </c>
      <c r="Z610" s="1">
        <v>1</v>
      </c>
      <c r="AA610" s="1">
        <v>0.89111179113388095</v>
      </c>
      <c r="AB610" s="1">
        <v>0.89111179113388095</v>
      </c>
      <c r="AC610" s="1">
        <v>0.89111179113388095</v>
      </c>
      <c r="AD610" s="1">
        <v>0.89111179113388095</v>
      </c>
      <c r="AF610" s="1">
        <v>1</v>
      </c>
      <c r="AG610">
        <v>0.67520833015441895</v>
      </c>
      <c r="AH610">
        <v>0.67520833015441895</v>
      </c>
      <c r="AI610">
        <v>0.67520833015441895</v>
      </c>
      <c r="AJ610">
        <v>0.67520833015441895</v>
      </c>
      <c r="AL610" s="18">
        <f t="shared" si="56"/>
        <v>0.89111179113388095</v>
      </c>
      <c r="AM610">
        <v>0.89111179113388095</v>
      </c>
      <c r="AN610">
        <v>633</v>
      </c>
      <c r="AO610" t="s">
        <v>747</v>
      </c>
      <c r="AP610" t="s">
        <v>14</v>
      </c>
      <c r="AQ610" t="s">
        <v>15</v>
      </c>
      <c r="AR610" t="s">
        <v>8</v>
      </c>
      <c r="AS610">
        <v>29.883263599999999</v>
      </c>
      <c r="AT610">
        <v>-98.217359200000004</v>
      </c>
      <c r="AW610">
        <v>15.5</v>
      </c>
      <c r="AX610">
        <v>15.5</v>
      </c>
      <c r="BB610">
        <v>17.899999999999999</v>
      </c>
      <c r="BC610">
        <v>17.899999999999999</v>
      </c>
      <c r="BG610">
        <v>22</v>
      </c>
      <c r="BH610">
        <v>22</v>
      </c>
      <c r="BL610">
        <v>26.2</v>
      </c>
      <c r="BM610">
        <v>26.2</v>
      </c>
      <c r="BQ610">
        <v>29.2</v>
      </c>
      <c r="BR610">
        <v>29.2</v>
      </c>
      <c r="BW610">
        <v>32.6</v>
      </c>
      <c r="BX610">
        <v>32.6</v>
      </c>
      <c r="CB610">
        <v>34.6</v>
      </c>
      <c r="CC610">
        <v>34.6</v>
      </c>
      <c r="CG610">
        <v>34.9</v>
      </c>
      <c r="CH610">
        <v>34.9</v>
      </c>
      <c r="CL610">
        <v>31.7</v>
      </c>
      <c r="CM610">
        <v>31.7</v>
      </c>
      <c r="CQ610">
        <v>27.1</v>
      </c>
      <c r="CR610">
        <v>27.1</v>
      </c>
      <c r="CV610">
        <v>21.4</v>
      </c>
      <c r="CW610">
        <v>21.4</v>
      </c>
      <c r="DA610">
        <v>17.100000000000001</v>
      </c>
      <c r="DB610">
        <v>17.100000000000001</v>
      </c>
      <c r="DD610">
        <v>1</v>
      </c>
      <c r="DE610">
        <v>0.164838567376137</v>
      </c>
      <c r="DF610">
        <v>0.164838567376137</v>
      </c>
      <c r="DG610">
        <v>0.164838567376137</v>
      </c>
      <c r="DH610">
        <v>0.164838567376137</v>
      </c>
      <c r="DI610" t="str">
        <f t="shared" si="57"/>
        <v xml:space="preserve">Temp. suitable for vectors - surveillance may be needed. </v>
      </c>
      <c r="DJ610" t="str">
        <f t="shared" si="54"/>
        <v>When temp. suitable, model suggests vectors likely - may need control, education, and policies minimizing exposure.</v>
      </c>
      <c r="DK610" t="str">
        <f t="shared" si="58"/>
        <v xml:space="preserve">Temp. suitable for Zika - surveillance may be needed. </v>
      </c>
      <c r="DL610" t="str">
        <f t="shared" si="55"/>
        <v>When temp. suitable, model suggests Zika unlikely.</v>
      </c>
      <c r="DM610" t="str">
        <f t="shared" si="59"/>
        <v>Temp. suitable for vectors - surveillance may be needed. When temp. suitable, model suggests vectors likely - may need control, education, and policies minimizing exposure.</v>
      </c>
      <c r="DX610" s="59" t="s">
        <v>747</v>
      </c>
      <c r="DY610" s="59" t="s">
        <v>14</v>
      </c>
      <c r="DZ610" s="59" t="s">
        <v>15</v>
      </c>
      <c r="EA610" s="59" t="s">
        <v>8</v>
      </c>
      <c r="EB610" s="59">
        <v>0</v>
      </c>
      <c r="EC610" s="59">
        <v>4</v>
      </c>
      <c r="ED610" s="59">
        <v>0</v>
      </c>
      <c r="EE610" s="59">
        <v>178</v>
      </c>
      <c r="EF610" s="59">
        <v>178</v>
      </c>
      <c r="EG610" s="59">
        <v>88</v>
      </c>
      <c r="EH610" s="59">
        <v>80.953690465598896</v>
      </c>
      <c r="EI610" s="59">
        <v>352</v>
      </c>
      <c r="EJ610" s="59">
        <v>4</v>
      </c>
      <c r="EK610" s="59">
        <v>0</v>
      </c>
      <c r="EL610" s="59">
        <v>0</v>
      </c>
      <c r="EM610" s="59">
        <v>15</v>
      </c>
      <c r="EN610" s="59">
        <v>352</v>
      </c>
    </row>
    <row r="611" spans="1:144" x14ac:dyDescent="0.25">
      <c r="A611" s="18">
        <v>33.426553400000003</v>
      </c>
      <c r="B611" s="18">
        <v>-94.337886699999999</v>
      </c>
      <c r="C611" s="18">
        <f>IF(Sheet1!G1447=1,Master!A611,Master!K611)</f>
        <v>33.426553400000003</v>
      </c>
      <c r="D611" s="18">
        <f>IF(Sheet1!G1447=1,Master!B611,Master!L611)</f>
        <v>-94.337886699999999</v>
      </c>
      <c r="E611" s="18">
        <f>IF(Sheet1!G1447=0,Master!A611,Master!K611)</f>
        <v>100</v>
      </c>
      <c r="F611" s="18">
        <f>IF(Sheet1!G1447=0,Master!B611,Master!L611)</f>
        <v>180</v>
      </c>
      <c r="G611" s="18">
        <f>IF(Sheet1!I1447=1,Master!A611,Master!K611)</f>
        <v>33.426553400000003</v>
      </c>
      <c r="H611" s="18">
        <f>IF(Sheet1!I1447=1,Master!B611,Master!L611)</f>
        <v>-94.337886699999999</v>
      </c>
      <c r="I611" s="18">
        <f>IF(Sheet1!I1447=0,Master!A611,Master!K611)</f>
        <v>100</v>
      </c>
      <c r="J611" s="18">
        <f>IF(Sheet1!I1447=0,Master!B611,Master!L611)</f>
        <v>180</v>
      </c>
      <c r="K611" s="18">
        <v>100</v>
      </c>
      <c r="L611" s="18">
        <v>180</v>
      </c>
      <c r="M611">
        <v>635</v>
      </c>
      <c r="N611" t="s">
        <v>749</v>
      </c>
      <c r="O611">
        <v>0.54107826885800003</v>
      </c>
      <c r="P611" t="s">
        <v>14</v>
      </c>
      <c r="Q611" t="s">
        <v>15</v>
      </c>
      <c r="R611" t="s">
        <v>8</v>
      </c>
      <c r="S611">
        <v>1</v>
      </c>
      <c r="T611">
        <v>1</v>
      </c>
      <c r="U611">
        <v>15.787401199340801</v>
      </c>
      <c r="V611">
        <v>15.787401199340801</v>
      </c>
      <c r="W611">
        <v>15.787401199340801</v>
      </c>
      <c r="X611" s="1">
        <v>15.787401199340801</v>
      </c>
      <c r="Z611" s="1">
        <v>6</v>
      </c>
      <c r="AA611" s="1">
        <v>0.78339047599781997</v>
      </c>
      <c r="AB611" s="1">
        <v>0.84093095246837901</v>
      </c>
      <c r="AC611" s="1">
        <v>0.81184616133453802</v>
      </c>
      <c r="AD611" s="1">
        <v>4.8710769680072197</v>
      </c>
      <c r="AF611" s="1">
        <v>6</v>
      </c>
      <c r="AG611">
        <v>0.96449457719822296</v>
      </c>
      <c r="AH611">
        <v>0.98294230414374095</v>
      </c>
      <c r="AI611">
        <v>0.97855345871507404</v>
      </c>
      <c r="AJ611">
        <v>5.8713207522904396</v>
      </c>
      <c r="AL611" s="18">
        <f t="shared" si="56"/>
        <v>0.98294230414374095</v>
      </c>
      <c r="AM611">
        <v>0.98294230414374095</v>
      </c>
      <c r="AN611">
        <v>635</v>
      </c>
      <c r="AO611" t="s">
        <v>749</v>
      </c>
      <c r="AP611" t="s">
        <v>14</v>
      </c>
      <c r="AQ611" t="s">
        <v>15</v>
      </c>
      <c r="AR611" t="s">
        <v>8</v>
      </c>
      <c r="AS611">
        <v>33.426553400000003</v>
      </c>
      <c r="AT611">
        <v>-94.337886699999999</v>
      </c>
      <c r="AW611">
        <v>11.7</v>
      </c>
      <c r="AX611">
        <v>11.7</v>
      </c>
      <c r="BB611">
        <v>14.5</v>
      </c>
      <c r="BC611">
        <v>14.5</v>
      </c>
      <c r="BG611">
        <v>19.399999999999999</v>
      </c>
      <c r="BH611">
        <v>19.399999999999999</v>
      </c>
      <c r="BL611">
        <v>24.1</v>
      </c>
      <c r="BM611">
        <v>24.1</v>
      </c>
      <c r="BQ611">
        <v>27.8</v>
      </c>
      <c r="BR611">
        <v>27.8</v>
      </c>
      <c r="BW611">
        <v>31.6</v>
      </c>
      <c r="BX611">
        <v>31.6</v>
      </c>
      <c r="CB611">
        <v>33.799999999999997</v>
      </c>
      <c r="CC611">
        <v>33.799999999999997</v>
      </c>
      <c r="CG611">
        <v>33.9</v>
      </c>
      <c r="CH611">
        <v>33.9</v>
      </c>
      <c r="CL611">
        <v>30.2</v>
      </c>
      <c r="CM611">
        <v>30.2</v>
      </c>
      <c r="CQ611">
        <v>25.2</v>
      </c>
      <c r="CR611">
        <v>25.2</v>
      </c>
      <c r="CV611">
        <v>18.7</v>
      </c>
      <c r="CW611">
        <v>18.7</v>
      </c>
      <c r="DA611">
        <v>13.4</v>
      </c>
      <c r="DB611">
        <v>13.4</v>
      </c>
      <c r="DD611">
        <v>3</v>
      </c>
      <c r="DE611">
        <v>0</v>
      </c>
      <c r="DF611">
        <v>0.58384438862696098</v>
      </c>
      <c r="DG611">
        <v>0.38884059806205401</v>
      </c>
      <c r="DH611">
        <v>1.1665217941861601</v>
      </c>
      <c r="DI611" t="str">
        <f t="shared" si="57"/>
        <v xml:space="preserve">Temp. suitable for vectors - surveillance may be needed. </v>
      </c>
      <c r="DJ611" t="str">
        <f t="shared" si="54"/>
        <v>When temp. suitable, model suggests vectors likely - may need control, education, and policies minimizing exposure.</v>
      </c>
      <c r="DK611" t="str">
        <f t="shared" si="58"/>
        <v xml:space="preserve">Temp. suitable for Zika - surveillance may be needed. </v>
      </c>
      <c r="DL611" t="str">
        <f t="shared" si="55"/>
        <v>When temp. suitable, model suggests Zika likely - may need control, education, and policies minimizing exposure.</v>
      </c>
      <c r="DM611" t="str">
        <f t="shared" si="59"/>
        <v>Temp. suitable for vectors - surveillance may be needed. When temp. suitable, model suggests vectors likely - may need control, education, and policies minimizing exposure.</v>
      </c>
      <c r="DX611" s="59" t="s">
        <v>749</v>
      </c>
      <c r="DY611" s="59" t="s">
        <v>14</v>
      </c>
      <c r="DZ611" s="59" t="s">
        <v>15</v>
      </c>
      <c r="EA611" s="59" t="s">
        <v>8</v>
      </c>
      <c r="EB611" s="59">
        <v>0</v>
      </c>
      <c r="EC611" s="59">
        <v>263</v>
      </c>
      <c r="ED611" s="59">
        <v>0</v>
      </c>
      <c r="EE611" s="59">
        <v>812</v>
      </c>
      <c r="EF611" s="59">
        <v>812</v>
      </c>
      <c r="EG611" s="59">
        <v>25.7034220532319</v>
      </c>
      <c r="EH611" s="59">
        <v>96.282238528038803</v>
      </c>
      <c r="EI611" s="59">
        <v>6760</v>
      </c>
      <c r="EJ611" s="59">
        <v>51</v>
      </c>
      <c r="EK611" s="59">
        <v>0</v>
      </c>
      <c r="EL611" s="59">
        <v>15</v>
      </c>
      <c r="EM611" s="59">
        <v>1</v>
      </c>
      <c r="EN611" s="59">
        <v>6760</v>
      </c>
    </row>
    <row r="612" spans="1:144" x14ac:dyDescent="0.25">
      <c r="A612" s="18">
        <v>33.984265100000002</v>
      </c>
      <c r="B612" s="18">
        <v>-98.500385399999999</v>
      </c>
      <c r="C612" s="18">
        <f>IF(Sheet1!G1448=1,Master!A612,Master!K612)</f>
        <v>33.984265100000002</v>
      </c>
      <c r="D612" s="18">
        <f>IF(Sheet1!G1448=1,Master!B612,Master!L612)</f>
        <v>-98.500385399999999</v>
      </c>
      <c r="E612" s="18">
        <f>IF(Sheet1!G1448=0,Master!A612,Master!K612)</f>
        <v>100</v>
      </c>
      <c r="F612" s="18">
        <f>IF(Sheet1!G1448=0,Master!B612,Master!L612)</f>
        <v>180</v>
      </c>
      <c r="G612" s="18">
        <f>IF(Sheet1!I1448=1,Master!A612,Master!K612)</f>
        <v>33.984265100000002</v>
      </c>
      <c r="H612" s="18">
        <f>IF(Sheet1!I1448=1,Master!B612,Master!L612)</f>
        <v>-98.500385399999999</v>
      </c>
      <c r="I612" s="18">
        <f>IF(Sheet1!I1448=0,Master!A612,Master!K612)</f>
        <v>100</v>
      </c>
      <c r="J612" s="18">
        <f>IF(Sheet1!I1448=0,Master!B612,Master!L612)</f>
        <v>180</v>
      </c>
      <c r="K612" s="18">
        <v>100</v>
      </c>
      <c r="L612" s="18">
        <v>180</v>
      </c>
      <c r="M612">
        <v>661</v>
      </c>
      <c r="N612" t="s">
        <v>775</v>
      </c>
      <c r="O612">
        <v>0.217152812946</v>
      </c>
      <c r="P612" t="s">
        <v>14</v>
      </c>
      <c r="Q612" t="s">
        <v>15</v>
      </c>
      <c r="R612" t="s">
        <v>8</v>
      </c>
      <c r="S612">
        <v>1</v>
      </c>
      <c r="T612">
        <v>1</v>
      </c>
      <c r="U612">
        <v>19.921258926391602</v>
      </c>
      <c r="V612">
        <v>19.921258926391602</v>
      </c>
      <c r="W612">
        <v>19.921258926391602</v>
      </c>
      <c r="X612" s="1">
        <v>19.921258926391602</v>
      </c>
      <c r="Z612" s="1">
        <v>1</v>
      </c>
      <c r="AA612" s="1">
        <v>0.841508328914642</v>
      </c>
      <c r="AB612" s="1">
        <v>0.841508328914642</v>
      </c>
      <c r="AC612" s="1">
        <v>0.841508328914642</v>
      </c>
      <c r="AD612" s="1">
        <v>0.841508328914642</v>
      </c>
      <c r="AF612" s="1">
        <v>1</v>
      </c>
      <c r="AG612">
        <v>0.86076575517654397</v>
      </c>
      <c r="AH612">
        <v>0.86076575517654397</v>
      </c>
      <c r="AI612">
        <v>0.86076575517654397</v>
      </c>
      <c r="AJ612">
        <v>0.86076575517654397</v>
      </c>
      <c r="AL612" s="18">
        <f t="shared" si="56"/>
        <v>0.86076575517654397</v>
      </c>
      <c r="AM612">
        <v>0.86076575517654397</v>
      </c>
      <c r="AN612">
        <v>661</v>
      </c>
      <c r="AO612" t="s">
        <v>775</v>
      </c>
      <c r="AP612" t="s">
        <v>14</v>
      </c>
      <c r="AQ612" t="s">
        <v>15</v>
      </c>
      <c r="AR612" t="s">
        <v>8</v>
      </c>
      <c r="AS612">
        <v>33.984265100000002</v>
      </c>
      <c r="AT612">
        <v>-98.500385399999999</v>
      </c>
      <c r="AW612">
        <v>11.8</v>
      </c>
      <c r="AX612">
        <v>11.8</v>
      </c>
      <c r="BB612">
        <v>14.7</v>
      </c>
      <c r="BC612">
        <v>14.7</v>
      </c>
      <c r="BG612">
        <v>19.600000000000001</v>
      </c>
      <c r="BH612">
        <v>19.600000000000001</v>
      </c>
      <c r="BL612">
        <v>24.8</v>
      </c>
      <c r="BM612">
        <v>24.8</v>
      </c>
      <c r="BQ612">
        <v>29</v>
      </c>
      <c r="BR612">
        <v>29</v>
      </c>
      <c r="BW612">
        <v>33.4</v>
      </c>
      <c r="BX612">
        <v>33.4</v>
      </c>
      <c r="CB612">
        <v>36.5</v>
      </c>
      <c r="CC612">
        <v>36.5</v>
      </c>
      <c r="CG612">
        <v>36</v>
      </c>
      <c r="CH612">
        <v>36</v>
      </c>
      <c r="CL612">
        <v>31.3</v>
      </c>
      <c r="CM612">
        <v>31.3</v>
      </c>
      <c r="CQ612">
        <v>25.6</v>
      </c>
      <c r="CR612">
        <v>25.6</v>
      </c>
      <c r="CV612">
        <v>18.399999999999999</v>
      </c>
      <c r="CW612">
        <v>18.399999999999999</v>
      </c>
      <c r="DA612">
        <v>13.1</v>
      </c>
      <c r="DB612">
        <v>13.1</v>
      </c>
      <c r="DD612">
        <v>1</v>
      </c>
      <c r="DE612">
        <v>0.56449657072983594</v>
      </c>
      <c r="DF612">
        <v>0.56449657072983594</v>
      </c>
      <c r="DG612">
        <v>0.56449657072983594</v>
      </c>
      <c r="DH612">
        <v>0.56449657072983594</v>
      </c>
      <c r="DI612" t="str">
        <f t="shared" si="57"/>
        <v xml:space="preserve">Temp. suitable for vectors - surveillance may be needed. </v>
      </c>
      <c r="DJ612" t="str">
        <f t="shared" si="54"/>
        <v>When temp. suitable, model suggests vectors likely - may need control, education, and policies minimizing exposure.</v>
      </c>
      <c r="DK612" t="str">
        <f t="shared" si="58"/>
        <v xml:space="preserve">Temp. suitable for Zika - surveillance may be needed. </v>
      </c>
      <c r="DL612" t="str">
        <f t="shared" si="55"/>
        <v>When temp. suitable, model suggests Zika likely - may need control, education, and policies minimizing exposure.</v>
      </c>
      <c r="DM612" t="str">
        <f t="shared" si="59"/>
        <v>Temp. suitable for vectors - surveillance may be needed. When temp. suitable, model suggests vectors likely - may need control, education, and policies minimizing exposure.</v>
      </c>
      <c r="DX612" s="59" t="s">
        <v>775</v>
      </c>
      <c r="DY612" s="59" t="s">
        <v>14</v>
      </c>
      <c r="DZ612" s="59" t="s">
        <v>15</v>
      </c>
      <c r="EA612" s="59" t="s">
        <v>8</v>
      </c>
      <c r="EB612" s="59">
        <v>7</v>
      </c>
      <c r="EC612" s="59">
        <v>271</v>
      </c>
      <c r="ED612" s="59">
        <v>0</v>
      </c>
      <c r="EE612" s="59">
        <v>2109</v>
      </c>
      <c r="EF612" s="59">
        <v>2109</v>
      </c>
      <c r="EG612" s="59">
        <v>109.915129151291</v>
      </c>
      <c r="EH612" s="59">
        <v>263.14751834888199</v>
      </c>
      <c r="EI612" s="59">
        <v>29787</v>
      </c>
      <c r="EJ612" s="59">
        <v>95</v>
      </c>
      <c r="EK612" s="59">
        <v>0</v>
      </c>
      <c r="EL612" s="59">
        <v>15</v>
      </c>
      <c r="EM612" s="59">
        <v>3</v>
      </c>
      <c r="EN612" s="59">
        <v>29787</v>
      </c>
    </row>
    <row r="613" spans="1:144" x14ac:dyDescent="0.25">
      <c r="A613" s="18">
        <v>31.3256689</v>
      </c>
      <c r="B613" s="18">
        <v>-103.2409858</v>
      </c>
      <c r="C613" s="18">
        <f>IF(Sheet1!G1449=1,Master!A613,Master!K613)</f>
        <v>31.3256689</v>
      </c>
      <c r="D613" s="18">
        <f>IF(Sheet1!G1449=1,Master!B613,Master!L613)</f>
        <v>-103.2409858</v>
      </c>
      <c r="E613" s="18">
        <f>IF(Sheet1!G1449=0,Master!A613,Master!K613)</f>
        <v>100</v>
      </c>
      <c r="F613" s="18">
        <f>IF(Sheet1!G1449=0,Master!B613,Master!L613)</f>
        <v>180</v>
      </c>
      <c r="G613" s="18">
        <f>IF(Sheet1!I1449=1,Master!A613,Master!K613)</f>
        <v>31.3256689</v>
      </c>
      <c r="H613" s="18">
        <f>IF(Sheet1!I1449=1,Master!B613,Master!L613)</f>
        <v>-103.2409858</v>
      </c>
      <c r="I613" s="18">
        <f>IF(Sheet1!I1449=0,Master!A613,Master!K613)</f>
        <v>100</v>
      </c>
      <c r="J613" s="18">
        <f>IF(Sheet1!I1449=0,Master!B613,Master!L613)</f>
        <v>180</v>
      </c>
      <c r="K613" s="18">
        <v>100</v>
      </c>
      <c r="L613" s="18">
        <v>180</v>
      </c>
      <c r="M613">
        <v>664</v>
      </c>
      <c r="N613" t="s">
        <v>778</v>
      </c>
      <c r="O613">
        <v>1.0156246260500001E-2</v>
      </c>
      <c r="P613" t="s">
        <v>14</v>
      </c>
      <c r="Q613" t="s">
        <v>15</v>
      </c>
      <c r="R613" t="s">
        <v>8</v>
      </c>
      <c r="S613">
        <v>1</v>
      </c>
      <c r="T613">
        <v>1</v>
      </c>
      <c r="U613">
        <v>25.708662033081001</v>
      </c>
      <c r="V613">
        <v>25.708662033081001</v>
      </c>
      <c r="W613">
        <v>25.708662033081001</v>
      </c>
      <c r="X613" s="1">
        <v>25.708662033081001</v>
      </c>
      <c r="Z613" s="1">
        <v>1</v>
      </c>
      <c r="AA613" s="1">
        <v>8.5929855704308E-2</v>
      </c>
      <c r="AB613" s="1">
        <v>8.5929855704308E-2</v>
      </c>
      <c r="AC613" s="1">
        <v>8.5929855704308E-2</v>
      </c>
      <c r="AD613" s="1">
        <v>8.5929855704308E-2</v>
      </c>
      <c r="AF613" s="1">
        <v>1</v>
      </c>
      <c r="AG613">
        <v>1.3057800941169E-2</v>
      </c>
      <c r="AH613">
        <v>1.3057800941169E-2</v>
      </c>
      <c r="AI613">
        <v>1.3057800941169E-2</v>
      </c>
      <c r="AJ613">
        <v>1.3057800941169E-2</v>
      </c>
      <c r="AL613" s="18">
        <f t="shared" si="56"/>
        <v>8.5929855704308E-2</v>
      </c>
      <c r="AM613">
        <v>8.5929855704308E-2</v>
      </c>
      <c r="AN613">
        <v>664</v>
      </c>
      <c r="AO613" t="s">
        <v>778</v>
      </c>
      <c r="AP613" t="s">
        <v>14</v>
      </c>
      <c r="AQ613" t="s">
        <v>15</v>
      </c>
      <c r="AR613" t="s">
        <v>8</v>
      </c>
      <c r="AS613">
        <v>31.3256689</v>
      </c>
      <c r="AT613">
        <v>-103.2409858</v>
      </c>
      <c r="AW613">
        <v>16.100000000000001</v>
      </c>
      <c r="AX613">
        <v>16.100000000000001</v>
      </c>
      <c r="BB613">
        <v>19.100000000000001</v>
      </c>
      <c r="BC613">
        <v>19.100000000000001</v>
      </c>
      <c r="BG613">
        <v>23.6</v>
      </c>
      <c r="BH613">
        <v>23.6</v>
      </c>
      <c r="BL613">
        <v>28.5</v>
      </c>
      <c r="BM613">
        <v>28.5</v>
      </c>
      <c r="BQ613">
        <v>32.6</v>
      </c>
      <c r="BR613">
        <v>32.6</v>
      </c>
      <c r="BW613">
        <v>36</v>
      </c>
      <c r="BX613">
        <v>36</v>
      </c>
      <c r="CB613">
        <v>36.5</v>
      </c>
      <c r="CC613">
        <v>36.5</v>
      </c>
      <c r="CG613">
        <v>35.700000000000003</v>
      </c>
      <c r="CH613">
        <v>35.700000000000003</v>
      </c>
      <c r="CL613">
        <v>32.299999999999997</v>
      </c>
      <c r="CM613">
        <v>32.299999999999997</v>
      </c>
      <c r="CQ613">
        <v>27.6</v>
      </c>
      <c r="CR613">
        <v>27.6</v>
      </c>
      <c r="CV613">
        <v>21.3</v>
      </c>
      <c r="CW613">
        <v>21.3</v>
      </c>
      <c r="DA613">
        <v>16.8</v>
      </c>
      <c r="DB613">
        <v>16.8</v>
      </c>
      <c r="DD613">
        <v>1</v>
      </c>
      <c r="DE613">
        <v>0</v>
      </c>
      <c r="DF613">
        <v>0</v>
      </c>
      <c r="DG613">
        <v>0</v>
      </c>
      <c r="DH613">
        <v>0</v>
      </c>
      <c r="DI613" t="str">
        <f t="shared" si="57"/>
        <v xml:space="preserve">Temp. suitable for vectors - surveillance may be needed. </v>
      </c>
      <c r="DJ613" t="str">
        <f t="shared" si="54"/>
        <v>When temp. suitable, model suggests vectors unlikely or low numbers.</v>
      </c>
      <c r="DK613" t="str">
        <f t="shared" si="58"/>
        <v xml:space="preserve">Temp. suitable for Zika - surveillance may be needed. </v>
      </c>
      <c r="DL613" t="str">
        <f t="shared" si="55"/>
        <v>When temp. suitable, model suggests Zika unlikely.</v>
      </c>
      <c r="DM613" t="str">
        <f t="shared" si="59"/>
        <v>Temp. suitable for vectors - surveillance may be needed. When temp. suitable, model suggests vectors unlikely or low numbers.</v>
      </c>
      <c r="DX613" s="59" t="s">
        <v>778</v>
      </c>
      <c r="DY613" s="59" t="s">
        <v>14</v>
      </c>
      <c r="DZ613" s="59" t="s">
        <v>15</v>
      </c>
      <c r="EA613" s="59" t="s">
        <v>8</v>
      </c>
      <c r="EB613" s="59">
        <v>0</v>
      </c>
      <c r="EC613" s="59">
        <v>115</v>
      </c>
      <c r="ED613" s="59">
        <v>0</v>
      </c>
      <c r="EE613" s="59">
        <v>0</v>
      </c>
      <c r="EF613" s="59">
        <v>0</v>
      </c>
      <c r="EG613" s="59">
        <v>0</v>
      </c>
      <c r="EH613" s="59">
        <v>0</v>
      </c>
      <c r="EI613" s="59">
        <v>0</v>
      </c>
      <c r="EJ613" s="59">
        <v>1</v>
      </c>
      <c r="EK613" s="59">
        <v>0</v>
      </c>
      <c r="EL613" s="59">
        <v>0</v>
      </c>
      <c r="EM613" s="59">
        <v>0</v>
      </c>
      <c r="EN613" s="59">
        <v>0</v>
      </c>
    </row>
    <row r="614" spans="1:144" x14ac:dyDescent="0.25">
      <c r="A614" s="18">
        <v>28.244271000000001</v>
      </c>
      <c r="B614" s="18">
        <v>-98.723771900000003</v>
      </c>
      <c r="C614" s="18">
        <f>IF(Sheet1!G1450=1,Master!A614,Master!K614)</f>
        <v>28.244271000000001</v>
      </c>
      <c r="D614" s="18">
        <f>IF(Sheet1!G1450=1,Master!B614,Master!L614)</f>
        <v>-98.723771900000003</v>
      </c>
      <c r="E614" s="18">
        <f>IF(Sheet1!G1450=0,Master!A614,Master!K614)</f>
        <v>100</v>
      </c>
      <c r="F614" s="18">
        <f>IF(Sheet1!G1450=0,Master!B614,Master!L614)</f>
        <v>180</v>
      </c>
      <c r="G614" s="18">
        <f>IF(Sheet1!I1450=1,Master!A614,Master!K614)</f>
        <v>28.244271000000001</v>
      </c>
      <c r="H614" s="18">
        <f>IF(Sheet1!I1450=1,Master!B614,Master!L614)</f>
        <v>-98.723771900000003</v>
      </c>
      <c r="I614" s="18">
        <f>IF(Sheet1!I1450=0,Master!A614,Master!K614)</f>
        <v>100</v>
      </c>
      <c r="J614" s="18">
        <f>IF(Sheet1!I1450=0,Master!B614,Master!L614)</f>
        <v>180</v>
      </c>
      <c r="K614" s="18">
        <v>100</v>
      </c>
      <c r="L614" s="18">
        <v>180</v>
      </c>
      <c r="M614">
        <v>729</v>
      </c>
      <c r="N614" t="s">
        <v>843</v>
      </c>
      <c r="O614">
        <v>0.16220654208800001</v>
      </c>
      <c r="P614" t="s">
        <v>14</v>
      </c>
      <c r="Q614" t="s">
        <v>15</v>
      </c>
      <c r="R614" t="s">
        <v>8</v>
      </c>
      <c r="S614">
        <v>1</v>
      </c>
      <c r="T614">
        <v>1</v>
      </c>
      <c r="U614">
        <v>30.393701553344702</v>
      </c>
      <c r="V614">
        <v>30.393701553344702</v>
      </c>
      <c r="W614">
        <v>30.393701553344702</v>
      </c>
      <c r="X614" s="1">
        <v>30.393701553344702</v>
      </c>
      <c r="Z614" s="1">
        <v>1</v>
      </c>
      <c r="AA614" s="1">
        <v>0.53662115822839895</v>
      </c>
      <c r="AB614" s="1">
        <v>0.53662115822839895</v>
      </c>
      <c r="AC614" s="1">
        <v>0.53662115822839895</v>
      </c>
      <c r="AD614" s="1">
        <v>0.53662115822839895</v>
      </c>
      <c r="AF614" s="1">
        <v>1</v>
      </c>
      <c r="AG614">
        <v>0.79410536041938595</v>
      </c>
      <c r="AH614">
        <v>0.79410536041938595</v>
      </c>
      <c r="AI614">
        <v>0.79410536041938595</v>
      </c>
      <c r="AJ614">
        <v>0.79410536041938595</v>
      </c>
      <c r="AL614" s="18">
        <f t="shared" si="56"/>
        <v>0.79410536041938595</v>
      </c>
      <c r="AM614">
        <v>0.79410536041938595</v>
      </c>
      <c r="AN614">
        <v>729</v>
      </c>
      <c r="AO614" t="s">
        <v>843</v>
      </c>
      <c r="AP614" t="s">
        <v>14</v>
      </c>
      <c r="AQ614" t="s">
        <v>15</v>
      </c>
      <c r="AR614" t="s">
        <v>8</v>
      </c>
      <c r="AS614">
        <v>28.244271000000001</v>
      </c>
      <c r="AT614">
        <v>-98.723771900000003</v>
      </c>
      <c r="AW614">
        <v>18.600000000000001</v>
      </c>
      <c r="AX614">
        <v>18.600000000000001</v>
      </c>
      <c r="BB614">
        <v>21.2</v>
      </c>
      <c r="BC614">
        <v>21.2</v>
      </c>
      <c r="BG614">
        <v>25.9</v>
      </c>
      <c r="BH614">
        <v>25.9</v>
      </c>
      <c r="BL614">
        <v>30.1</v>
      </c>
      <c r="BM614">
        <v>30.1</v>
      </c>
      <c r="BQ614">
        <v>32.4</v>
      </c>
      <c r="BR614">
        <v>32.4</v>
      </c>
      <c r="BW614">
        <v>35.299999999999997</v>
      </c>
      <c r="BX614">
        <v>35.299999999999997</v>
      </c>
      <c r="CB614">
        <v>36.9</v>
      </c>
      <c r="CC614">
        <v>36.9</v>
      </c>
      <c r="CG614">
        <v>37</v>
      </c>
      <c r="CH614">
        <v>37</v>
      </c>
      <c r="CL614">
        <v>34</v>
      </c>
      <c r="CM614">
        <v>34</v>
      </c>
      <c r="CQ614">
        <v>29.8</v>
      </c>
      <c r="CR614">
        <v>29.8</v>
      </c>
      <c r="CV614">
        <v>24.8</v>
      </c>
      <c r="CW614">
        <v>24.8</v>
      </c>
      <c r="DA614">
        <v>20.2</v>
      </c>
      <c r="DB614">
        <v>20.2</v>
      </c>
      <c r="DD614">
        <v>1</v>
      </c>
      <c r="DE614">
        <v>0</v>
      </c>
      <c r="DF614">
        <v>0</v>
      </c>
      <c r="DG614">
        <v>0</v>
      </c>
      <c r="DH614">
        <v>0</v>
      </c>
      <c r="DI614" t="str">
        <f t="shared" si="57"/>
        <v xml:space="preserve">Temp. suitable for vectors - surveillance may be needed. </v>
      </c>
      <c r="DJ614" t="str">
        <f t="shared" si="54"/>
        <v>When temp. suitable, model suggests vectors likely - may need control, education, and policies minimizing exposure.</v>
      </c>
      <c r="DK614" t="str">
        <f t="shared" si="58"/>
        <v xml:space="preserve">Temp. suitable for Zika - surveillance may be needed. </v>
      </c>
      <c r="DL614" t="str">
        <f t="shared" si="55"/>
        <v>When temp. suitable, model suggests Zika unlikely.</v>
      </c>
      <c r="DM614" t="str">
        <f t="shared" si="59"/>
        <v>Temp. suitable for vectors - surveillance may be needed. When temp. suitable, model suggests vectors likely - may need control, education, and policies minimizing exposure.</v>
      </c>
      <c r="DX614" s="59" t="s">
        <v>843</v>
      </c>
      <c r="DY614" s="59" t="s">
        <v>14</v>
      </c>
      <c r="DZ614" s="59" t="s">
        <v>15</v>
      </c>
      <c r="EA614" s="59" t="s">
        <v>8</v>
      </c>
      <c r="EB614" s="59">
        <v>0</v>
      </c>
      <c r="EC614" s="59">
        <v>235</v>
      </c>
      <c r="ED614" s="59">
        <v>0</v>
      </c>
      <c r="EE614" s="59">
        <v>27</v>
      </c>
      <c r="EF614" s="59">
        <v>27</v>
      </c>
      <c r="EG614" s="59">
        <v>0.2</v>
      </c>
      <c r="EH614" s="59">
        <v>1.7836133537694401</v>
      </c>
      <c r="EI614" s="59">
        <v>47</v>
      </c>
      <c r="EJ614" s="59">
        <v>5</v>
      </c>
      <c r="EK614" s="59">
        <v>0</v>
      </c>
      <c r="EL614" s="59">
        <v>2</v>
      </c>
      <c r="EM614" s="59">
        <v>0</v>
      </c>
      <c r="EN614" s="59">
        <v>47</v>
      </c>
    </row>
    <row r="615" spans="1:144" x14ac:dyDescent="0.25">
      <c r="A615" s="18">
        <v>40.297014599999997</v>
      </c>
      <c r="B615" s="18">
        <v>-112.34302750000001</v>
      </c>
      <c r="C615" s="18">
        <f>IF(Sheet1!G1458=1,Master!A615,Master!K615)</f>
        <v>40.297014599999997</v>
      </c>
      <c r="D615" s="18">
        <f>IF(Sheet1!G1458=1,Master!B615,Master!L615)</f>
        <v>-112.34302750000001</v>
      </c>
      <c r="E615" s="18">
        <f>IF(Sheet1!G1458=0,Master!A615,Master!K615)</f>
        <v>100</v>
      </c>
      <c r="F615" s="18">
        <f>IF(Sheet1!G1458=0,Master!B615,Master!L615)</f>
        <v>180</v>
      </c>
      <c r="G615" s="18">
        <f>IF(Sheet1!I1458=1,Master!A615,Master!K615)</f>
        <v>40.297014599999997</v>
      </c>
      <c r="H615" s="18">
        <f>IF(Sheet1!I1458=1,Master!B615,Master!L615)</f>
        <v>-112.34302750000001</v>
      </c>
      <c r="I615" s="18">
        <f>IF(Sheet1!I1458=0,Master!A615,Master!K615)</f>
        <v>100</v>
      </c>
      <c r="J615" s="18">
        <f>IF(Sheet1!I1458=0,Master!B615,Master!L615)</f>
        <v>180</v>
      </c>
      <c r="K615" s="18">
        <v>100</v>
      </c>
      <c r="L615" s="18">
        <v>180</v>
      </c>
      <c r="M615">
        <v>200</v>
      </c>
      <c r="N615" t="s">
        <v>306</v>
      </c>
      <c r="O615">
        <v>0.38848300037200001</v>
      </c>
      <c r="P615" s="18" t="s">
        <v>307</v>
      </c>
      <c r="Q615" t="s">
        <v>308</v>
      </c>
      <c r="R615" t="s">
        <v>8</v>
      </c>
      <c r="S615">
        <v>0</v>
      </c>
      <c r="T615">
        <v>1</v>
      </c>
      <c r="U615">
        <v>-5.4330706596374503</v>
      </c>
      <c r="V615">
        <v>-5.4330706596374503</v>
      </c>
      <c r="W615">
        <v>-5.4330706596374503</v>
      </c>
      <c r="X615" s="1">
        <v>-5.4330706596374503</v>
      </c>
      <c r="Z615" s="1">
        <v>3</v>
      </c>
      <c r="AA615" s="1">
        <v>8.0899555223730001E-3</v>
      </c>
      <c r="AB615" s="1">
        <v>1.1202420381143999E-2</v>
      </c>
      <c r="AC615" s="1">
        <v>9.1792624890720004E-3</v>
      </c>
      <c r="AD615" s="1">
        <v>2.7537787467216E-2</v>
      </c>
      <c r="AF615" s="1">
        <v>3</v>
      </c>
      <c r="AG615">
        <v>1.1489076378382999E-2</v>
      </c>
      <c r="AH615">
        <v>4.8235939772101E-2</v>
      </c>
      <c r="AI615">
        <v>2.4385071818778001E-2</v>
      </c>
      <c r="AJ615">
        <v>7.3155215456333994E-2</v>
      </c>
      <c r="AL615" s="18">
        <f t="shared" si="56"/>
        <v>4.8235939772101E-2</v>
      </c>
      <c r="AM615">
        <v>4.8235939772101E-2</v>
      </c>
      <c r="AN615">
        <v>200</v>
      </c>
      <c r="AO615" t="s">
        <v>306</v>
      </c>
      <c r="AP615" t="s">
        <v>307</v>
      </c>
      <c r="AQ615" t="s">
        <v>308</v>
      </c>
      <c r="AR615" t="s">
        <v>8</v>
      </c>
      <c r="AS615">
        <v>40.297014599999997</v>
      </c>
      <c r="AT615">
        <v>-112.34302750000001</v>
      </c>
      <c r="AW615">
        <v>2.7</v>
      </c>
      <c r="AX615">
        <v>2.6</v>
      </c>
      <c r="BB615">
        <v>5.9</v>
      </c>
      <c r="BC615">
        <v>5.8</v>
      </c>
      <c r="BG615">
        <v>9.8000000000000007</v>
      </c>
      <c r="BH615">
        <v>9.6</v>
      </c>
      <c r="BL615">
        <v>14.9</v>
      </c>
      <c r="BM615">
        <v>14.6</v>
      </c>
      <c r="BQ615">
        <v>20.7</v>
      </c>
      <c r="BR615">
        <v>20.5</v>
      </c>
      <c r="BW615">
        <v>27</v>
      </c>
      <c r="BX615">
        <v>26.8</v>
      </c>
      <c r="CB615">
        <v>31.9</v>
      </c>
      <c r="CC615">
        <v>31.6</v>
      </c>
      <c r="CG615">
        <v>30.4</v>
      </c>
      <c r="CH615">
        <v>30.1</v>
      </c>
      <c r="CL615">
        <v>25</v>
      </c>
      <c r="CM615">
        <v>24.7</v>
      </c>
      <c r="CQ615">
        <v>17.8</v>
      </c>
      <c r="CR615">
        <v>17.600000000000001</v>
      </c>
      <c r="CV615">
        <v>9.6</v>
      </c>
      <c r="CW615">
        <v>9.4</v>
      </c>
      <c r="DA615">
        <v>3.3</v>
      </c>
      <c r="DB615">
        <v>3.2</v>
      </c>
      <c r="DD615">
        <v>5</v>
      </c>
      <c r="DE615">
        <v>0</v>
      </c>
      <c r="DF615">
        <v>0</v>
      </c>
      <c r="DG615">
        <v>0</v>
      </c>
      <c r="DH615">
        <v>0</v>
      </c>
      <c r="DI615" t="str">
        <f t="shared" si="57"/>
        <v xml:space="preserve">Temp. suitable for vectors - surveillance may be needed. </v>
      </c>
      <c r="DJ615" t="str">
        <f t="shared" si="54"/>
        <v>When temp. suitable, model suggests vectors unlikely or low numbers.</v>
      </c>
      <c r="DK615" t="str">
        <f t="shared" si="58"/>
        <v xml:space="preserve">Temp. suitable for Zika - surveillance may be needed. </v>
      </c>
      <c r="DL615" t="str">
        <f t="shared" si="55"/>
        <v>When temp. suitable, model suggests Zika unlikely.</v>
      </c>
      <c r="DM615" t="str">
        <f t="shared" si="59"/>
        <v>Temp. suitable for vectors - surveillance may be needed. When temp. suitable, model suggests vectors unlikely or low numbers.</v>
      </c>
      <c r="DX615" s="59" t="s">
        <v>306</v>
      </c>
      <c r="DY615" s="59" t="s">
        <v>307</v>
      </c>
      <c r="DZ615" s="59" t="s">
        <v>308</v>
      </c>
      <c r="EA615" s="59" t="s">
        <v>8</v>
      </c>
      <c r="EB615" s="59">
        <v>0</v>
      </c>
      <c r="EC615" s="59">
        <v>513</v>
      </c>
      <c r="ED615" s="59">
        <v>0</v>
      </c>
      <c r="EE615" s="59">
        <v>28</v>
      </c>
      <c r="EF615" s="59">
        <v>28</v>
      </c>
      <c r="EG615" s="59">
        <v>0.27485380116959102</v>
      </c>
      <c r="EH615" s="59">
        <v>1.9547740400943201</v>
      </c>
      <c r="EI615" s="59">
        <v>141</v>
      </c>
      <c r="EJ615" s="59">
        <v>11</v>
      </c>
      <c r="EK615" s="59">
        <v>0</v>
      </c>
      <c r="EL615" s="59">
        <v>8</v>
      </c>
      <c r="EM615" s="59">
        <v>0</v>
      </c>
      <c r="EN615" s="59">
        <v>141</v>
      </c>
    </row>
    <row r="616" spans="1:144" x14ac:dyDescent="0.25">
      <c r="A616" s="18">
        <v>40.154623299999997</v>
      </c>
      <c r="B616" s="18">
        <v>-113.2847094</v>
      </c>
      <c r="C616" s="18">
        <f>IF(Sheet1!G1459=1,Master!A616,Master!K616)</f>
        <v>40.154623299999997</v>
      </c>
      <c r="D616" s="18">
        <f>IF(Sheet1!G1459=1,Master!B616,Master!L616)</f>
        <v>-113.2847094</v>
      </c>
      <c r="E616" s="18">
        <f>IF(Sheet1!G1459=0,Master!A616,Master!K616)</f>
        <v>100</v>
      </c>
      <c r="F616" s="18">
        <f>IF(Sheet1!G1459=0,Master!B616,Master!L616)</f>
        <v>180</v>
      </c>
      <c r="G616" s="18">
        <f>IF(Sheet1!I1459=1,Master!A616,Master!K616)</f>
        <v>40.154623299999997</v>
      </c>
      <c r="H616" s="18">
        <f>IF(Sheet1!I1459=1,Master!B616,Master!L616)</f>
        <v>-113.2847094</v>
      </c>
      <c r="I616" s="18">
        <f>IF(Sheet1!I1459=0,Master!A616,Master!K616)</f>
        <v>100</v>
      </c>
      <c r="J616" s="18">
        <f>IF(Sheet1!I1459=0,Master!B616,Master!L616)</f>
        <v>180</v>
      </c>
      <c r="K616" s="18">
        <v>100</v>
      </c>
      <c r="L616" s="18">
        <v>180</v>
      </c>
      <c r="M616">
        <v>208</v>
      </c>
      <c r="N616" t="s">
        <v>316</v>
      </c>
      <c r="O616">
        <v>3.0096106658599999</v>
      </c>
      <c r="P616" s="18" t="s">
        <v>307</v>
      </c>
      <c r="Q616" t="s">
        <v>308</v>
      </c>
      <c r="R616" t="s">
        <v>8</v>
      </c>
      <c r="S616">
        <v>0</v>
      </c>
      <c r="T616">
        <v>33</v>
      </c>
      <c r="U616">
        <v>-1.0236220359802199</v>
      </c>
      <c r="V616">
        <v>99999</v>
      </c>
      <c r="W616">
        <v>15159.3390599019</v>
      </c>
      <c r="X616" s="1">
        <v>500258.18897676398</v>
      </c>
      <c r="Z616" s="1">
        <v>208</v>
      </c>
      <c r="AA616" s="1">
        <v>2.1449663146580001E-3</v>
      </c>
      <c r="AB616" s="1">
        <v>3.9319959178846002E-2</v>
      </c>
      <c r="AC616" s="1">
        <v>1.5300602596186E-2</v>
      </c>
      <c r="AD616" s="1">
        <v>3.1825253400066602</v>
      </c>
      <c r="AF616" s="1">
        <v>208</v>
      </c>
      <c r="AG616">
        <v>4.29130667604E-3</v>
      </c>
      <c r="AH616">
        <v>3.3430090688176997E-2</v>
      </c>
      <c r="AI616">
        <v>1.1335104039032E-2</v>
      </c>
      <c r="AJ616">
        <v>2.3577016401186102</v>
      </c>
      <c r="AL616" s="18">
        <f t="shared" si="56"/>
        <v>3.9319959178846002E-2</v>
      </c>
      <c r="AM616">
        <v>3.9319959178846002E-2</v>
      </c>
      <c r="AN616">
        <v>208</v>
      </c>
      <c r="AO616" t="s">
        <v>316</v>
      </c>
      <c r="AP616" t="s">
        <v>307</v>
      </c>
      <c r="AQ616" t="s">
        <v>308</v>
      </c>
      <c r="AR616" t="s">
        <v>8</v>
      </c>
      <c r="AS616">
        <v>40.154623299999997</v>
      </c>
      <c r="AT616">
        <v>-113.2847094</v>
      </c>
      <c r="AW616">
        <v>3.5</v>
      </c>
      <c r="AX616">
        <v>3.3000000000000003</v>
      </c>
      <c r="BB616">
        <v>7.7</v>
      </c>
      <c r="BC616">
        <v>7.1</v>
      </c>
      <c r="BG616">
        <v>12.5</v>
      </c>
      <c r="BH616">
        <v>11.7</v>
      </c>
      <c r="BL616">
        <v>17.600000000000001</v>
      </c>
      <c r="BM616">
        <v>17</v>
      </c>
      <c r="BQ616">
        <v>23.1</v>
      </c>
      <c r="BR616">
        <v>22.6</v>
      </c>
      <c r="BW616">
        <v>29</v>
      </c>
      <c r="BX616">
        <v>28.5</v>
      </c>
      <c r="CB616">
        <v>34.4</v>
      </c>
      <c r="CC616">
        <v>33.9</v>
      </c>
      <c r="CG616">
        <v>32.799999999999997</v>
      </c>
      <c r="CH616">
        <v>32.4</v>
      </c>
      <c r="CL616">
        <v>27.3</v>
      </c>
      <c r="CM616">
        <v>26.8</v>
      </c>
      <c r="CQ616">
        <v>19.7</v>
      </c>
      <c r="CR616">
        <v>19.200000000000003</v>
      </c>
      <c r="CV616">
        <v>10.8</v>
      </c>
      <c r="CW616">
        <v>10.4</v>
      </c>
      <c r="DA616">
        <v>4</v>
      </c>
      <c r="DB616">
        <v>3.8000000000000003</v>
      </c>
      <c r="DD616">
        <v>194</v>
      </c>
      <c r="DE616">
        <v>0</v>
      </c>
      <c r="DF616">
        <v>0</v>
      </c>
      <c r="DG616">
        <v>0</v>
      </c>
      <c r="DH616">
        <v>0</v>
      </c>
      <c r="DI616" t="str">
        <f t="shared" si="57"/>
        <v xml:space="preserve">Temp. suitable for vectors - surveillance may be needed. </v>
      </c>
      <c r="DJ616" t="str">
        <f t="shared" si="54"/>
        <v>When temp. suitable, model suggests vectors unlikely or low numbers.</v>
      </c>
      <c r="DK616" t="str">
        <f t="shared" si="58"/>
        <v xml:space="preserve">Temp. suitable for Zika - surveillance may be needed. </v>
      </c>
      <c r="DL616" t="str">
        <f t="shared" si="55"/>
        <v>When temp. suitable, model suggests Zika unlikely.</v>
      </c>
      <c r="DM616" t="str">
        <f t="shared" si="59"/>
        <v>Temp. suitable for vectors - surveillance may be needed. When temp. suitable, model suggests vectors unlikely or low numbers.</v>
      </c>
      <c r="DX616" s="59" t="s">
        <v>316</v>
      </c>
      <c r="DY616" s="59" t="s">
        <v>307</v>
      </c>
      <c r="DZ616" s="59" t="s">
        <v>308</v>
      </c>
      <c r="EA616" s="59" t="s">
        <v>8</v>
      </c>
      <c r="EB616" s="59">
        <v>0</v>
      </c>
      <c r="EC616" s="59">
        <v>7122</v>
      </c>
      <c r="ED616" s="59">
        <v>0</v>
      </c>
      <c r="EE616" s="59">
        <v>327</v>
      </c>
      <c r="EF616" s="59">
        <v>327</v>
      </c>
      <c r="EG616" s="59">
        <v>0.14799213704015701</v>
      </c>
      <c r="EH616" s="59">
        <v>5.4724298942961704</v>
      </c>
      <c r="EI616" s="59">
        <v>1054</v>
      </c>
      <c r="EJ616" s="59">
        <v>15</v>
      </c>
      <c r="EK616" s="59">
        <v>0</v>
      </c>
      <c r="EL616" s="59">
        <v>4</v>
      </c>
      <c r="EM616" s="59">
        <v>0</v>
      </c>
      <c r="EN616" s="59">
        <v>1054</v>
      </c>
    </row>
    <row r="617" spans="1:144" x14ac:dyDescent="0.25">
      <c r="A617" s="18">
        <v>38.981621400000002</v>
      </c>
      <c r="B617" s="18">
        <v>-110.1441042</v>
      </c>
      <c r="C617" s="18">
        <f>IF(Sheet1!G1460=1,Master!A617,Master!K617)</f>
        <v>38.981621400000002</v>
      </c>
      <c r="D617" s="18">
        <f>IF(Sheet1!G1460=1,Master!B617,Master!L617)</f>
        <v>-110.1441042</v>
      </c>
      <c r="E617" s="18">
        <f>IF(Sheet1!G1460=0,Master!A617,Master!K617)</f>
        <v>100</v>
      </c>
      <c r="F617" s="18">
        <f>IF(Sheet1!G1460=0,Master!B617,Master!L617)</f>
        <v>180</v>
      </c>
      <c r="G617" s="18">
        <f>IF(Sheet1!I1460=1,Master!A617,Master!K617)</f>
        <v>38.981621400000002</v>
      </c>
      <c r="H617" s="18">
        <f>IF(Sheet1!I1460=1,Master!B617,Master!L617)</f>
        <v>-110.1441042</v>
      </c>
      <c r="I617" s="18">
        <f>IF(Sheet1!I1460=0,Master!A617,Master!K617)</f>
        <v>100</v>
      </c>
      <c r="J617" s="18">
        <f>IF(Sheet1!I1460=0,Master!B617,Master!L617)</f>
        <v>180</v>
      </c>
      <c r="K617" s="18">
        <v>100</v>
      </c>
      <c r="L617" s="18">
        <v>180</v>
      </c>
      <c r="M617">
        <v>297</v>
      </c>
      <c r="N617" t="s">
        <v>409</v>
      </c>
      <c r="O617">
        <v>0.41671395591299998</v>
      </c>
      <c r="P617" s="18" t="s">
        <v>307</v>
      </c>
      <c r="Q617" t="s">
        <v>308</v>
      </c>
      <c r="R617" t="s">
        <v>8</v>
      </c>
      <c r="S617">
        <v>0</v>
      </c>
      <c r="T617">
        <v>1</v>
      </c>
      <c r="U617">
        <v>7.7952756881713796</v>
      </c>
      <c r="V617">
        <v>7.7952756881713796</v>
      </c>
      <c r="W617">
        <v>7.7952756881713796</v>
      </c>
      <c r="X617" s="1">
        <v>7.7952756881713796</v>
      </c>
      <c r="Z617" s="1">
        <v>1</v>
      </c>
      <c r="AA617" s="1">
        <v>1.2485167942941E-2</v>
      </c>
      <c r="AB617" s="1">
        <v>1.2485167942941E-2</v>
      </c>
      <c r="AC617" s="1">
        <v>1.2485167942941E-2</v>
      </c>
      <c r="AD617" s="1">
        <v>1.2485167942941E-2</v>
      </c>
      <c r="AF617" s="1">
        <v>1</v>
      </c>
      <c r="AG617">
        <v>8.3743948489429995E-3</v>
      </c>
      <c r="AH617">
        <v>8.3743948489429995E-3</v>
      </c>
      <c r="AI617">
        <v>8.3743948489429995E-3</v>
      </c>
      <c r="AJ617">
        <v>8.3743948489429995E-3</v>
      </c>
      <c r="AL617" s="18">
        <f t="shared" si="56"/>
        <v>1.2485167942941E-2</v>
      </c>
      <c r="AM617">
        <v>1.2485167942941E-2</v>
      </c>
      <c r="AN617">
        <v>297</v>
      </c>
      <c r="AO617" t="s">
        <v>409</v>
      </c>
      <c r="AP617" t="s">
        <v>307</v>
      </c>
      <c r="AQ617" t="s">
        <v>308</v>
      </c>
      <c r="AR617" t="s">
        <v>8</v>
      </c>
      <c r="AS617">
        <v>38.981621400000002</v>
      </c>
      <c r="AT617">
        <v>-110.1441042</v>
      </c>
      <c r="AW617">
        <v>3.2</v>
      </c>
      <c r="AX617">
        <v>3.2</v>
      </c>
      <c r="BB617">
        <v>8.6999999999999993</v>
      </c>
      <c r="BC617">
        <v>8.6999999999999993</v>
      </c>
      <c r="BG617">
        <v>14.6</v>
      </c>
      <c r="BH617">
        <v>14.6</v>
      </c>
      <c r="BL617">
        <v>20.2</v>
      </c>
      <c r="BM617">
        <v>20.2</v>
      </c>
      <c r="BQ617">
        <v>26</v>
      </c>
      <c r="BR617">
        <v>26</v>
      </c>
      <c r="BW617">
        <v>32.1</v>
      </c>
      <c r="BX617">
        <v>32.1</v>
      </c>
      <c r="CB617">
        <v>35.6</v>
      </c>
      <c r="CC617">
        <v>35.6</v>
      </c>
      <c r="CG617">
        <v>34</v>
      </c>
      <c r="CH617">
        <v>34</v>
      </c>
      <c r="CL617">
        <v>29</v>
      </c>
      <c r="CM617">
        <v>29</v>
      </c>
      <c r="CQ617">
        <v>21.6</v>
      </c>
      <c r="CR617">
        <v>21.6</v>
      </c>
      <c r="CV617">
        <v>12.1</v>
      </c>
      <c r="CW617">
        <v>12.1</v>
      </c>
      <c r="DA617">
        <v>5</v>
      </c>
      <c r="DB617">
        <v>5</v>
      </c>
      <c r="DD617">
        <v>1</v>
      </c>
      <c r="DE617">
        <v>0</v>
      </c>
      <c r="DF617">
        <v>0</v>
      </c>
      <c r="DG617">
        <v>0</v>
      </c>
      <c r="DH617">
        <v>0</v>
      </c>
      <c r="DI617" t="str">
        <f t="shared" si="57"/>
        <v xml:space="preserve">Temp. suitable for vectors - surveillance may be needed. </v>
      </c>
      <c r="DJ617" t="str">
        <f t="shared" si="54"/>
        <v>When temp. suitable, model suggests vectors unlikely or low numbers.</v>
      </c>
      <c r="DK617" t="str">
        <f t="shared" si="58"/>
        <v xml:space="preserve">Temp. suitable for Zika - surveillance may be needed. </v>
      </c>
      <c r="DL617" t="str">
        <f t="shared" si="55"/>
        <v>When temp. suitable, model suggests Zika unlikely.</v>
      </c>
      <c r="DM617" t="str">
        <f t="shared" si="59"/>
        <v>Temp. suitable for vectors - surveillance may be needed. When temp. suitable, model suggests vectors unlikely or low numbers.</v>
      </c>
      <c r="DX617" s="59" t="s">
        <v>409</v>
      </c>
      <c r="DY617" s="59" t="s">
        <v>307</v>
      </c>
      <c r="DZ617" s="59" t="s">
        <v>308</v>
      </c>
      <c r="EA617" s="59" t="s">
        <v>8</v>
      </c>
      <c r="EB617" s="59">
        <v>0</v>
      </c>
      <c r="EC617" s="59">
        <v>323</v>
      </c>
      <c r="ED617" s="59">
        <v>0</v>
      </c>
      <c r="EE617" s="59">
        <v>296</v>
      </c>
      <c r="EF617" s="59">
        <v>296</v>
      </c>
      <c r="EG617" s="59">
        <v>2.9876160990712002</v>
      </c>
      <c r="EH617" s="59">
        <v>19.8787306769397</v>
      </c>
      <c r="EI617" s="59">
        <v>965</v>
      </c>
      <c r="EJ617" s="59">
        <v>20</v>
      </c>
      <c r="EK617" s="59">
        <v>0</v>
      </c>
      <c r="EL617" s="59">
        <v>7</v>
      </c>
      <c r="EM617" s="59">
        <v>0</v>
      </c>
      <c r="EN617" s="59">
        <v>965</v>
      </c>
    </row>
    <row r="618" spans="1:144" x14ac:dyDescent="0.25">
      <c r="A618" s="18">
        <v>41.127985199999998</v>
      </c>
      <c r="B618" s="18">
        <v>-111.99122319999999</v>
      </c>
      <c r="C618" s="18">
        <f>IF(Sheet1!G1461=1,Master!A618,Master!K618)</f>
        <v>41.127985199999998</v>
      </c>
      <c r="D618" s="18">
        <f>IF(Sheet1!G1461=1,Master!B618,Master!L618)</f>
        <v>-111.99122319999999</v>
      </c>
      <c r="E618" s="18">
        <f>IF(Sheet1!G1461=0,Master!A618,Master!K618)</f>
        <v>100</v>
      </c>
      <c r="F618" s="18">
        <f>IF(Sheet1!G1461=0,Master!B618,Master!L618)</f>
        <v>180</v>
      </c>
      <c r="G618" s="18">
        <f>IF(Sheet1!I1461=1,Master!A618,Master!K618)</f>
        <v>41.127985199999998</v>
      </c>
      <c r="H618" s="18">
        <f>IF(Sheet1!I1461=1,Master!B618,Master!L618)</f>
        <v>-111.99122319999999</v>
      </c>
      <c r="I618" s="18">
        <f>IF(Sheet1!I1461=0,Master!A618,Master!K618)</f>
        <v>100</v>
      </c>
      <c r="J618" s="18">
        <f>IF(Sheet1!I1461=0,Master!B618,Master!L618)</f>
        <v>180</v>
      </c>
      <c r="K618" s="18">
        <v>100</v>
      </c>
      <c r="L618" s="18">
        <v>180</v>
      </c>
      <c r="M618">
        <v>310</v>
      </c>
      <c r="N618" t="s">
        <v>422</v>
      </c>
      <c r="O618">
        <v>0.29945566865500001</v>
      </c>
      <c r="P618" s="18" t="s">
        <v>307</v>
      </c>
      <c r="Q618" t="s">
        <v>308</v>
      </c>
      <c r="R618" t="s">
        <v>8</v>
      </c>
      <c r="S618">
        <v>0</v>
      </c>
      <c r="T618">
        <v>1</v>
      </c>
      <c r="U618">
        <v>0.62992125749588002</v>
      </c>
      <c r="V618">
        <v>0.62992125749588002</v>
      </c>
      <c r="W618">
        <v>0.62992125749588002</v>
      </c>
      <c r="X618" s="1">
        <v>0.62992125749588002</v>
      </c>
      <c r="Z618" s="1">
        <v>2</v>
      </c>
      <c r="AA618" s="1">
        <v>0.10898248898787601</v>
      </c>
      <c r="AB618" s="1">
        <v>0.111345032518886</v>
      </c>
      <c r="AC618" s="1">
        <v>0.110163760753381</v>
      </c>
      <c r="AD618" s="1">
        <v>0.22032752150676199</v>
      </c>
      <c r="AF618" s="1">
        <v>2</v>
      </c>
      <c r="AG618">
        <v>0.244567802352226</v>
      </c>
      <c r="AH618">
        <v>0.71793090714424201</v>
      </c>
      <c r="AI618">
        <v>0.48124935474823399</v>
      </c>
      <c r="AJ618">
        <v>0.96249870949646799</v>
      </c>
      <c r="AL618" s="18">
        <f t="shared" si="56"/>
        <v>0.71793090714424201</v>
      </c>
      <c r="AM618">
        <v>0.71793090714424201</v>
      </c>
      <c r="AN618">
        <v>310</v>
      </c>
      <c r="AO618" t="s">
        <v>422</v>
      </c>
      <c r="AP618" t="s">
        <v>307</v>
      </c>
      <c r="AQ618" t="s">
        <v>308</v>
      </c>
      <c r="AR618" t="s">
        <v>8</v>
      </c>
      <c r="AS618">
        <v>41.127985199999998</v>
      </c>
      <c r="AT618">
        <v>-111.99122319999999</v>
      </c>
      <c r="AW618">
        <v>1.8</v>
      </c>
      <c r="AX618">
        <v>1.8</v>
      </c>
      <c r="BB618">
        <v>5</v>
      </c>
      <c r="BC618">
        <v>5</v>
      </c>
      <c r="BG618">
        <v>9.3000000000000007</v>
      </c>
      <c r="BH618">
        <v>9.3000000000000007</v>
      </c>
      <c r="BL618">
        <v>14.6</v>
      </c>
      <c r="BM618">
        <v>14.6</v>
      </c>
      <c r="BQ618">
        <v>20.5</v>
      </c>
      <c r="BR618">
        <v>20.5</v>
      </c>
      <c r="BW618">
        <v>26.3</v>
      </c>
      <c r="BX618">
        <v>26.3</v>
      </c>
      <c r="CB618">
        <v>31.9</v>
      </c>
      <c r="CC618">
        <v>31.9</v>
      </c>
      <c r="CG618">
        <v>30.4</v>
      </c>
      <c r="CH618">
        <v>30.4</v>
      </c>
      <c r="CL618">
        <v>24.8</v>
      </c>
      <c r="CM618">
        <v>24.8</v>
      </c>
      <c r="CQ618">
        <v>17.7</v>
      </c>
      <c r="CR618">
        <v>17.7</v>
      </c>
      <c r="CV618">
        <v>8.9</v>
      </c>
      <c r="CW618">
        <v>8.9</v>
      </c>
      <c r="DA618">
        <v>2.6</v>
      </c>
      <c r="DB618">
        <v>2.6</v>
      </c>
      <c r="DD618">
        <v>2</v>
      </c>
      <c r="DE618">
        <v>0</v>
      </c>
      <c r="DF618">
        <v>0</v>
      </c>
      <c r="DG618">
        <v>0</v>
      </c>
      <c r="DH618">
        <v>0</v>
      </c>
      <c r="DI618" t="str">
        <f t="shared" si="57"/>
        <v xml:space="preserve">Temp. suitable for vectors - surveillance may be needed. </v>
      </c>
      <c r="DJ618" t="str">
        <f t="shared" si="54"/>
        <v>When temp. suitable, model suggests vectors likely - may need control, education, and policies minimizing exposure.</v>
      </c>
      <c r="DK618" t="str">
        <f t="shared" si="58"/>
        <v xml:space="preserve">Temp. suitable for Zika - surveillance may be needed. </v>
      </c>
      <c r="DL618" t="str">
        <f t="shared" si="55"/>
        <v>When temp. suitable, model suggests Zika unlikely.</v>
      </c>
      <c r="DM618" t="str">
        <f t="shared" si="59"/>
        <v>Temp. suitable for vectors - surveillance may be needed. When temp. suitable, model suggests vectors likely - may need control, education, and policies minimizing exposure.</v>
      </c>
      <c r="DX618" s="59" t="s">
        <v>422</v>
      </c>
      <c r="DY618" s="59" t="s">
        <v>307</v>
      </c>
      <c r="DZ618" s="59" t="s">
        <v>308</v>
      </c>
      <c r="EA618" s="59" t="s">
        <v>8</v>
      </c>
      <c r="EB618" s="59">
        <v>0</v>
      </c>
      <c r="EC618" s="59">
        <v>343</v>
      </c>
      <c r="ED618" s="59">
        <v>0</v>
      </c>
      <c r="EE618" s="59">
        <v>3683</v>
      </c>
      <c r="EF618" s="59">
        <v>3683</v>
      </c>
      <c r="EG618" s="59">
        <v>623.10204081632605</v>
      </c>
      <c r="EH618" s="59">
        <v>585.23005724960103</v>
      </c>
      <c r="EI618" s="59">
        <v>213724</v>
      </c>
      <c r="EJ618" s="59">
        <v>271</v>
      </c>
      <c r="EK618" s="59">
        <v>0</v>
      </c>
      <c r="EL618" s="59">
        <v>7</v>
      </c>
      <c r="EM618" s="59">
        <v>509</v>
      </c>
      <c r="EN618" s="59">
        <v>213724</v>
      </c>
    </row>
    <row r="619" spans="1:144" x14ac:dyDescent="0.25">
      <c r="A619" s="18">
        <v>41.252229499999999</v>
      </c>
      <c r="B619" s="18">
        <v>-112.24652829999999</v>
      </c>
      <c r="C619" s="18">
        <f>IF(Sheet1!G1462=1,Master!A619,Master!K619)</f>
        <v>41.252229499999999</v>
      </c>
      <c r="D619" s="18">
        <f>IF(Sheet1!G1462=1,Master!B619,Master!L619)</f>
        <v>-112.24652829999999</v>
      </c>
      <c r="E619" s="18">
        <f>IF(Sheet1!G1462=0,Master!A619,Master!K619)</f>
        <v>100</v>
      </c>
      <c r="F619" s="18">
        <f>IF(Sheet1!G1462=0,Master!B619,Master!L619)</f>
        <v>180</v>
      </c>
      <c r="G619" s="18">
        <f>IF(Sheet1!I1462=1,Master!A619,Master!K619)</f>
        <v>41.252229499999999</v>
      </c>
      <c r="H619" s="18">
        <f>IF(Sheet1!I1462=1,Master!B619,Master!L619)</f>
        <v>-112.24652829999999</v>
      </c>
      <c r="I619" s="18">
        <f>IF(Sheet1!I1462=0,Master!A619,Master!K619)</f>
        <v>100</v>
      </c>
      <c r="J619" s="18">
        <f>IF(Sheet1!I1462=0,Master!B619,Master!L619)</f>
        <v>180</v>
      </c>
      <c r="K619" s="18">
        <v>100</v>
      </c>
      <c r="L619" s="18">
        <v>180</v>
      </c>
      <c r="M619">
        <v>342</v>
      </c>
      <c r="N619" t="s">
        <v>454</v>
      </c>
      <c r="O619">
        <v>7.3513122347600005E-2</v>
      </c>
      <c r="P619" s="18" t="s">
        <v>307</v>
      </c>
      <c r="Q619" t="s">
        <v>308</v>
      </c>
      <c r="R619" t="s">
        <v>8</v>
      </c>
      <c r="S619">
        <v>0</v>
      </c>
      <c r="T619">
        <v>1</v>
      </c>
      <c r="U619">
        <v>2.28346467018127</v>
      </c>
      <c r="V619">
        <v>2.28346467018127</v>
      </c>
      <c r="W619">
        <v>2.28346467018127</v>
      </c>
      <c r="X619" s="1">
        <v>2.28346467018127</v>
      </c>
      <c r="Z619" s="1">
        <v>1</v>
      </c>
      <c r="AA619" s="1">
        <v>4.8993911594152E-2</v>
      </c>
      <c r="AB619" s="1">
        <v>4.8993911594152E-2</v>
      </c>
      <c r="AC619" s="1">
        <v>4.8993911594152E-2</v>
      </c>
      <c r="AD619" s="1">
        <v>4.8993911594152E-2</v>
      </c>
      <c r="AF619" s="1">
        <v>1</v>
      </c>
      <c r="AG619">
        <v>0.217579141259193</v>
      </c>
      <c r="AH619">
        <v>0.217579141259193</v>
      </c>
      <c r="AI619">
        <v>0.217579141259193</v>
      </c>
      <c r="AJ619">
        <v>0.217579141259193</v>
      </c>
      <c r="AL619" s="18">
        <f t="shared" si="56"/>
        <v>0.217579141259193</v>
      </c>
      <c r="AM619">
        <v>0.217579141259193</v>
      </c>
      <c r="AN619">
        <v>342</v>
      </c>
      <c r="AO619" t="s">
        <v>454</v>
      </c>
      <c r="AP619" t="s">
        <v>307</v>
      </c>
      <c r="AQ619" t="s">
        <v>308</v>
      </c>
      <c r="AR619" t="s">
        <v>8</v>
      </c>
      <c r="AS619">
        <v>41.252229499999999</v>
      </c>
      <c r="AT619">
        <v>-112.24652829999999</v>
      </c>
      <c r="AW619">
        <v>1.8</v>
      </c>
      <c r="AX619">
        <v>1.8</v>
      </c>
      <c r="BB619">
        <v>5.6</v>
      </c>
      <c r="BC619">
        <v>5.6</v>
      </c>
      <c r="BG619">
        <v>10.3</v>
      </c>
      <c r="BH619">
        <v>10.3</v>
      </c>
      <c r="BL619">
        <v>15.9</v>
      </c>
      <c r="BM619">
        <v>15.9</v>
      </c>
      <c r="BQ619">
        <v>21.7</v>
      </c>
      <c r="BR619">
        <v>21.7</v>
      </c>
      <c r="BW619">
        <v>27.6</v>
      </c>
      <c r="BX619">
        <v>27.6</v>
      </c>
      <c r="CB619">
        <v>33</v>
      </c>
      <c r="CC619">
        <v>33</v>
      </c>
      <c r="CG619">
        <v>31.7</v>
      </c>
      <c r="CH619">
        <v>31.7</v>
      </c>
      <c r="CL619">
        <v>25.7</v>
      </c>
      <c r="CM619">
        <v>25.7</v>
      </c>
      <c r="CQ619">
        <v>18.5</v>
      </c>
      <c r="CR619">
        <v>18.5</v>
      </c>
      <c r="CV619">
        <v>9.4</v>
      </c>
      <c r="CW619">
        <v>9.4</v>
      </c>
      <c r="DA619">
        <v>3</v>
      </c>
      <c r="DB619">
        <v>3</v>
      </c>
      <c r="DD619">
        <v>1</v>
      </c>
      <c r="DE619">
        <v>0</v>
      </c>
      <c r="DF619">
        <v>0</v>
      </c>
      <c r="DG619">
        <v>0</v>
      </c>
      <c r="DH619">
        <v>0</v>
      </c>
      <c r="DI619" t="str">
        <f t="shared" si="57"/>
        <v xml:space="preserve">Temp. suitable for vectors - surveillance may be needed. </v>
      </c>
      <c r="DJ619" t="str">
        <f t="shared" si="54"/>
        <v>When temp. suitable, model suggests vectors unlikely or low numbers.</v>
      </c>
      <c r="DK619" t="str">
        <f t="shared" si="58"/>
        <v xml:space="preserve">Temp. suitable for Zika - surveillance may be needed. </v>
      </c>
      <c r="DL619" t="str">
        <f t="shared" si="55"/>
        <v>When temp. suitable, model suggests Zika unlikely.</v>
      </c>
      <c r="DM619" t="str">
        <f t="shared" si="59"/>
        <v>Temp. suitable for vectors - surveillance may be needed. When temp. suitable, model suggests vectors unlikely or low numbers.</v>
      </c>
      <c r="DX619" s="59" t="s">
        <v>454</v>
      </c>
      <c r="DY619" s="59" t="s">
        <v>307</v>
      </c>
      <c r="DZ619" s="59" t="s">
        <v>308</v>
      </c>
      <c r="EA619" s="59" t="s">
        <v>8</v>
      </c>
      <c r="EB619" s="59">
        <v>0</v>
      </c>
      <c r="EC619" s="59">
        <v>183</v>
      </c>
      <c r="ED619" s="59">
        <v>0</v>
      </c>
      <c r="EE619" s="59">
        <v>6</v>
      </c>
      <c r="EF619" s="59">
        <v>6</v>
      </c>
      <c r="EG619" s="59">
        <v>0.103825136612022</v>
      </c>
      <c r="EH619" s="59">
        <v>0.59610448713856401</v>
      </c>
      <c r="EI619" s="59">
        <v>19</v>
      </c>
      <c r="EJ619" s="59">
        <v>5</v>
      </c>
      <c r="EK619" s="59">
        <v>0</v>
      </c>
      <c r="EL619" s="59">
        <v>3</v>
      </c>
      <c r="EM619" s="59">
        <v>0</v>
      </c>
      <c r="EN619" s="59">
        <v>19</v>
      </c>
    </row>
    <row r="620" spans="1:144" x14ac:dyDescent="0.25">
      <c r="A620" s="18">
        <v>40.427230700000003</v>
      </c>
      <c r="B620" s="18">
        <v>-112.01922450000001</v>
      </c>
      <c r="C620" s="18">
        <f>IF(Sheet1!G1463=1,Master!A620,Master!K620)</f>
        <v>40.427230700000003</v>
      </c>
      <c r="D620" s="18">
        <f>IF(Sheet1!G1463=1,Master!B620,Master!L620)</f>
        <v>-112.01922450000001</v>
      </c>
      <c r="E620" s="18">
        <f>IF(Sheet1!G1463=0,Master!A620,Master!K620)</f>
        <v>100</v>
      </c>
      <c r="F620" s="18">
        <f>IF(Sheet1!G1463=0,Master!B620,Master!L620)</f>
        <v>180</v>
      </c>
      <c r="G620" s="18">
        <f>IF(Sheet1!I1463=1,Master!A620,Master!K620)</f>
        <v>40.427230700000003</v>
      </c>
      <c r="H620" s="18">
        <f>IF(Sheet1!I1463=1,Master!B620,Master!L620)</f>
        <v>-112.01922450000001</v>
      </c>
      <c r="I620" s="18">
        <f>IF(Sheet1!I1463=0,Master!A620,Master!K620)</f>
        <v>100</v>
      </c>
      <c r="J620" s="18">
        <f>IF(Sheet1!I1463=0,Master!B620,Master!L620)</f>
        <v>180</v>
      </c>
      <c r="K620" s="18">
        <v>100</v>
      </c>
      <c r="L620" s="18">
        <v>180</v>
      </c>
      <c r="M620">
        <v>362</v>
      </c>
      <c r="N620" t="s">
        <v>474</v>
      </c>
      <c r="O620">
        <v>0.59483452159200001</v>
      </c>
      <c r="P620" s="18" t="s">
        <v>307</v>
      </c>
      <c r="Q620" t="s">
        <v>308</v>
      </c>
      <c r="R620" t="s">
        <v>8</v>
      </c>
      <c r="S620">
        <v>0</v>
      </c>
      <c r="T620">
        <v>1</v>
      </c>
      <c r="U620">
        <v>-0.19685038924217199</v>
      </c>
      <c r="V620">
        <v>-0.19685038924217199</v>
      </c>
      <c r="W620">
        <v>-0.19685038924217199</v>
      </c>
      <c r="X620" s="1">
        <v>-0.19685038924217199</v>
      </c>
      <c r="Z620" s="1">
        <v>4</v>
      </c>
      <c r="AA620" s="1">
        <v>5.95456556905E-3</v>
      </c>
      <c r="AB620" s="1">
        <v>1.621849818249E-2</v>
      </c>
      <c r="AC620" s="1">
        <v>8.6602348318900006E-3</v>
      </c>
      <c r="AD620" s="1">
        <v>3.4640939327562001E-2</v>
      </c>
      <c r="AF620" s="1">
        <v>4</v>
      </c>
      <c r="AG620">
        <v>4.7686155899400999E-2</v>
      </c>
      <c r="AH620">
        <v>0.244823803334211</v>
      </c>
      <c r="AI620">
        <v>0.12463266902796501</v>
      </c>
      <c r="AJ620">
        <v>0.49853067611186003</v>
      </c>
      <c r="AL620" s="18">
        <f t="shared" si="56"/>
        <v>0.244823803334211</v>
      </c>
      <c r="AM620">
        <v>0.244823803334211</v>
      </c>
      <c r="AN620">
        <v>362</v>
      </c>
      <c r="AO620" t="s">
        <v>474</v>
      </c>
      <c r="AP620" t="s">
        <v>307</v>
      </c>
      <c r="AQ620" t="s">
        <v>308</v>
      </c>
      <c r="AR620" t="s">
        <v>8</v>
      </c>
      <c r="AS620">
        <v>40.427230700000003</v>
      </c>
      <c r="AT620">
        <v>-112.01922450000001</v>
      </c>
      <c r="AW620">
        <v>2.1</v>
      </c>
      <c r="AX620">
        <v>2</v>
      </c>
      <c r="BB620">
        <v>5.5</v>
      </c>
      <c r="BC620">
        <v>5.1999999999999993</v>
      </c>
      <c r="BG620">
        <v>9.8000000000000007</v>
      </c>
      <c r="BH620">
        <v>9.1</v>
      </c>
      <c r="BL620">
        <v>15</v>
      </c>
      <c r="BM620">
        <v>14.299999999999999</v>
      </c>
      <c r="BQ620">
        <v>20.8</v>
      </c>
      <c r="BR620">
        <v>20.100000000000001</v>
      </c>
      <c r="BW620">
        <v>26.9</v>
      </c>
      <c r="BX620">
        <v>26.2</v>
      </c>
      <c r="CB620">
        <v>31.6</v>
      </c>
      <c r="CC620">
        <v>31</v>
      </c>
      <c r="CG620">
        <v>30.2</v>
      </c>
      <c r="CH620">
        <v>29.700000000000003</v>
      </c>
      <c r="CL620">
        <v>24.8</v>
      </c>
      <c r="CM620">
        <v>24.3</v>
      </c>
      <c r="CQ620">
        <v>17.600000000000001</v>
      </c>
      <c r="CR620">
        <v>17.100000000000001</v>
      </c>
      <c r="CV620">
        <v>8.9</v>
      </c>
      <c r="CW620">
        <v>8.5</v>
      </c>
      <c r="DA620">
        <v>2.9</v>
      </c>
      <c r="DB620">
        <v>2.7</v>
      </c>
      <c r="DD620">
        <v>7</v>
      </c>
      <c r="DE620">
        <v>0</v>
      </c>
      <c r="DF620">
        <v>0</v>
      </c>
      <c r="DG620">
        <v>0</v>
      </c>
      <c r="DH620">
        <v>0</v>
      </c>
      <c r="DI620" t="str">
        <f t="shared" si="57"/>
        <v xml:space="preserve">Temp. suitable for vectors - surveillance may be needed. </v>
      </c>
      <c r="DJ620" t="str">
        <f t="shared" si="54"/>
        <v>When temp. suitable, model suggests vectors unlikely or low numbers.</v>
      </c>
      <c r="DK620" t="str">
        <f t="shared" si="58"/>
        <v xml:space="preserve">Temp. suitable for Zika - surveillance may be needed. </v>
      </c>
      <c r="DL620" t="str">
        <f t="shared" si="55"/>
        <v>When temp. suitable, model suggests Zika unlikely.</v>
      </c>
      <c r="DM620" t="str">
        <f t="shared" si="59"/>
        <v>Temp. suitable for vectors - surveillance may be needed. When temp. suitable, model suggests vectors unlikely or low numbers.</v>
      </c>
      <c r="DX620" s="59" t="s">
        <v>474</v>
      </c>
      <c r="DY620" s="59" t="s">
        <v>307</v>
      </c>
      <c r="DZ620" s="59" t="s">
        <v>308</v>
      </c>
      <c r="EA620" s="59" t="s">
        <v>8</v>
      </c>
      <c r="EB620" s="59">
        <v>0</v>
      </c>
      <c r="EC620" s="59">
        <v>628</v>
      </c>
      <c r="ED620" s="59">
        <v>0</v>
      </c>
      <c r="EE620" s="59">
        <v>1416</v>
      </c>
      <c r="EF620" s="59">
        <v>1416</v>
      </c>
      <c r="EG620" s="59">
        <v>91.496815286624098</v>
      </c>
      <c r="EH620" s="59">
        <v>228.28791253363701</v>
      </c>
      <c r="EI620" s="59">
        <v>57460</v>
      </c>
      <c r="EJ620" s="59">
        <v>159</v>
      </c>
      <c r="EK620" s="59">
        <v>0</v>
      </c>
      <c r="EL620" s="59">
        <v>13</v>
      </c>
      <c r="EM620" s="59">
        <v>0</v>
      </c>
      <c r="EN620" s="59">
        <v>57460</v>
      </c>
    </row>
    <row r="621" spans="1:144" x14ac:dyDescent="0.25">
      <c r="A621" s="18">
        <v>40.678226799999997</v>
      </c>
      <c r="B621" s="18">
        <v>-112.0729685</v>
      </c>
      <c r="C621" s="18">
        <f>IF(Sheet1!G1464=1,Master!A621,Master!K621)</f>
        <v>40.678226799999997</v>
      </c>
      <c r="D621" s="18">
        <f>IF(Sheet1!G1464=1,Master!B621,Master!L621)</f>
        <v>-112.0729685</v>
      </c>
      <c r="E621" s="18">
        <f>IF(Sheet1!G1464=0,Master!A621,Master!K621)</f>
        <v>100</v>
      </c>
      <c r="F621" s="18">
        <f>IF(Sheet1!G1464=0,Master!B621,Master!L621)</f>
        <v>180</v>
      </c>
      <c r="G621" s="18">
        <f>IF(Sheet1!I1464=1,Master!A621,Master!K621)</f>
        <v>40.678226799999997</v>
      </c>
      <c r="H621" s="18">
        <f>IF(Sheet1!I1464=1,Master!B621,Master!L621)</f>
        <v>-112.0729685</v>
      </c>
      <c r="I621" s="18">
        <f>IF(Sheet1!I1464=0,Master!A621,Master!K621)</f>
        <v>100</v>
      </c>
      <c r="J621" s="18">
        <f>IF(Sheet1!I1464=0,Master!B621,Master!L621)</f>
        <v>180</v>
      </c>
      <c r="K621" s="18">
        <v>100</v>
      </c>
      <c r="L621" s="18">
        <v>180</v>
      </c>
      <c r="M621">
        <v>564</v>
      </c>
      <c r="N621" t="s">
        <v>676</v>
      </c>
      <c r="O621">
        <v>8.6993791656599997E-2</v>
      </c>
      <c r="P621" s="18" t="s">
        <v>307</v>
      </c>
      <c r="Q621" t="s">
        <v>308</v>
      </c>
      <c r="R621" t="s">
        <v>8</v>
      </c>
      <c r="S621">
        <v>0</v>
      </c>
      <c r="T621">
        <v>1</v>
      </c>
      <c r="U621">
        <v>6.6929135322570801</v>
      </c>
      <c r="V621">
        <v>6.6929135322570801</v>
      </c>
      <c r="W621">
        <v>6.6929135322570801</v>
      </c>
      <c r="X621" s="1">
        <v>6.6929135322570801</v>
      </c>
      <c r="Z621" s="1">
        <v>1</v>
      </c>
      <c r="AA621" s="1">
        <v>0.16783937811851499</v>
      </c>
      <c r="AB621" s="1">
        <v>0.16783937811851499</v>
      </c>
      <c r="AC621" s="1">
        <v>0.16783937811851499</v>
      </c>
      <c r="AD621" s="1">
        <v>0.16783937811851499</v>
      </c>
      <c r="AF621" s="1">
        <v>1</v>
      </c>
      <c r="AG621">
        <v>0.66493761539459195</v>
      </c>
      <c r="AH621">
        <v>0.66493761539459195</v>
      </c>
      <c r="AI621">
        <v>0.66493761539459195</v>
      </c>
      <c r="AJ621">
        <v>0.66493761539459195</v>
      </c>
      <c r="AL621" s="18">
        <f t="shared" si="56"/>
        <v>0.66493761539459195</v>
      </c>
      <c r="AM621">
        <v>0.66493761539459195</v>
      </c>
      <c r="AN621">
        <v>564</v>
      </c>
      <c r="AO621" t="s">
        <v>676</v>
      </c>
      <c r="AP621" t="s">
        <v>307</v>
      </c>
      <c r="AQ621" t="s">
        <v>308</v>
      </c>
      <c r="AR621" t="s">
        <v>8</v>
      </c>
      <c r="AS621">
        <v>40.678226799999997</v>
      </c>
      <c r="AT621">
        <v>-112.0729685</v>
      </c>
      <c r="AW621">
        <v>2.6</v>
      </c>
      <c r="AX621">
        <v>2.6</v>
      </c>
      <c r="BB621">
        <v>5.9</v>
      </c>
      <c r="BC621">
        <v>5.9</v>
      </c>
      <c r="BG621">
        <v>10.7</v>
      </c>
      <c r="BH621">
        <v>10.7</v>
      </c>
      <c r="BL621">
        <v>15.7</v>
      </c>
      <c r="BM621">
        <v>15.7</v>
      </c>
      <c r="BQ621">
        <v>21.4</v>
      </c>
      <c r="BR621">
        <v>21.4</v>
      </c>
      <c r="BW621">
        <v>27.6</v>
      </c>
      <c r="BX621">
        <v>27.6</v>
      </c>
      <c r="CB621">
        <v>32.700000000000003</v>
      </c>
      <c r="CC621">
        <v>32.700000000000003</v>
      </c>
      <c r="CG621">
        <v>31.3</v>
      </c>
      <c r="CH621">
        <v>31.3</v>
      </c>
      <c r="CL621">
        <v>25.4</v>
      </c>
      <c r="CM621">
        <v>25.4</v>
      </c>
      <c r="CQ621">
        <v>18.100000000000001</v>
      </c>
      <c r="CR621">
        <v>18.100000000000001</v>
      </c>
      <c r="CV621">
        <v>9.6999999999999993</v>
      </c>
      <c r="CW621">
        <v>9.6999999999999993</v>
      </c>
      <c r="DA621">
        <v>3.4</v>
      </c>
      <c r="DB621">
        <v>3.4</v>
      </c>
      <c r="DD621">
        <v>1</v>
      </c>
      <c r="DE621">
        <v>0</v>
      </c>
      <c r="DF621">
        <v>0</v>
      </c>
      <c r="DG621">
        <v>0</v>
      </c>
      <c r="DH621">
        <v>0</v>
      </c>
      <c r="DI621" t="str">
        <f t="shared" si="57"/>
        <v xml:space="preserve">Temp. suitable for vectors - surveillance may be needed. </v>
      </c>
      <c r="DJ621" t="str">
        <f t="shared" si="54"/>
        <v>When temp. suitable, model suggests vectors likely - may need control, education, and policies minimizing exposure.</v>
      </c>
      <c r="DK621" t="str">
        <f t="shared" si="58"/>
        <v xml:space="preserve">Temp. suitable for Zika - surveillance may be needed. </v>
      </c>
      <c r="DL621" t="str">
        <f t="shared" si="55"/>
        <v>When temp. suitable, model suggests Zika unlikely.</v>
      </c>
      <c r="DM621" t="str">
        <f t="shared" si="59"/>
        <v>Temp. suitable for vectors - surveillance may be needed. When temp. suitable, model suggests vectors likely - may need control, education, and policies minimizing exposure.</v>
      </c>
      <c r="DX621" s="59" t="s">
        <v>676</v>
      </c>
      <c r="DY621" s="59" t="s">
        <v>307</v>
      </c>
      <c r="DZ621" s="59" t="s">
        <v>308</v>
      </c>
      <c r="EA621" s="59" t="s">
        <v>8</v>
      </c>
      <c r="EB621" s="59">
        <v>1</v>
      </c>
      <c r="EC621" s="59">
        <v>180</v>
      </c>
      <c r="ED621" s="59">
        <v>0</v>
      </c>
      <c r="EE621" s="59">
        <v>2544</v>
      </c>
      <c r="EF621" s="59">
        <v>2544</v>
      </c>
      <c r="EG621" s="59">
        <v>505.78888888888798</v>
      </c>
      <c r="EH621" s="59">
        <v>655.30151659699402</v>
      </c>
      <c r="EI621" s="59">
        <v>91042</v>
      </c>
      <c r="EJ621" s="59">
        <v>103</v>
      </c>
      <c r="EK621" s="59">
        <v>0</v>
      </c>
      <c r="EL621" s="59">
        <v>4</v>
      </c>
      <c r="EM621" s="59">
        <v>36</v>
      </c>
      <c r="EN621" s="59">
        <v>91042</v>
      </c>
    </row>
    <row r="622" spans="1:144" x14ac:dyDescent="0.25">
      <c r="A622" s="18">
        <v>40.526402599999997</v>
      </c>
      <c r="B622" s="18">
        <v>-112.4143109</v>
      </c>
      <c r="C622" s="18">
        <f>IF(Sheet1!G1465=1,Master!A622,Master!K622)</f>
        <v>40.526402599999997</v>
      </c>
      <c r="D622" s="18">
        <f>IF(Sheet1!G1465=1,Master!B622,Master!L622)</f>
        <v>-112.4143109</v>
      </c>
      <c r="E622" s="18">
        <f>IF(Sheet1!G1465=0,Master!A622,Master!K622)</f>
        <v>100</v>
      </c>
      <c r="F622" s="18">
        <f>IF(Sheet1!G1465=0,Master!B622,Master!L622)</f>
        <v>180</v>
      </c>
      <c r="G622" s="18">
        <f>IF(Sheet1!I1465=1,Master!A622,Master!K622)</f>
        <v>40.526402599999997</v>
      </c>
      <c r="H622" s="18">
        <f>IF(Sheet1!I1465=1,Master!B622,Master!L622)</f>
        <v>-112.4143109</v>
      </c>
      <c r="I622" s="18">
        <f>IF(Sheet1!I1465=0,Master!A622,Master!K622)</f>
        <v>100</v>
      </c>
      <c r="J622" s="18">
        <f>IF(Sheet1!I1465=0,Master!B622,Master!L622)</f>
        <v>180</v>
      </c>
      <c r="K622" s="18">
        <v>100</v>
      </c>
      <c r="L622" s="18">
        <v>180</v>
      </c>
      <c r="M622">
        <v>686</v>
      </c>
      <c r="N622" t="s">
        <v>800</v>
      </c>
      <c r="O622">
        <v>0.50285592562400006</v>
      </c>
      <c r="P622" s="18" t="s">
        <v>307</v>
      </c>
      <c r="Q622" t="s">
        <v>308</v>
      </c>
      <c r="R622" t="s">
        <v>8</v>
      </c>
      <c r="S622">
        <v>0</v>
      </c>
      <c r="T622">
        <v>1</v>
      </c>
      <c r="U622">
        <v>2.5590550899505602</v>
      </c>
      <c r="V622">
        <v>2.5590550899505602</v>
      </c>
      <c r="W622">
        <v>2.5590550899505602</v>
      </c>
      <c r="X622" s="1">
        <v>2.5590550899505602</v>
      </c>
      <c r="Z622" s="1">
        <v>8</v>
      </c>
      <c r="AA622" s="1">
        <v>1.7755562383233E-2</v>
      </c>
      <c r="AB622" s="1">
        <v>9.7435137569544999E-2</v>
      </c>
      <c r="AC622" s="1">
        <v>6.8734619864380994E-2</v>
      </c>
      <c r="AD622" s="1">
        <v>0.54987695891505195</v>
      </c>
      <c r="AF622" s="1">
        <v>8</v>
      </c>
      <c r="AG622">
        <v>3.3799614436483001E-2</v>
      </c>
      <c r="AH622">
        <v>0.14632540496983601</v>
      </c>
      <c r="AI622">
        <v>9.4152669113720999E-2</v>
      </c>
      <c r="AJ622">
        <v>0.75322135290976899</v>
      </c>
      <c r="AL622" s="18">
        <f t="shared" si="56"/>
        <v>0.14632540496983601</v>
      </c>
      <c r="AM622">
        <v>0.14632540496983601</v>
      </c>
      <c r="AN622">
        <v>686</v>
      </c>
      <c r="AO622" t="s">
        <v>800</v>
      </c>
      <c r="AP622" t="s">
        <v>307</v>
      </c>
      <c r="AQ622" t="s">
        <v>308</v>
      </c>
      <c r="AR622" t="s">
        <v>8</v>
      </c>
      <c r="AS622">
        <v>40.526402599999997</v>
      </c>
      <c r="AT622">
        <v>-112.4143109</v>
      </c>
      <c r="AW622">
        <v>2.7</v>
      </c>
      <c r="AX622">
        <v>2.7</v>
      </c>
      <c r="BB622">
        <v>6</v>
      </c>
      <c r="BC622">
        <v>6</v>
      </c>
      <c r="BG622">
        <v>10.199999999999999</v>
      </c>
      <c r="BH622">
        <v>10.1</v>
      </c>
      <c r="BL622">
        <v>15.3</v>
      </c>
      <c r="BM622">
        <v>15.299999999999999</v>
      </c>
      <c r="BQ622">
        <v>21.1</v>
      </c>
      <c r="BR622">
        <v>21.1</v>
      </c>
      <c r="BW622">
        <v>27.4</v>
      </c>
      <c r="BX622">
        <v>27.400000000000002</v>
      </c>
      <c r="CB622">
        <v>32.4</v>
      </c>
      <c r="CC622">
        <v>32.4</v>
      </c>
      <c r="CG622">
        <v>31</v>
      </c>
      <c r="CH622">
        <v>31</v>
      </c>
      <c r="CL622">
        <v>25.2</v>
      </c>
      <c r="CM622">
        <v>25.2</v>
      </c>
      <c r="CQ622">
        <v>17.899999999999999</v>
      </c>
      <c r="CR622">
        <v>17.899999999999999</v>
      </c>
      <c r="CV622">
        <v>9.6999999999999993</v>
      </c>
      <c r="CW622">
        <v>9.6999999999999993</v>
      </c>
      <c r="DA622">
        <v>3.4</v>
      </c>
      <c r="DB622">
        <v>3.4</v>
      </c>
      <c r="DD622">
        <v>4</v>
      </c>
      <c r="DE622">
        <v>0</v>
      </c>
      <c r="DF622">
        <v>0</v>
      </c>
      <c r="DG622">
        <v>0</v>
      </c>
      <c r="DH622">
        <v>0</v>
      </c>
      <c r="DI622" t="str">
        <f t="shared" si="57"/>
        <v xml:space="preserve">Temp. suitable for vectors - surveillance may be needed. </v>
      </c>
      <c r="DJ622" t="str">
        <f t="shared" si="54"/>
        <v>When temp. suitable, model suggests vectors unlikely or low numbers.</v>
      </c>
      <c r="DK622" t="str">
        <f t="shared" si="58"/>
        <v xml:space="preserve">Temp. suitable for Zika - surveillance may be needed. </v>
      </c>
      <c r="DL622" t="str">
        <f t="shared" si="55"/>
        <v>When temp. suitable, model suggests Zika unlikely.</v>
      </c>
      <c r="DM622" t="str">
        <f t="shared" si="59"/>
        <v>Temp. suitable for vectors - surveillance may be needed. When temp. suitable, model suggests vectors unlikely or low numbers.</v>
      </c>
      <c r="DX622" s="59" t="s">
        <v>800</v>
      </c>
      <c r="DY622" s="59" t="s">
        <v>307</v>
      </c>
      <c r="DZ622" s="59" t="s">
        <v>308</v>
      </c>
      <c r="EA622" s="59" t="s">
        <v>8</v>
      </c>
      <c r="EB622" s="59">
        <v>0</v>
      </c>
      <c r="EC622" s="59">
        <v>595</v>
      </c>
      <c r="ED622" s="59">
        <v>0</v>
      </c>
      <c r="EE622" s="59">
        <v>1661</v>
      </c>
      <c r="EF622" s="59">
        <v>1661</v>
      </c>
      <c r="EG622" s="59">
        <v>59.193277310924302</v>
      </c>
      <c r="EH622" s="59">
        <v>210.10673067308699</v>
      </c>
      <c r="EI622" s="59">
        <v>35220</v>
      </c>
      <c r="EJ622" s="59">
        <v>98</v>
      </c>
      <c r="EK622" s="59">
        <v>0</v>
      </c>
      <c r="EL622" s="59">
        <v>5</v>
      </c>
      <c r="EM622" s="59">
        <v>0</v>
      </c>
      <c r="EN622" s="59">
        <v>35220</v>
      </c>
    </row>
    <row r="623" spans="1:144" x14ac:dyDescent="0.25">
      <c r="A623" s="18">
        <v>40.789470100000003</v>
      </c>
      <c r="B623" s="18">
        <v>-111.9566179</v>
      </c>
      <c r="C623" s="18">
        <f>IF(Sheet1!G1466=1,Master!A623,Master!K623)</f>
        <v>40.789470100000003</v>
      </c>
      <c r="D623" s="18">
        <f>IF(Sheet1!G1466=1,Master!B623,Master!L623)</f>
        <v>-111.9566179</v>
      </c>
      <c r="E623" s="18">
        <f>IF(Sheet1!G1466=0,Master!A623,Master!K623)</f>
        <v>100</v>
      </c>
      <c r="F623" s="18">
        <f>IF(Sheet1!G1466=0,Master!B623,Master!L623)</f>
        <v>180</v>
      </c>
      <c r="G623" s="18">
        <f>IF(Sheet1!I1466=1,Master!A623,Master!K623)</f>
        <v>40.789470100000003</v>
      </c>
      <c r="H623" s="18">
        <f>IF(Sheet1!I1466=1,Master!B623,Master!L623)</f>
        <v>-111.9566179</v>
      </c>
      <c r="I623" s="18">
        <f>IF(Sheet1!I1466=0,Master!A623,Master!K623)</f>
        <v>100</v>
      </c>
      <c r="J623" s="18">
        <f>IF(Sheet1!I1466=0,Master!B623,Master!L623)</f>
        <v>180</v>
      </c>
      <c r="K623" s="18">
        <v>100</v>
      </c>
      <c r="L623" s="18">
        <v>180</v>
      </c>
      <c r="M623">
        <v>703</v>
      </c>
      <c r="N623" t="s">
        <v>817</v>
      </c>
      <c r="O623">
        <v>3.4161395113800001E-2</v>
      </c>
      <c r="P623" s="18" t="s">
        <v>307</v>
      </c>
      <c r="Q623" t="s">
        <v>308</v>
      </c>
      <c r="R623" t="s">
        <v>8</v>
      </c>
      <c r="S623">
        <v>0</v>
      </c>
      <c r="T623">
        <v>1</v>
      </c>
      <c r="U623">
        <v>15.2362203598022</v>
      </c>
      <c r="V623">
        <v>15.2362203598022</v>
      </c>
      <c r="W623">
        <v>15.2362203598022</v>
      </c>
      <c r="X623" s="1">
        <v>15.2362203598022</v>
      </c>
      <c r="Z623" s="1">
        <v>1</v>
      </c>
      <c r="AA623" s="1">
        <v>0.17152281105518299</v>
      </c>
      <c r="AB623" s="1">
        <v>0.17152281105518299</v>
      </c>
      <c r="AC623" s="1">
        <v>0.17152281105518299</v>
      </c>
      <c r="AD623" s="1">
        <v>0.17152281105518299</v>
      </c>
      <c r="AF623" s="1">
        <v>1</v>
      </c>
      <c r="AG623">
        <v>0.46096551418304399</v>
      </c>
      <c r="AH623">
        <v>0.46096551418304399</v>
      </c>
      <c r="AI623">
        <v>0.46096551418304399</v>
      </c>
      <c r="AJ623">
        <v>0.46096551418304399</v>
      </c>
      <c r="AL623" s="18">
        <f t="shared" si="56"/>
        <v>0.46096551418304399</v>
      </c>
      <c r="AM623">
        <v>0.46096551418304399</v>
      </c>
      <c r="AN623">
        <v>703</v>
      </c>
      <c r="AO623" t="s">
        <v>817</v>
      </c>
      <c r="AP623" t="s">
        <v>307</v>
      </c>
      <c r="AQ623" t="s">
        <v>308</v>
      </c>
      <c r="AR623" t="s">
        <v>8</v>
      </c>
      <c r="AS623">
        <v>40.789470100000003</v>
      </c>
      <c r="AT623">
        <v>-111.9566179</v>
      </c>
      <c r="AW623">
        <v>2.9</v>
      </c>
      <c r="AX623">
        <v>2.9</v>
      </c>
      <c r="BB623">
        <v>6.3</v>
      </c>
      <c r="BC623">
        <v>6.3</v>
      </c>
      <c r="BG623">
        <v>11</v>
      </c>
      <c r="BH623">
        <v>11</v>
      </c>
      <c r="BL623">
        <v>16.2</v>
      </c>
      <c r="BM623">
        <v>16.2</v>
      </c>
      <c r="BQ623">
        <v>22</v>
      </c>
      <c r="BR623">
        <v>22</v>
      </c>
      <c r="BW623">
        <v>28.1</v>
      </c>
      <c r="BX623">
        <v>28.1</v>
      </c>
      <c r="CB623">
        <v>33.200000000000003</v>
      </c>
      <c r="CC623">
        <v>33.200000000000003</v>
      </c>
      <c r="CG623">
        <v>31.9</v>
      </c>
      <c r="CH623">
        <v>31.9</v>
      </c>
      <c r="CL623">
        <v>25.9</v>
      </c>
      <c r="CM623">
        <v>25.9</v>
      </c>
      <c r="CQ623">
        <v>18.600000000000001</v>
      </c>
      <c r="CR623">
        <v>18.600000000000001</v>
      </c>
      <c r="CV623">
        <v>10</v>
      </c>
      <c r="CW623">
        <v>10</v>
      </c>
      <c r="DA623">
        <v>3.6</v>
      </c>
      <c r="DB623">
        <v>3.6</v>
      </c>
      <c r="DD623">
        <v>1</v>
      </c>
      <c r="DE623">
        <v>0</v>
      </c>
      <c r="DF623">
        <v>0</v>
      </c>
      <c r="DG623">
        <v>0</v>
      </c>
      <c r="DH623">
        <v>0</v>
      </c>
      <c r="DI623" t="str">
        <f t="shared" si="57"/>
        <v xml:space="preserve">Temp. suitable for vectors - surveillance may be needed. </v>
      </c>
      <c r="DJ623" t="str">
        <f t="shared" si="54"/>
        <v>When temp. suitable, model suggests vectors unlikely or low numbers.</v>
      </c>
      <c r="DK623" t="str">
        <f t="shared" si="58"/>
        <v xml:space="preserve">Temp. suitable for Zika - surveillance may be needed. </v>
      </c>
      <c r="DL623" t="str">
        <f t="shared" si="55"/>
        <v>When temp. suitable, model suggests Zika unlikely.</v>
      </c>
      <c r="DM623" t="str">
        <f t="shared" si="59"/>
        <v>Temp. suitable for vectors - surveillance may be needed. When temp. suitable, model suggests vectors unlikely or low numbers.</v>
      </c>
      <c r="DX623" s="59" t="s">
        <v>817</v>
      </c>
      <c r="DY623" s="59" t="s">
        <v>307</v>
      </c>
      <c r="DZ623" s="59" t="s">
        <v>308</v>
      </c>
      <c r="EA623" s="59" t="s">
        <v>8</v>
      </c>
      <c r="EB623" s="59">
        <v>692</v>
      </c>
      <c r="EC623" s="59">
        <v>147</v>
      </c>
      <c r="ED623" s="59">
        <v>0</v>
      </c>
      <c r="EE623" s="59">
        <v>4431</v>
      </c>
      <c r="EF623" s="59">
        <v>4431</v>
      </c>
      <c r="EG623" s="59">
        <v>520.68027210884304</v>
      </c>
      <c r="EH623" s="59">
        <v>759.81709208225504</v>
      </c>
      <c r="EI623" s="59">
        <v>76540</v>
      </c>
      <c r="EJ623" s="59">
        <v>100</v>
      </c>
      <c r="EK623" s="59">
        <v>0</v>
      </c>
      <c r="EL623" s="59">
        <v>3</v>
      </c>
      <c r="EM623" s="59">
        <v>147</v>
      </c>
      <c r="EN623" s="59">
        <v>76540</v>
      </c>
    </row>
    <row r="624" spans="1:144" x14ac:dyDescent="0.25">
      <c r="A624" s="18">
        <v>40.501462500000002</v>
      </c>
      <c r="B624" s="18">
        <v>-113.5753279</v>
      </c>
      <c r="C624" s="18">
        <f>IF(Sheet1!G1467=1,Master!A624,Master!K624)</f>
        <v>40.501462500000002</v>
      </c>
      <c r="D624" s="18">
        <f>IF(Sheet1!G1467=1,Master!B624,Master!L624)</f>
        <v>-113.5753279</v>
      </c>
      <c r="E624" s="18">
        <f>IF(Sheet1!G1467=0,Master!A624,Master!K624)</f>
        <v>100</v>
      </c>
      <c r="F624" s="18">
        <f>IF(Sheet1!G1467=0,Master!B624,Master!L624)</f>
        <v>180</v>
      </c>
      <c r="G624" s="18">
        <f>IF(Sheet1!I1467=1,Master!A624,Master!K624)</f>
        <v>40.501462500000002</v>
      </c>
      <c r="H624" s="18">
        <f>IF(Sheet1!I1467=1,Master!B624,Master!L624)</f>
        <v>-113.5753279</v>
      </c>
      <c r="I624" s="18">
        <f>IF(Sheet1!I1467=0,Master!A624,Master!K624)</f>
        <v>100</v>
      </c>
      <c r="J624" s="18">
        <f>IF(Sheet1!I1467=0,Master!B624,Master!L624)</f>
        <v>180</v>
      </c>
      <c r="K624" s="18">
        <v>100</v>
      </c>
      <c r="L624" s="18">
        <v>180</v>
      </c>
      <c r="M624">
        <v>704</v>
      </c>
      <c r="N624" t="s">
        <v>818</v>
      </c>
      <c r="O624">
        <v>2.9359722933199999</v>
      </c>
      <c r="P624" s="18" t="s">
        <v>307</v>
      </c>
      <c r="Q624" t="s">
        <v>308</v>
      </c>
      <c r="R624" t="s">
        <v>8</v>
      </c>
      <c r="S624">
        <v>0</v>
      </c>
      <c r="T624">
        <v>26</v>
      </c>
      <c r="U624">
        <v>-2.4015748500823899</v>
      </c>
      <c r="V624">
        <v>99999</v>
      </c>
      <c r="W624">
        <v>3853.5684433625202</v>
      </c>
      <c r="X624" s="1">
        <v>100192.77952742499</v>
      </c>
      <c r="Z624" s="1">
        <v>146</v>
      </c>
      <c r="AA624" s="1">
        <v>5.4854533753259998E-3</v>
      </c>
      <c r="AB624" s="1">
        <v>9.4613608925277995E-2</v>
      </c>
      <c r="AC624" s="1">
        <v>1.7074535068259001E-2</v>
      </c>
      <c r="AD624" s="1">
        <v>2.4928821199658402</v>
      </c>
      <c r="AF624" s="1">
        <v>146</v>
      </c>
      <c r="AG624">
        <v>3.898780798128E-3</v>
      </c>
      <c r="AH624">
        <v>3.2040312052018002E-2</v>
      </c>
      <c r="AI624">
        <v>1.0313781222711E-2</v>
      </c>
      <c r="AJ624">
        <v>1.5058120585157599</v>
      </c>
      <c r="AL624" s="18">
        <f t="shared" si="56"/>
        <v>9.4613608925277995E-2</v>
      </c>
      <c r="AM624">
        <v>9.4613608925277995E-2</v>
      </c>
      <c r="AN624">
        <v>704</v>
      </c>
      <c r="AO624" t="s">
        <v>818</v>
      </c>
      <c r="AP624" t="s">
        <v>307</v>
      </c>
      <c r="AQ624" t="s">
        <v>308</v>
      </c>
      <c r="AR624" t="s">
        <v>8</v>
      </c>
      <c r="AS624">
        <v>40.501462500000002</v>
      </c>
      <c r="AT624">
        <v>-113.5753279</v>
      </c>
      <c r="AW624">
        <v>3.2</v>
      </c>
      <c r="AX624">
        <v>2.9</v>
      </c>
      <c r="BB624">
        <v>7.2</v>
      </c>
      <c r="BC624">
        <v>6.8999999999999995</v>
      </c>
      <c r="BG624">
        <v>11.9</v>
      </c>
      <c r="BH624">
        <v>11.5</v>
      </c>
      <c r="BL624">
        <v>17.100000000000001</v>
      </c>
      <c r="BM624">
        <v>16.8</v>
      </c>
      <c r="BQ624">
        <v>22.6</v>
      </c>
      <c r="BR624">
        <v>22.400000000000002</v>
      </c>
      <c r="BW624">
        <v>28.4</v>
      </c>
      <c r="BX624">
        <v>28.1</v>
      </c>
      <c r="CB624">
        <v>33.9</v>
      </c>
      <c r="CC624">
        <v>33.6</v>
      </c>
      <c r="CG624">
        <v>32.5</v>
      </c>
      <c r="CH624">
        <v>32.200000000000003</v>
      </c>
      <c r="CL624">
        <v>26.7</v>
      </c>
      <c r="CM624">
        <v>26.200000000000003</v>
      </c>
      <c r="CQ624">
        <v>19.100000000000001</v>
      </c>
      <c r="CR624">
        <v>18.5</v>
      </c>
      <c r="CV624">
        <v>10.1</v>
      </c>
      <c r="CW624">
        <v>9.6999999999999993</v>
      </c>
      <c r="DA624">
        <v>3.7</v>
      </c>
      <c r="DB624">
        <v>3.4</v>
      </c>
      <c r="DD624">
        <v>146</v>
      </c>
      <c r="DE624">
        <v>0</v>
      </c>
      <c r="DF624">
        <v>0</v>
      </c>
      <c r="DG624">
        <v>0</v>
      </c>
      <c r="DH624">
        <v>0</v>
      </c>
      <c r="DI624" t="str">
        <f t="shared" si="57"/>
        <v xml:space="preserve">Temp. suitable for vectors - surveillance may be needed. </v>
      </c>
      <c r="DJ624" t="str">
        <f t="shared" si="54"/>
        <v>When temp. suitable, model suggests vectors unlikely or low numbers.</v>
      </c>
      <c r="DK624" t="str">
        <f t="shared" si="58"/>
        <v xml:space="preserve">Temp. suitable for Zika - surveillance may be needed. </v>
      </c>
      <c r="DL624" t="str">
        <f t="shared" si="55"/>
        <v>When temp. suitable, model suggests Zika unlikely.</v>
      </c>
      <c r="DM624" t="str">
        <f t="shared" si="59"/>
        <v>Temp. suitable for vectors - surveillance may be needed. When temp. suitable, model suggests vectors unlikely or low numbers.</v>
      </c>
      <c r="DX624" s="59" t="s">
        <v>818</v>
      </c>
      <c r="DY624" s="59" t="s">
        <v>307</v>
      </c>
      <c r="DZ624" s="59" t="s">
        <v>308</v>
      </c>
      <c r="EA624" s="59" t="s">
        <v>8</v>
      </c>
      <c r="EB624" s="59">
        <v>0</v>
      </c>
      <c r="EC624" s="59">
        <v>4776</v>
      </c>
      <c r="ED624" s="59">
        <v>0</v>
      </c>
      <c r="EE624" s="59">
        <v>1237</v>
      </c>
      <c r="EF624" s="59">
        <v>1237</v>
      </c>
      <c r="EG624" s="59">
        <v>1.53999162479062</v>
      </c>
      <c r="EH624" s="59">
        <v>32.144663459813202</v>
      </c>
      <c r="EI624" s="59">
        <v>7355</v>
      </c>
      <c r="EJ624" s="59">
        <v>27</v>
      </c>
      <c r="EK624" s="59">
        <v>0</v>
      </c>
      <c r="EL624" s="59">
        <v>3</v>
      </c>
      <c r="EM624" s="59">
        <v>0</v>
      </c>
      <c r="EN624" s="59">
        <v>7355</v>
      </c>
    </row>
    <row r="625" spans="1:144" x14ac:dyDescent="0.25">
      <c r="A625" s="18">
        <v>41.023350399999998</v>
      </c>
      <c r="B625" s="18">
        <v>-113.22162729999999</v>
      </c>
      <c r="C625" s="18">
        <f>IF(Sheet1!G1468=1,Master!A625,Master!K625)</f>
        <v>41.023350399999998</v>
      </c>
      <c r="D625" s="18">
        <f>IF(Sheet1!G1468=1,Master!B625,Master!L625)</f>
        <v>-113.22162729999999</v>
      </c>
      <c r="E625" s="18">
        <f>IF(Sheet1!G1468=0,Master!A625,Master!K625)</f>
        <v>100</v>
      </c>
      <c r="F625" s="18">
        <f>IF(Sheet1!G1468=0,Master!B625,Master!L625)</f>
        <v>180</v>
      </c>
      <c r="G625" s="18">
        <f>IF(Sheet1!I1468=1,Master!A625,Master!K625)</f>
        <v>41.023350399999998</v>
      </c>
      <c r="H625" s="18">
        <f>IF(Sheet1!I1468=1,Master!B625,Master!L625)</f>
        <v>-113.22162729999999</v>
      </c>
      <c r="I625" s="18">
        <f>IF(Sheet1!I1468=0,Master!A625,Master!K625)</f>
        <v>100</v>
      </c>
      <c r="J625" s="18">
        <f>IF(Sheet1!I1468=0,Master!B625,Master!L625)</f>
        <v>180</v>
      </c>
      <c r="K625" s="18">
        <v>100</v>
      </c>
      <c r="L625" s="18">
        <v>180</v>
      </c>
      <c r="M625">
        <v>705</v>
      </c>
      <c r="N625" t="s">
        <v>819</v>
      </c>
      <c r="O625">
        <v>2.4703706650999999</v>
      </c>
      <c r="P625" s="18" t="s">
        <v>307</v>
      </c>
      <c r="Q625" t="s">
        <v>308</v>
      </c>
      <c r="R625" t="s">
        <v>8</v>
      </c>
      <c r="S625">
        <v>0</v>
      </c>
      <c r="T625">
        <v>20</v>
      </c>
      <c r="U625">
        <v>-11.771653175354</v>
      </c>
      <c r="V625">
        <v>99999</v>
      </c>
      <c r="W625">
        <v>5006.9972440928204</v>
      </c>
      <c r="X625" s="1">
        <v>100139.944881856</v>
      </c>
      <c r="Z625" s="1">
        <v>94</v>
      </c>
      <c r="AA625" s="1">
        <v>7.137805512022E-3</v>
      </c>
      <c r="AB625" s="1">
        <v>5.2699940353921997E-2</v>
      </c>
      <c r="AC625" s="1">
        <v>1.633618544037E-2</v>
      </c>
      <c r="AD625" s="1">
        <v>1.5356014313947799</v>
      </c>
      <c r="AF625" s="1">
        <v>94</v>
      </c>
      <c r="AG625">
        <v>3.2256093752949999E-3</v>
      </c>
      <c r="AH625">
        <v>3.3600190444611003E-2</v>
      </c>
      <c r="AI625">
        <v>1.0836415310082E-2</v>
      </c>
      <c r="AJ625">
        <v>1.0186230391476701</v>
      </c>
      <c r="AL625" s="18">
        <f t="shared" si="56"/>
        <v>5.2699940353921997E-2</v>
      </c>
      <c r="AM625">
        <v>5.2699940353921997E-2</v>
      </c>
      <c r="AN625">
        <v>705</v>
      </c>
      <c r="AO625" t="s">
        <v>819</v>
      </c>
      <c r="AP625" t="s">
        <v>307</v>
      </c>
      <c r="AQ625" t="s">
        <v>308</v>
      </c>
      <c r="AR625" t="s">
        <v>8</v>
      </c>
      <c r="AS625">
        <v>41.023350399999998</v>
      </c>
      <c r="AT625">
        <v>-113.22162729999999</v>
      </c>
      <c r="AW625">
        <v>2.4</v>
      </c>
      <c r="AX625">
        <v>2.3000000000000003</v>
      </c>
      <c r="BB625">
        <v>6.4</v>
      </c>
      <c r="BC625">
        <v>6.1999999999999993</v>
      </c>
      <c r="BG625">
        <v>11</v>
      </c>
      <c r="BH625">
        <v>10.799999999999999</v>
      </c>
      <c r="BL625">
        <v>16.399999999999999</v>
      </c>
      <c r="BM625">
        <v>16.200000000000003</v>
      </c>
      <c r="BQ625">
        <v>22.1</v>
      </c>
      <c r="BR625">
        <v>21.900000000000002</v>
      </c>
      <c r="BW625">
        <v>27.9</v>
      </c>
      <c r="BX625">
        <v>27.700000000000003</v>
      </c>
      <c r="CB625">
        <v>33.5</v>
      </c>
      <c r="CC625">
        <v>33.4</v>
      </c>
      <c r="CG625">
        <v>32.1</v>
      </c>
      <c r="CH625">
        <v>32</v>
      </c>
      <c r="CL625">
        <v>26</v>
      </c>
      <c r="CM625">
        <v>25.900000000000002</v>
      </c>
      <c r="CQ625">
        <v>18.399999999999999</v>
      </c>
      <c r="CR625">
        <v>18.200000000000003</v>
      </c>
      <c r="CV625">
        <v>9.5</v>
      </c>
      <c r="CW625">
        <v>9.2999999999999989</v>
      </c>
      <c r="DA625">
        <v>3.1</v>
      </c>
      <c r="DB625">
        <v>3</v>
      </c>
      <c r="DD625">
        <v>92</v>
      </c>
      <c r="DE625">
        <v>0</v>
      </c>
      <c r="DF625">
        <v>0</v>
      </c>
      <c r="DG625">
        <v>0</v>
      </c>
      <c r="DH625">
        <v>0</v>
      </c>
      <c r="DI625" t="str">
        <f t="shared" si="57"/>
        <v xml:space="preserve">Temp. suitable for vectors - surveillance may be needed. </v>
      </c>
      <c r="DJ625" t="str">
        <f t="shared" si="54"/>
        <v>When temp. suitable, model suggests vectors unlikely or low numbers.</v>
      </c>
      <c r="DK625" t="str">
        <f t="shared" si="58"/>
        <v xml:space="preserve">Temp. suitable for Zika - surveillance may be needed. </v>
      </c>
      <c r="DL625" t="str">
        <f t="shared" si="55"/>
        <v>When temp. suitable, model suggests Zika unlikely.</v>
      </c>
      <c r="DM625" t="str">
        <f t="shared" si="59"/>
        <v>Temp. suitable for vectors - surveillance may be needed. When temp. suitable, model suggests vectors unlikely or low numbers.</v>
      </c>
      <c r="DX625" s="59" t="s">
        <v>819</v>
      </c>
      <c r="DY625" s="59" t="s">
        <v>307</v>
      </c>
      <c r="DZ625" s="59" t="s">
        <v>308</v>
      </c>
      <c r="EA625" s="59" t="s">
        <v>8</v>
      </c>
      <c r="EB625" s="59">
        <v>0</v>
      </c>
      <c r="EC625" s="59">
        <v>3991</v>
      </c>
      <c r="ED625" s="59">
        <v>0</v>
      </c>
      <c r="EE625" s="59">
        <v>0</v>
      </c>
      <c r="EF625" s="59">
        <v>0</v>
      </c>
      <c r="EG625" s="59">
        <v>0</v>
      </c>
      <c r="EH625" s="59">
        <v>0</v>
      </c>
      <c r="EI625" s="59">
        <v>0</v>
      </c>
      <c r="EJ625" s="59">
        <v>1</v>
      </c>
      <c r="EK625" s="59">
        <v>0</v>
      </c>
      <c r="EL625" s="59">
        <v>0</v>
      </c>
      <c r="EM625" s="59">
        <v>0</v>
      </c>
      <c r="EN625" s="59">
        <v>0</v>
      </c>
    </row>
    <row r="626" spans="1:144" x14ac:dyDescent="0.25">
      <c r="A626" s="18">
        <v>36.694321100000003</v>
      </c>
      <c r="B626" s="18">
        <v>-76.133052500000005</v>
      </c>
      <c r="C626" s="18">
        <f>IF(Sheet1!G1487=1,Master!A626,Master!K626)</f>
        <v>36.694321100000003</v>
      </c>
      <c r="D626" s="18">
        <f>IF(Sheet1!G1487=1,Master!B626,Master!L626)</f>
        <v>-76.133052500000005</v>
      </c>
      <c r="E626" s="18">
        <f>IF(Sheet1!G1487=0,Master!A626,Master!K626)</f>
        <v>100</v>
      </c>
      <c r="F626" s="18">
        <f>IF(Sheet1!G1487=0,Master!B626,Master!L626)</f>
        <v>180</v>
      </c>
      <c r="G626" s="18">
        <f>IF(Sheet1!I1487=1,Master!A626,Master!K626)</f>
        <v>36.694321100000003</v>
      </c>
      <c r="H626" s="18">
        <f>IF(Sheet1!I1487=1,Master!B626,Master!L626)</f>
        <v>-76.133052500000005</v>
      </c>
      <c r="I626" s="18">
        <f>IF(Sheet1!I1487=0,Master!A626,Master!K626)</f>
        <v>100</v>
      </c>
      <c r="J626" s="18">
        <f>IF(Sheet1!I1487=0,Master!B626,Master!L626)</f>
        <v>180</v>
      </c>
      <c r="K626" s="18">
        <v>100</v>
      </c>
      <c r="L626" s="18">
        <v>180</v>
      </c>
      <c r="M626">
        <v>3</v>
      </c>
      <c r="N626" t="s">
        <v>10</v>
      </c>
      <c r="O626">
        <v>0.219573739553</v>
      </c>
      <c r="P626" t="s">
        <v>11</v>
      </c>
      <c r="Q626" t="s">
        <v>12</v>
      </c>
      <c r="R626" t="s">
        <v>8</v>
      </c>
      <c r="S626">
        <v>1</v>
      </c>
      <c r="T626">
        <v>1</v>
      </c>
      <c r="U626">
        <v>3.9370079040527299</v>
      </c>
      <c r="V626">
        <v>3.9370079040527299</v>
      </c>
      <c r="W626">
        <v>3.9370079040527299</v>
      </c>
      <c r="X626" s="1">
        <v>3.9370079040527299</v>
      </c>
      <c r="Z626" s="1">
        <v>1</v>
      </c>
      <c r="AA626" s="1">
        <v>0.67151499967122297</v>
      </c>
      <c r="AB626" s="1">
        <v>0.67151499967122297</v>
      </c>
      <c r="AC626" s="1">
        <v>0.67151499967122297</v>
      </c>
      <c r="AD626" s="1">
        <v>0.67151499967122297</v>
      </c>
      <c r="AF626" s="1">
        <v>1</v>
      </c>
      <c r="AG626">
        <v>0.98064087762487295</v>
      </c>
      <c r="AH626">
        <v>0.98064087762487295</v>
      </c>
      <c r="AI626">
        <v>0.98064087762487295</v>
      </c>
      <c r="AJ626">
        <v>0.98064087762487295</v>
      </c>
      <c r="AL626" s="18">
        <f t="shared" si="56"/>
        <v>0.98064087762487295</v>
      </c>
      <c r="AM626">
        <v>0.98064087762487295</v>
      </c>
      <c r="AN626">
        <v>3</v>
      </c>
      <c r="AO626" t="s">
        <v>10</v>
      </c>
      <c r="AP626" t="s">
        <v>11</v>
      </c>
      <c r="AQ626" t="s">
        <v>12</v>
      </c>
      <c r="AR626" t="s">
        <v>8</v>
      </c>
      <c r="AS626">
        <v>36.694321100000003</v>
      </c>
      <c r="AT626">
        <v>-76.133052500000005</v>
      </c>
      <c r="AW626">
        <v>9.5</v>
      </c>
      <c r="AX626">
        <v>9.5</v>
      </c>
      <c r="BB626">
        <v>10.6</v>
      </c>
      <c r="BC626">
        <v>10.6</v>
      </c>
      <c r="BG626">
        <v>14.7</v>
      </c>
      <c r="BH626">
        <v>14.7</v>
      </c>
      <c r="BL626">
        <v>19.899999999999999</v>
      </c>
      <c r="BM626">
        <v>19.899999999999999</v>
      </c>
      <c r="BQ626">
        <v>24</v>
      </c>
      <c r="BR626">
        <v>24</v>
      </c>
      <c r="BW626">
        <v>28.3</v>
      </c>
      <c r="BX626">
        <v>28.3</v>
      </c>
      <c r="CB626">
        <v>30.4</v>
      </c>
      <c r="CC626">
        <v>30.4</v>
      </c>
      <c r="CG626">
        <v>29.7</v>
      </c>
      <c r="CH626">
        <v>29.7</v>
      </c>
      <c r="CL626">
        <v>26.7</v>
      </c>
      <c r="CM626">
        <v>26.7</v>
      </c>
      <c r="CQ626">
        <v>21.4</v>
      </c>
      <c r="CR626">
        <v>21.4</v>
      </c>
      <c r="CV626">
        <v>16.600000000000001</v>
      </c>
      <c r="CW626">
        <v>16.600000000000001</v>
      </c>
      <c r="DA626">
        <v>11.5</v>
      </c>
      <c r="DB626">
        <v>11.5</v>
      </c>
      <c r="DD626">
        <v>1</v>
      </c>
      <c r="DE626">
        <v>0</v>
      </c>
      <c r="DF626">
        <v>0</v>
      </c>
      <c r="DG626">
        <v>0</v>
      </c>
      <c r="DH626">
        <v>0</v>
      </c>
      <c r="DI626" t="str">
        <f t="shared" si="57"/>
        <v xml:space="preserve">Temp. suitable for vectors - surveillance may be needed. </v>
      </c>
      <c r="DJ626" t="str">
        <f t="shared" si="54"/>
        <v>When temp. suitable, model suggests vectors likely - may need control, education, and policies minimizing exposure.</v>
      </c>
      <c r="DK626" t="str">
        <f t="shared" si="58"/>
        <v xml:space="preserve">Temp. suitable for Zika - surveillance may be needed. </v>
      </c>
      <c r="DL626" t="str">
        <f t="shared" si="55"/>
        <v>When temp. suitable, model suggests Zika unlikely.</v>
      </c>
      <c r="DM626" t="str">
        <f t="shared" si="59"/>
        <v>Temp. suitable for vectors - surveillance may be needed. When temp. suitable, model suggests vectors likely - may need control, education, and policies minimizing exposure.</v>
      </c>
      <c r="DX626" s="59" t="s">
        <v>10</v>
      </c>
      <c r="DY626" s="59" t="s">
        <v>11</v>
      </c>
      <c r="DZ626" s="59" t="s">
        <v>12</v>
      </c>
      <c r="EA626" s="59" t="s">
        <v>8</v>
      </c>
      <c r="EB626" s="59">
        <v>0</v>
      </c>
      <c r="EC626" s="59">
        <v>263</v>
      </c>
      <c r="ED626" s="59">
        <v>0</v>
      </c>
      <c r="EE626" s="59">
        <v>1215</v>
      </c>
      <c r="EF626" s="59">
        <v>1215</v>
      </c>
      <c r="EG626" s="59">
        <v>82.870722433460003</v>
      </c>
      <c r="EH626" s="59">
        <v>201.34800100284801</v>
      </c>
      <c r="EI626" s="59">
        <v>21795</v>
      </c>
      <c r="EJ626" s="59">
        <v>91</v>
      </c>
      <c r="EK626" s="59">
        <v>0</v>
      </c>
      <c r="EL626" s="59">
        <v>24</v>
      </c>
      <c r="EM626" s="59">
        <v>6</v>
      </c>
      <c r="EN626" s="59">
        <v>21795</v>
      </c>
    </row>
    <row r="627" spans="1:144" x14ac:dyDescent="0.25">
      <c r="A627" s="18">
        <v>37.285047900000002</v>
      </c>
      <c r="B627" s="18">
        <v>-76.619371799999996</v>
      </c>
      <c r="C627" s="18">
        <f>IF(Sheet1!G1488=1,Master!A627,Master!K627)</f>
        <v>37.285047900000002</v>
      </c>
      <c r="D627" s="18">
        <f>IF(Sheet1!G1488=1,Master!B627,Master!L627)</f>
        <v>-76.619371799999996</v>
      </c>
      <c r="E627" s="18">
        <f>IF(Sheet1!G1488=0,Master!A627,Master!K627)</f>
        <v>100</v>
      </c>
      <c r="F627" s="18">
        <f>IF(Sheet1!G1488=0,Master!B627,Master!L627)</f>
        <v>180</v>
      </c>
      <c r="G627" s="18">
        <f>IF(Sheet1!I1488=1,Master!A627,Master!K627)</f>
        <v>37.285047900000002</v>
      </c>
      <c r="H627" s="18">
        <f>IF(Sheet1!I1488=1,Master!B627,Master!L627)</f>
        <v>-76.619371799999996</v>
      </c>
      <c r="I627" s="18">
        <f>IF(Sheet1!I1488=0,Master!A627,Master!K627)</f>
        <v>100</v>
      </c>
      <c r="J627" s="18">
        <f>IF(Sheet1!I1488=0,Master!B627,Master!L627)</f>
        <v>180</v>
      </c>
      <c r="K627" s="18">
        <v>100</v>
      </c>
      <c r="L627" s="18">
        <v>180</v>
      </c>
      <c r="M627">
        <v>54</v>
      </c>
      <c r="N627" t="s">
        <v>118</v>
      </c>
      <c r="O627">
        <v>0.23709137893599999</v>
      </c>
      <c r="P627" t="s">
        <v>11</v>
      </c>
      <c r="Q627" t="s">
        <v>12</v>
      </c>
      <c r="R627" t="s">
        <v>8</v>
      </c>
      <c r="S627">
        <v>1</v>
      </c>
      <c r="T627">
        <v>1</v>
      </c>
      <c r="U627">
        <v>3.9370079040527299</v>
      </c>
      <c r="V627">
        <v>3.9370079040527299</v>
      </c>
      <c r="W627">
        <v>3.9370079040527299</v>
      </c>
      <c r="X627" s="1">
        <v>3.9370079040527299</v>
      </c>
      <c r="Z627" s="1">
        <v>1</v>
      </c>
      <c r="AA627" s="1">
        <v>0.63110208511352495</v>
      </c>
      <c r="AB627" s="1">
        <v>0.63110208511352495</v>
      </c>
      <c r="AC627" s="1">
        <v>0.63110208511352495</v>
      </c>
      <c r="AD627" s="1">
        <v>0.63110208511352495</v>
      </c>
      <c r="AF627" s="1">
        <v>1</v>
      </c>
      <c r="AG627">
        <v>0.91050040721893299</v>
      </c>
      <c r="AH627">
        <v>0.91050040721893299</v>
      </c>
      <c r="AI627">
        <v>0.91050040721893299</v>
      </c>
      <c r="AJ627">
        <v>0.91050040721893299</v>
      </c>
      <c r="AL627" s="18">
        <f t="shared" si="56"/>
        <v>0.91050040721893299</v>
      </c>
      <c r="AM627">
        <v>0.91050040721893299</v>
      </c>
      <c r="AN627">
        <v>54</v>
      </c>
      <c r="AO627" t="s">
        <v>118</v>
      </c>
      <c r="AP627" t="s">
        <v>11</v>
      </c>
      <c r="AQ627" t="s">
        <v>12</v>
      </c>
      <c r="AR627" t="s">
        <v>8</v>
      </c>
      <c r="AS627">
        <v>37.285047900000002</v>
      </c>
      <c r="AT627">
        <v>-76.619371799999996</v>
      </c>
      <c r="AW627">
        <v>8.4</v>
      </c>
      <c r="AX627">
        <v>8.4</v>
      </c>
      <c r="BB627">
        <v>9.8000000000000007</v>
      </c>
      <c r="BC627">
        <v>9.8000000000000007</v>
      </c>
      <c r="BG627">
        <v>14.7</v>
      </c>
      <c r="BH627">
        <v>14.7</v>
      </c>
      <c r="BL627">
        <v>20.100000000000001</v>
      </c>
      <c r="BM627">
        <v>20.100000000000001</v>
      </c>
      <c r="BQ627">
        <v>24.8</v>
      </c>
      <c r="BR627">
        <v>24.8</v>
      </c>
      <c r="BW627">
        <v>28.7</v>
      </c>
      <c r="BX627">
        <v>28.7</v>
      </c>
      <c r="CB627">
        <v>30.5</v>
      </c>
      <c r="CC627">
        <v>30.5</v>
      </c>
      <c r="CG627">
        <v>29.8</v>
      </c>
      <c r="CH627">
        <v>29.8</v>
      </c>
      <c r="CL627">
        <v>26.6</v>
      </c>
      <c r="CM627">
        <v>26.6</v>
      </c>
      <c r="CQ627">
        <v>21.2</v>
      </c>
      <c r="CR627">
        <v>21.2</v>
      </c>
      <c r="CV627">
        <v>16</v>
      </c>
      <c r="CW627">
        <v>16</v>
      </c>
      <c r="DA627">
        <v>10.3</v>
      </c>
      <c r="DB627">
        <v>10.3</v>
      </c>
      <c r="DD627">
        <v>1</v>
      </c>
      <c r="DE627">
        <v>0</v>
      </c>
      <c r="DF627">
        <v>0</v>
      </c>
      <c r="DG627">
        <v>0</v>
      </c>
      <c r="DH627">
        <v>0</v>
      </c>
      <c r="DI627" t="str">
        <f t="shared" si="57"/>
        <v xml:space="preserve">Temp. suitable for vectors - surveillance may be needed. </v>
      </c>
      <c r="DJ627" t="str">
        <f t="shared" si="54"/>
        <v>When temp. suitable, model suggests vectors likely - may need control, education, and policies minimizing exposure.</v>
      </c>
      <c r="DK627" t="str">
        <f t="shared" si="58"/>
        <v xml:space="preserve">Temp. suitable for Zika - surveillance may be needed. </v>
      </c>
      <c r="DL627" t="str">
        <f t="shared" si="55"/>
        <v>When temp. suitable, model suggests Zika unlikely.</v>
      </c>
      <c r="DM627" t="str">
        <f t="shared" si="59"/>
        <v>Temp. suitable for vectors - surveillance may be needed. When temp. suitable, model suggests vectors likely - may need control, education, and policies minimizing exposure.</v>
      </c>
      <c r="DX627" s="59" t="s">
        <v>118</v>
      </c>
      <c r="DY627" s="59" t="s">
        <v>11</v>
      </c>
      <c r="DZ627" s="59" t="s">
        <v>12</v>
      </c>
      <c r="EA627" s="59" t="s">
        <v>8</v>
      </c>
      <c r="EB627" s="59">
        <v>10</v>
      </c>
      <c r="EC627" s="59">
        <v>195</v>
      </c>
      <c r="ED627" s="59">
        <v>0</v>
      </c>
      <c r="EE627" s="59">
        <v>1361</v>
      </c>
      <c r="EF627" s="59">
        <v>1361</v>
      </c>
      <c r="EG627" s="59">
        <v>90.328205128205099</v>
      </c>
      <c r="EH627" s="59">
        <v>214.11491037640599</v>
      </c>
      <c r="EI627" s="59">
        <v>17614</v>
      </c>
      <c r="EJ627" s="59">
        <v>73</v>
      </c>
      <c r="EK627" s="59">
        <v>0</v>
      </c>
      <c r="EL627" s="59">
        <v>6</v>
      </c>
      <c r="EM627" s="59">
        <v>1</v>
      </c>
      <c r="EN627" s="59">
        <v>17614</v>
      </c>
    </row>
    <row r="628" spans="1:144" x14ac:dyDescent="0.25">
      <c r="A628" s="18">
        <v>36.882623100000004</v>
      </c>
      <c r="B628" s="18">
        <v>-76.359051899999997</v>
      </c>
      <c r="C628" s="18">
        <f>IF(Sheet1!G1489=1,Master!A628,Master!K628)</f>
        <v>36.882623100000004</v>
      </c>
      <c r="D628" s="18">
        <f>IF(Sheet1!G1489=1,Master!B628,Master!L628)</f>
        <v>-76.359051899999997</v>
      </c>
      <c r="E628" s="18">
        <f>IF(Sheet1!G1489=0,Master!A628,Master!K628)</f>
        <v>100</v>
      </c>
      <c r="F628" s="18">
        <f>IF(Sheet1!G1489=0,Master!B628,Master!L628)</f>
        <v>180</v>
      </c>
      <c r="G628" s="18">
        <f>IF(Sheet1!I1489=1,Master!A628,Master!K628)</f>
        <v>36.882623100000004</v>
      </c>
      <c r="H628" s="18">
        <f>IF(Sheet1!I1489=1,Master!B628,Master!L628)</f>
        <v>-76.359051899999997</v>
      </c>
      <c r="I628" s="18">
        <f>IF(Sheet1!I1489=0,Master!A628,Master!K628)</f>
        <v>100</v>
      </c>
      <c r="J628" s="18">
        <f>IF(Sheet1!I1489=0,Master!B628,Master!L628)</f>
        <v>180</v>
      </c>
      <c r="K628" s="18">
        <v>100</v>
      </c>
      <c r="L628" s="18">
        <v>180</v>
      </c>
      <c r="M628">
        <v>125</v>
      </c>
      <c r="N628" t="s">
        <v>209</v>
      </c>
      <c r="O628">
        <v>4.0855679726299998E-2</v>
      </c>
      <c r="P628" t="s">
        <v>11</v>
      </c>
      <c r="Q628" t="s">
        <v>12</v>
      </c>
      <c r="R628" t="s">
        <v>8</v>
      </c>
      <c r="S628">
        <v>1</v>
      </c>
      <c r="T628">
        <v>1</v>
      </c>
      <c r="U628">
        <v>6.1417322158813397</v>
      </c>
      <c r="V628">
        <v>6.1417322158813397</v>
      </c>
      <c r="W628">
        <v>6.1417322158813397</v>
      </c>
      <c r="X628" s="1">
        <v>6.1417322158813397</v>
      </c>
      <c r="Z628" s="1">
        <v>1</v>
      </c>
      <c r="AA628" s="1">
        <v>0.65646857023239102</v>
      </c>
      <c r="AB628" s="1">
        <v>0.65646857023239102</v>
      </c>
      <c r="AC628" s="1">
        <v>0.65646857023239102</v>
      </c>
      <c r="AD628" s="1">
        <v>0.65646857023239102</v>
      </c>
      <c r="AF628" s="1">
        <v>1</v>
      </c>
      <c r="AG628">
        <v>0.89580267667770397</v>
      </c>
      <c r="AH628">
        <v>0.89580267667770397</v>
      </c>
      <c r="AI628">
        <v>0.89580267667770397</v>
      </c>
      <c r="AJ628">
        <v>0.89580267667770397</v>
      </c>
      <c r="AL628" s="18">
        <f t="shared" si="56"/>
        <v>0.89580267667770397</v>
      </c>
      <c r="AM628">
        <v>0.89580267667770397</v>
      </c>
      <c r="AN628">
        <v>125</v>
      </c>
      <c r="AO628" t="s">
        <v>209</v>
      </c>
      <c r="AP628" t="s">
        <v>11</v>
      </c>
      <c r="AQ628" t="s">
        <v>12</v>
      </c>
      <c r="AR628" t="s">
        <v>8</v>
      </c>
      <c r="AS628">
        <v>36.882623100000004</v>
      </c>
      <c r="AT628">
        <v>-76.359051899999997</v>
      </c>
      <c r="AW628">
        <v>9</v>
      </c>
      <c r="AX628">
        <v>9</v>
      </c>
      <c r="BB628">
        <v>10.199999999999999</v>
      </c>
      <c r="BC628">
        <v>10.199999999999999</v>
      </c>
      <c r="BG628">
        <v>14.6</v>
      </c>
      <c r="BH628">
        <v>14.6</v>
      </c>
      <c r="BL628">
        <v>20.100000000000001</v>
      </c>
      <c r="BM628">
        <v>20.100000000000001</v>
      </c>
      <c r="BQ628">
        <v>24.5</v>
      </c>
      <c r="BR628">
        <v>24.5</v>
      </c>
      <c r="BW628">
        <v>28.6</v>
      </c>
      <c r="BX628">
        <v>28.6</v>
      </c>
      <c r="CB628">
        <v>30.6</v>
      </c>
      <c r="CC628">
        <v>30.6</v>
      </c>
      <c r="CG628">
        <v>29.8</v>
      </c>
      <c r="CH628">
        <v>29.8</v>
      </c>
      <c r="CL628">
        <v>26.6</v>
      </c>
      <c r="CM628">
        <v>26.6</v>
      </c>
      <c r="CQ628">
        <v>21.3</v>
      </c>
      <c r="CR628">
        <v>21.3</v>
      </c>
      <c r="CV628">
        <v>16.3</v>
      </c>
      <c r="CW628">
        <v>16.3</v>
      </c>
      <c r="DA628">
        <v>10.9</v>
      </c>
      <c r="DB628">
        <v>10.9</v>
      </c>
      <c r="DD628">
        <v>1</v>
      </c>
      <c r="DE628">
        <v>0</v>
      </c>
      <c r="DF628">
        <v>0</v>
      </c>
      <c r="DG628">
        <v>0</v>
      </c>
      <c r="DH628">
        <v>0</v>
      </c>
      <c r="DI628" t="str">
        <f t="shared" si="57"/>
        <v xml:space="preserve">Temp. suitable for vectors - surveillance may be needed. </v>
      </c>
      <c r="DJ628" t="str">
        <f t="shared" si="54"/>
        <v>When temp. suitable, model suggests vectors likely - may need control, education, and policies minimizing exposure.</v>
      </c>
      <c r="DK628" t="str">
        <f t="shared" si="58"/>
        <v xml:space="preserve">Temp. suitable for Zika - surveillance may be needed. </v>
      </c>
      <c r="DL628" t="str">
        <f t="shared" si="55"/>
        <v>When temp. suitable, model suggests Zika unlikely.</v>
      </c>
      <c r="DM628" t="str">
        <f t="shared" si="59"/>
        <v>Temp. suitable for vectors - surveillance may be needed. When temp. suitable, model suggests vectors likely - may need control, education, and policies minimizing exposure.</v>
      </c>
      <c r="DX628" s="59" t="s">
        <v>209</v>
      </c>
      <c r="DY628" s="59" t="s">
        <v>11</v>
      </c>
      <c r="DZ628" s="59" t="s">
        <v>12</v>
      </c>
      <c r="EA628" s="59" t="s">
        <v>8</v>
      </c>
      <c r="EB628" s="59">
        <v>5</v>
      </c>
      <c r="EC628" s="59">
        <v>125</v>
      </c>
      <c r="ED628" s="59">
        <v>0</v>
      </c>
      <c r="EE628" s="59">
        <v>8064</v>
      </c>
      <c r="EF628" s="59">
        <v>8064</v>
      </c>
      <c r="EG628" s="59">
        <v>683.75999999999897</v>
      </c>
      <c r="EH628" s="59">
        <v>1137.22952054543</v>
      </c>
      <c r="EI628" s="59">
        <v>85470</v>
      </c>
      <c r="EJ628" s="59">
        <v>97</v>
      </c>
      <c r="EK628" s="59">
        <v>0</v>
      </c>
      <c r="EL628" s="59">
        <v>3</v>
      </c>
      <c r="EM628" s="59">
        <v>283</v>
      </c>
      <c r="EN628" s="59">
        <v>85470</v>
      </c>
    </row>
    <row r="629" spans="1:144" x14ac:dyDescent="0.25">
      <c r="A629" s="18">
        <v>37.3284491</v>
      </c>
      <c r="B629" s="18">
        <v>-76.666787400000004</v>
      </c>
      <c r="C629" s="18">
        <f>IF(Sheet1!G1490=1,Master!A629,Master!K629)</f>
        <v>37.3284491</v>
      </c>
      <c r="D629" s="18">
        <f>IF(Sheet1!G1490=1,Master!B629,Master!L629)</f>
        <v>-76.666787400000004</v>
      </c>
      <c r="E629" s="18">
        <f>IF(Sheet1!G1490=0,Master!A629,Master!K629)</f>
        <v>100</v>
      </c>
      <c r="F629" s="18">
        <f>IF(Sheet1!G1490=0,Master!B629,Master!L629)</f>
        <v>180</v>
      </c>
      <c r="G629" s="18">
        <f>IF(Sheet1!I1490=1,Master!A629,Master!K629)</f>
        <v>37.3284491</v>
      </c>
      <c r="H629" s="18">
        <f>IF(Sheet1!I1490=1,Master!B629,Master!L629)</f>
        <v>-76.666787400000004</v>
      </c>
      <c r="I629" s="18">
        <f>IF(Sheet1!I1490=0,Master!A629,Master!K629)</f>
        <v>100</v>
      </c>
      <c r="J629" s="18">
        <f>IF(Sheet1!I1490=0,Master!B629,Master!L629)</f>
        <v>180</v>
      </c>
      <c r="K629" s="18">
        <v>100</v>
      </c>
      <c r="L629" s="18">
        <v>180</v>
      </c>
      <c r="M629">
        <v>175</v>
      </c>
      <c r="N629" t="s">
        <v>275</v>
      </c>
      <c r="O629">
        <v>0.35551734986700001</v>
      </c>
      <c r="P629" t="s">
        <v>11</v>
      </c>
      <c r="Q629" t="s">
        <v>12</v>
      </c>
      <c r="R629" t="s">
        <v>8</v>
      </c>
      <c r="S629">
        <v>1</v>
      </c>
      <c r="T629">
        <v>1</v>
      </c>
      <c r="U629">
        <v>2.28346467018127</v>
      </c>
      <c r="V629">
        <v>2.28346467018127</v>
      </c>
      <c r="W629">
        <v>2.28346467018127</v>
      </c>
      <c r="X629" s="1">
        <v>2.28346467018127</v>
      </c>
      <c r="Z629" s="1">
        <v>3</v>
      </c>
      <c r="AA629" s="1">
        <v>0.56465804170531697</v>
      </c>
      <c r="AB629" s="1">
        <v>0.75316541773110202</v>
      </c>
      <c r="AC629" s="1">
        <v>0.67079041555519303</v>
      </c>
      <c r="AD629" s="1">
        <v>2.0123712466655701</v>
      </c>
      <c r="AF629" s="1">
        <v>3</v>
      </c>
      <c r="AG629">
        <v>0.76106012447684601</v>
      </c>
      <c r="AH629">
        <v>0.97871210631004402</v>
      </c>
      <c r="AI629">
        <v>0.87965199012267303</v>
      </c>
      <c r="AJ629">
        <v>2.6389559703680199</v>
      </c>
      <c r="AL629" s="18">
        <f t="shared" si="56"/>
        <v>0.97871210631004402</v>
      </c>
      <c r="AM629">
        <v>0.97871210631004402</v>
      </c>
      <c r="AN629">
        <v>175</v>
      </c>
      <c r="AO629" t="s">
        <v>275</v>
      </c>
      <c r="AP629" t="s">
        <v>11</v>
      </c>
      <c r="AQ629" t="s">
        <v>12</v>
      </c>
      <c r="AR629" t="s">
        <v>8</v>
      </c>
      <c r="AS629">
        <v>37.3284491</v>
      </c>
      <c r="AT629">
        <v>-76.666787400000004</v>
      </c>
      <c r="AW629">
        <v>8.4</v>
      </c>
      <c r="AX629">
        <v>8.4</v>
      </c>
      <c r="BB629">
        <v>9.9</v>
      </c>
      <c r="BC629">
        <v>9.9</v>
      </c>
      <c r="BG629">
        <v>14.9</v>
      </c>
      <c r="BH629">
        <v>14.9</v>
      </c>
      <c r="BL629">
        <v>20.3</v>
      </c>
      <c r="BM629">
        <v>20.3</v>
      </c>
      <c r="BQ629">
        <v>24.9</v>
      </c>
      <c r="BR629">
        <v>24.9</v>
      </c>
      <c r="BW629">
        <v>28.8</v>
      </c>
      <c r="BX629">
        <v>28.8</v>
      </c>
      <c r="CB629">
        <v>30.6</v>
      </c>
      <c r="CC629">
        <v>30.6</v>
      </c>
      <c r="CG629">
        <v>29.9</v>
      </c>
      <c r="CH629">
        <v>29.9</v>
      </c>
      <c r="CL629">
        <v>26.7</v>
      </c>
      <c r="CM629">
        <v>26.7</v>
      </c>
      <c r="CQ629">
        <v>21.3</v>
      </c>
      <c r="CR629">
        <v>21.3</v>
      </c>
      <c r="CV629">
        <v>16.100000000000001</v>
      </c>
      <c r="CW629">
        <v>16.100000000000001</v>
      </c>
      <c r="DA629">
        <v>10.3</v>
      </c>
      <c r="DB629">
        <v>10.3</v>
      </c>
      <c r="DD629">
        <v>2</v>
      </c>
      <c r="DE629">
        <v>0</v>
      </c>
      <c r="DF629">
        <v>0</v>
      </c>
      <c r="DG629">
        <v>0</v>
      </c>
      <c r="DH629">
        <v>0</v>
      </c>
      <c r="DI629" t="str">
        <f t="shared" si="57"/>
        <v xml:space="preserve">Temp. suitable for vectors - surveillance may be needed. </v>
      </c>
      <c r="DJ629" t="str">
        <f t="shared" si="54"/>
        <v>When temp. suitable, model suggests vectors likely - may need control, education, and policies minimizing exposure.</v>
      </c>
      <c r="DK629" t="str">
        <f t="shared" si="58"/>
        <v xml:space="preserve">Temp. suitable for Zika - surveillance may be needed. </v>
      </c>
      <c r="DL629" t="str">
        <f t="shared" si="55"/>
        <v>When temp. suitable, model suggests Zika unlikely.</v>
      </c>
      <c r="DM629" t="str">
        <f t="shared" si="59"/>
        <v>Temp. suitable for vectors - surveillance may be needed. When temp. suitable, model suggests vectors likely - may need control, education, and policies minimizing exposure.</v>
      </c>
      <c r="DX629" s="59" t="s">
        <v>275</v>
      </c>
      <c r="DY629" s="59" t="s">
        <v>11</v>
      </c>
      <c r="DZ629" s="59" t="s">
        <v>12</v>
      </c>
      <c r="EA629" s="59" t="s">
        <v>8</v>
      </c>
      <c r="EB629" s="59">
        <v>2</v>
      </c>
      <c r="EC629" s="59">
        <v>193</v>
      </c>
      <c r="ED629" s="59">
        <v>0</v>
      </c>
      <c r="EE629" s="59">
        <v>7967</v>
      </c>
      <c r="EF629" s="59">
        <v>7967</v>
      </c>
      <c r="EG629" s="59">
        <v>195.84974093264199</v>
      </c>
      <c r="EH629" s="59">
        <v>682.53014753392301</v>
      </c>
      <c r="EI629" s="59">
        <v>37799</v>
      </c>
      <c r="EJ629" s="59">
        <v>91</v>
      </c>
      <c r="EK629" s="59">
        <v>0</v>
      </c>
      <c r="EL629" s="59">
        <v>7</v>
      </c>
      <c r="EM629" s="59">
        <v>10</v>
      </c>
      <c r="EN629" s="59">
        <v>37799</v>
      </c>
    </row>
    <row r="630" spans="1:144" x14ac:dyDescent="0.25">
      <c r="A630" s="18">
        <v>36.8885583</v>
      </c>
      <c r="B630" s="18">
        <v>-76.360064899999998</v>
      </c>
      <c r="C630" s="18">
        <f>IF(Sheet1!G1491=1,Master!A630,Master!K630)</f>
        <v>36.8885583</v>
      </c>
      <c r="D630" s="18">
        <f>IF(Sheet1!G1491=1,Master!B630,Master!L630)</f>
        <v>-76.360064899999998</v>
      </c>
      <c r="E630" s="18">
        <f>IF(Sheet1!G1491=0,Master!A630,Master!K630)</f>
        <v>100</v>
      </c>
      <c r="F630" s="18">
        <f>IF(Sheet1!G1491=0,Master!B630,Master!L630)</f>
        <v>180</v>
      </c>
      <c r="G630" s="18">
        <f>IF(Sheet1!I1491=1,Master!A630,Master!K630)</f>
        <v>36.8885583</v>
      </c>
      <c r="H630" s="18">
        <f>IF(Sheet1!I1491=1,Master!B630,Master!L630)</f>
        <v>-76.360064899999998</v>
      </c>
      <c r="I630" s="18">
        <f>IF(Sheet1!I1491=0,Master!A630,Master!K630)</f>
        <v>100</v>
      </c>
      <c r="J630" s="18">
        <f>IF(Sheet1!I1491=0,Master!B630,Master!L630)</f>
        <v>180</v>
      </c>
      <c r="K630" s="18">
        <v>100</v>
      </c>
      <c r="L630" s="18">
        <v>180</v>
      </c>
      <c r="M630">
        <v>187</v>
      </c>
      <c r="N630" t="s">
        <v>291</v>
      </c>
      <c r="O630">
        <v>0.146181211428</v>
      </c>
      <c r="P630" t="s">
        <v>11</v>
      </c>
      <c r="Q630" t="s">
        <v>12</v>
      </c>
      <c r="R630" t="s">
        <v>8</v>
      </c>
      <c r="S630">
        <v>1</v>
      </c>
      <c r="T630">
        <v>1</v>
      </c>
      <c r="U630">
        <v>6.1417322158813397</v>
      </c>
      <c r="V630">
        <v>6.1417322158813397</v>
      </c>
      <c r="W630">
        <v>6.1417322158813397</v>
      </c>
      <c r="X630" s="1">
        <v>6.1417322158813397</v>
      </c>
      <c r="Z630" s="1">
        <v>1</v>
      </c>
      <c r="AA630" s="1">
        <v>0.65646857023239102</v>
      </c>
      <c r="AB630" s="1">
        <v>0.65646857023239102</v>
      </c>
      <c r="AC630" s="1">
        <v>0.65646857023239102</v>
      </c>
      <c r="AD630" s="1">
        <v>0.65646857023239102</v>
      </c>
      <c r="AF630" s="1">
        <v>1</v>
      </c>
      <c r="AG630">
        <v>0.89580267667770397</v>
      </c>
      <c r="AH630">
        <v>0.89580267667770397</v>
      </c>
      <c r="AI630">
        <v>0.89580267667770397</v>
      </c>
      <c r="AJ630">
        <v>0.89580267667770397</v>
      </c>
      <c r="AL630" s="18">
        <f t="shared" si="56"/>
        <v>0.89580267667770397</v>
      </c>
      <c r="AM630">
        <v>0.89580267667770397</v>
      </c>
      <c r="AN630">
        <v>187</v>
      </c>
      <c r="AO630" t="s">
        <v>291</v>
      </c>
      <c r="AP630" t="s">
        <v>11</v>
      </c>
      <c r="AQ630" t="s">
        <v>12</v>
      </c>
      <c r="AR630" t="s">
        <v>8</v>
      </c>
      <c r="AS630">
        <v>36.8885583</v>
      </c>
      <c r="AT630">
        <v>-76.360064899999998</v>
      </c>
      <c r="AW630">
        <v>9</v>
      </c>
      <c r="AX630">
        <v>9</v>
      </c>
      <c r="BB630">
        <v>10.199999999999999</v>
      </c>
      <c r="BC630">
        <v>10.199999999999999</v>
      </c>
      <c r="BG630">
        <v>14.6</v>
      </c>
      <c r="BH630">
        <v>14.6</v>
      </c>
      <c r="BL630">
        <v>20.100000000000001</v>
      </c>
      <c r="BM630">
        <v>20.100000000000001</v>
      </c>
      <c r="BQ630">
        <v>24.5</v>
      </c>
      <c r="BR630">
        <v>24.5</v>
      </c>
      <c r="BW630">
        <v>28.6</v>
      </c>
      <c r="BX630">
        <v>28.6</v>
      </c>
      <c r="CB630">
        <v>30.6</v>
      </c>
      <c r="CC630">
        <v>30.6</v>
      </c>
      <c r="CG630">
        <v>29.8</v>
      </c>
      <c r="CH630">
        <v>29.8</v>
      </c>
      <c r="CL630">
        <v>26.6</v>
      </c>
      <c r="CM630">
        <v>26.6</v>
      </c>
      <c r="CQ630">
        <v>21.3</v>
      </c>
      <c r="CR630">
        <v>21.3</v>
      </c>
      <c r="CV630">
        <v>16.3</v>
      </c>
      <c r="CW630">
        <v>16.3</v>
      </c>
      <c r="DA630">
        <v>10.9</v>
      </c>
      <c r="DB630">
        <v>10.9</v>
      </c>
      <c r="DD630">
        <v>1</v>
      </c>
      <c r="DE630">
        <v>0</v>
      </c>
      <c r="DF630">
        <v>0</v>
      </c>
      <c r="DG630">
        <v>0</v>
      </c>
      <c r="DH630">
        <v>0</v>
      </c>
      <c r="DI630" t="str">
        <f t="shared" si="57"/>
        <v xml:space="preserve">Temp. suitable for vectors - surveillance may be needed. </v>
      </c>
      <c r="DJ630" t="str">
        <f t="shared" si="54"/>
        <v>When temp. suitable, model suggests vectors likely - may need control, education, and policies minimizing exposure.</v>
      </c>
      <c r="DK630" t="str">
        <f t="shared" si="58"/>
        <v xml:space="preserve">Temp. suitable for Zika - surveillance may be needed. </v>
      </c>
      <c r="DL630" t="str">
        <f t="shared" si="55"/>
        <v>When temp. suitable, model suggests Zika unlikely.</v>
      </c>
      <c r="DM630" t="str">
        <f t="shared" si="59"/>
        <v>Temp. suitable for vectors - surveillance may be needed. When temp. suitable, model suggests vectors likely - may need control, education, and policies minimizing exposure.</v>
      </c>
      <c r="DX630" s="59" t="s">
        <v>291</v>
      </c>
      <c r="DY630" s="59" t="s">
        <v>11</v>
      </c>
      <c r="DZ630" s="59" t="s">
        <v>12</v>
      </c>
      <c r="EA630" s="59" t="s">
        <v>8</v>
      </c>
      <c r="EB630" s="59">
        <v>0</v>
      </c>
      <c r="EC630" s="59">
        <v>53</v>
      </c>
      <c r="ED630" s="59">
        <v>0</v>
      </c>
      <c r="EE630" s="59">
        <v>3421</v>
      </c>
      <c r="EF630" s="59">
        <v>3421</v>
      </c>
      <c r="EG630" s="59">
        <v>807.77358490565996</v>
      </c>
      <c r="EH630" s="59">
        <v>810.82165736798095</v>
      </c>
      <c r="EI630" s="59">
        <v>42812</v>
      </c>
      <c r="EJ630" s="59">
        <v>47</v>
      </c>
      <c r="EK630" s="59">
        <v>0</v>
      </c>
      <c r="EL630" s="59">
        <v>3</v>
      </c>
      <c r="EM630" s="59">
        <v>546</v>
      </c>
      <c r="EN630" s="59">
        <v>42812</v>
      </c>
    </row>
    <row r="631" spans="1:144" x14ac:dyDescent="0.25">
      <c r="A631" s="18">
        <v>37.416713999999999</v>
      </c>
      <c r="B631" s="18">
        <v>-77.449182500000006</v>
      </c>
      <c r="C631" s="18">
        <f>IF(Sheet1!G1492=1,Master!A631,Master!K631)</f>
        <v>37.416713999999999</v>
      </c>
      <c r="D631" s="18">
        <f>IF(Sheet1!G1492=1,Master!B631,Master!L631)</f>
        <v>-77.449182500000006</v>
      </c>
      <c r="E631" s="18">
        <f>IF(Sheet1!G1492=0,Master!A631,Master!K631)</f>
        <v>100</v>
      </c>
      <c r="F631" s="18">
        <f>IF(Sheet1!G1492=0,Master!B631,Master!L631)</f>
        <v>180</v>
      </c>
      <c r="G631" s="18">
        <f>IF(Sheet1!I1492=1,Master!A631,Master!K631)</f>
        <v>37.416713999999999</v>
      </c>
      <c r="H631" s="18">
        <f>IF(Sheet1!I1492=1,Master!B631,Master!L631)</f>
        <v>-77.449182500000006</v>
      </c>
      <c r="I631" s="18">
        <f>IF(Sheet1!I1492=0,Master!A631,Master!K631)</f>
        <v>100</v>
      </c>
      <c r="J631" s="18">
        <f>IF(Sheet1!I1492=0,Master!B631,Master!L631)</f>
        <v>180</v>
      </c>
      <c r="K631" s="18">
        <v>100</v>
      </c>
      <c r="L631" s="18">
        <v>180</v>
      </c>
      <c r="M631">
        <v>199</v>
      </c>
      <c r="N631" t="s">
        <v>305</v>
      </c>
      <c r="O631">
        <v>0.103509733944</v>
      </c>
      <c r="P631" t="s">
        <v>11</v>
      </c>
      <c r="Q631" t="s">
        <v>12</v>
      </c>
      <c r="R631" t="s">
        <v>8</v>
      </c>
      <c r="S631">
        <v>1</v>
      </c>
      <c r="T631">
        <v>1</v>
      </c>
      <c r="U631">
        <v>2.28346467018127</v>
      </c>
      <c r="V631">
        <v>2.28346467018127</v>
      </c>
      <c r="W631">
        <v>2.28346467018127</v>
      </c>
      <c r="X631" s="1">
        <v>2.28346467018127</v>
      </c>
      <c r="Z631" s="1">
        <v>1</v>
      </c>
      <c r="AA631" s="1">
        <v>0.83258271217346203</v>
      </c>
      <c r="AB631" s="1">
        <v>0.83258271217346203</v>
      </c>
      <c r="AC631" s="1">
        <v>0.83258271217346203</v>
      </c>
      <c r="AD631" s="1">
        <v>0.83258271217346203</v>
      </c>
      <c r="AF631" s="1">
        <v>1</v>
      </c>
      <c r="AG631">
        <v>0.968186795711517</v>
      </c>
      <c r="AH631">
        <v>0.968186795711517</v>
      </c>
      <c r="AI631">
        <v>0.968186795711517</v>
      </c>
      <c r="AJ631">
        <v>0.968186795711517</v>
      </c>
      <c r="AL631" s="18">
        <f t="shared" si="56"/>
        <v>0.968186795711517</v>
      </c>
      <c r="AM631">
        <v>0.968186795711517</v>
      </c>
      <c r="AN631">
        <v>199</v>
      </c>
      <c r="AO631" t="s">
        <v>305</v>
      </c>
      <c r="AP631" t="s">
        <v>11</v>
      </c>
      <c r="AQ631" t="s">
        <v>12</v>
      </c>
      <c r="AR631" t="s">
        <v>8</v>
      </c>
      <c r="AS631">
        <v>37.416713999999999</v>
      </c>
      <c r="AT631">
        <v>-77.449182500000006</v>
      </c>
      <c r="AW631">
        <v>8.1999999999999993</v>
      </c>
      <c r="AX631">
        <v>8.1999999999999993</v>
      </c>
      <c r="BB631">
        <v>10</v>
      </c>
      <c r="BC631">
        <v>10</v>
      </c>
      <c r="BG631">
        <v>15.2</v>
      </c>
      <c r="BH631">
        <v>15.2</v>
      </c>
      <c r="BL631">
        <v>21</v>
      </c>
      <c r="BM631">
        <v>21</v>
      </c>
      <c r="BQ631">
        <v>25.3</v>
      </c>
      <c r="BR631">
        <v>25.3</v>
      </c>
      <c r="BW631">
        <v>29.5</v>
      </c>
      <c r="BX631">
        <v>29.5</v>
      </c>
      <c r="CB631">
        <v>31.5</v>
      </c>
      <c r="CC631">
        <v>31.5</v>
      </c>
      <c r="CG631">
        <v>30.6</v>
      </c>
      <c r="CH631">
        <v>30.6</v>
      </c>
      <c r="CL631">
        <v>27.1</v>
      </c>
      <c r="CM631">
        <v>27.1</v>
      </c>
      <c r="CQ631">
        <v>21.5</v>
      </c>
      <c r="CR631">
        <v>21.5</v>
      </c>
      <c r="CV631">
        <v>16.100000000000001</v>
      </c>
      <c r="CW631">
        <v>16.100000000000001</v>
      </c>
      <c r="DA631">
        <v>10.199999999999999</v>
      </c>
      <c r="DB631">
        <v>10.199999999999999</v>
      </c>
      <c r="DD631">
        <v>1</v>
      </c>
      <c r="DE631">
        <v>0.89557778835296598</v>
      </c>
      <c r="DF631">
        <v>0.89557778835296598</v>
      </c>
      <c r="DG631">
        <v>0.89557778835296598</v>
      </c>
      <c r="DH631">
        <v>0.89557778835296598</v>
      </c>
      <c r="DI631" t="str">
        <f t="shared" si="57"/>
        <v xml:space="preserve">Temp. suitable for vectors - surveillance may be needed. </v>
      </c>
      <c r="DJ631" t="str">
        <f t="shared" si="54"/>
        <v>When temp. suitable, model suggests vectors likely - may need control, education, and policies minimizing exposure.</v>
      </c>
      <c r="DK631" t="str">
        <f t="shared" si="58"/>
        <v xml:space="preserve">Temp. suitable for Zika - surveillance may be needed. </v>
      </c>
      <c r="DL631" t="str">
        <f t="shared" si="55"/>
        <v>When temp. suitable, model suggests Zika likely - may need control, education, and policies minimizing exposure.</v>
      </c>
      <c r="DM631" t="str">
        <f t="shared" si="59"/>
        <v>Temp. suitable for vectors - surveillance may be needed. When temp. suitable, model suggests vectors likely - may need control, education, and policies minimizing exposure.</v>
      </c>
      <c r="DX631" s="59" t="s">
        <v>305</v>
      </c>
      <c r="DY631" s="59" t="s">
        <v>11</v>
      </c>
      <c r="DZ631" s="59" t="s">
        <v>12</v>
      </c>
      <c r="EA631" s="59" t="s">
        <v>8</v>
      </c>
      <c r="EB631" s="59">
        <v>553</v>
      </c>
      <c r="EC631" s="59">
        <v>190</v>
      </c>
      <c r="ED631" s="59">
        <v>0</v>
      </c>
      <c r="EE631" s="59">
        <v>2512</v>
      </c>
      <c r="EF631" s="59">
        <v>2512</v>
      </c>
      <c r="EG631" s="59">
        <v>359.20526315789402</v>
      </c>
      <c r="EH631" s="59">
        <v>404.72088494311799</v>
      </c>
      <c r="EI631" s="59">
        <v>68249</v>
      </c>
      <c r="EJ631" s="59">
        <v>161</v>
      </c>
      <c r="EK631" s="59">
        <v>0</v>
      </c>
      <c r="EL631" s="59">
        <v>3</v>
      </c>
      <c r="EM631" s="59">
        <v>244</v>
      </c>
      <c r="EN631" s="59">
        <v>68249</v>
      </c>
    </row>
    <row r="632" spans="1:144" x14ac:dyDescent="0.25">
      <c r="A632" s="18">
        <v>38.183288300000001</v>
      </c>
      <c r="B632" s="18">
        <v>-77.244171899999998</v>
      </c>
      <c r="C632" s="18">
        <f>IF(Sheet1!G1493=1,Master!A632,Master!K632)</f>
        <v>38.183288300000001</v>
      </c>
      <c r="D632" s="18">
        <f>IF(Sheet1!G1493=1,Master!B632,Master!L632)</f>
        <v>-77.244171899999998</v>
      </c>
      <c r="E632" s="18">
        <f>IF(Sheet1!G1493=0,Master!A632,Master!K632)</f>
        <v>100</v>
      </c>
      <c r="F632" s="18">
        <f>IF(Sheet1!G1493=0,Master!B632,Master!L632)</f>
        <v>180</v>
      </c>
      <c r="G632" s="18">
        <f>IF(Sheet1!I1493=1,Master!A632,Master!K632)</f>
        <v>38.183288300000001</v>
      </c>
      <c r="H632" s="18">
        <f>IF(Sheet1!I1493=1,Master!B632,Master!L632)</f>
        <v>-77.244171899999998</v>
      </c>
      <c r="I632" s="18">
        <f>IF(Sheet1!I1493=0,Master!A632,Master!K632)</f>
        <v>100</v>
      </c>
      <c r="J632" s="18">
        <f>IF(Sheet1!I1493=0,Master!B632,Master!L632)</f>
        <v>180</v>
      </c>
      <c r="K632" s="18">
        <v>100</v>
      </c>
      <c r="L632" s="18">
        <v>180</v>
      </c>
      <c r="M632">
        <v>233</v>
      </c>
      <c r="N632" t="s">
        <v>343</v>
      </c>
      <c r="O632">
        <v>0.97760475646199996</v>
      </c>
      <c r="P632" t="s">
        <v>11</v>
      </c>
      <c r="Q632" t="s">
        <v>12</v>
      </c>
      <c r="R632" t="s">
        <v>8</v>
      </c>
      <c r="S632">
        <v>1</v>
      </c>
      <c r="T632">
        <v>3</v>
      </c>
      <c r="U632">
        <v>-6.8110237121581996</v>
      </c>
      <c r="V632">
        <v>-2.4015748500823899</v>
      </c>
      <c r="W632">
        <v>-3.9632546106974198</v>
      </c>
      <c r="X632" s="1">
        <v>-11.8897638320922</v>
      </c>
      <c r="Z632" s="1">
        <v>18</v>
      </c>
      <c r="AA632" s="1">
        <v>0.33297308016399602</v>
      </c>
      <c r="AB632" s="1">
        <v>0.50451488142567202</v>
      </c>
      <c r="AC632" s="1">
        <v>0.42658737099675298</v>
      </c>
      <c r="AD632" s="1">
        <v>7.6785726779415597</v>
      </c>
      <c r="AF632" s="1">
        <v>18</v>
      </c>
      <c r="AG632">
        <v>0.87689823746550499</v>
      </c>
      <c r="AH632">
        <v>0.98056519801575104</v>
      </c>
      <c r="AI632">
        <v>0.94523964795804305</v>
      </c>
      <c r="AJ632">
        <v>17.0143136632447</v>
      </c>
      <c r="AL632" s="18">
        <f t="shared" si="56"/>
        <v>0.98056519801575104</v>
      </c>
      <c r="AM632">
        <v>0.98056519801575104</v>
      </c>
      <c r="AN632">
        <v>233</v>
      </c>
      <c r="AO632" t="s">
        <v>343</v>
      </c>
      <c r="AP632" t="s">
        <v>11</v>
      </c>
      <c r="AQ632" t="s">
        <v>12</v>
      </c>
      <c r="AR632" t="s">
        <v>8</v>
      </c>
      <c r="AS632">
        <v>38.183288300000001</v>
      </c>
      <c r="AT632">
        <v>-77.244171899999998</v>
      </c>
      <c r="AW632">
        <v>7.1</v>
      </c>
      <c r="AX632">
        <v>7</v>
      </c>
      <c r="BB632">
        <v>8.8000000000000007</v>
      </c>
      <c r="BC632">
        <v>8.7999999999999989</v>
      </c>
      <c r="BG632">
        <v>14</v>
      </c>
      <c r="BH632">
        <v>14</v>
      </c>
      <c r="BL632">
        <v>19.899999999999999</v>
      </c>
      <c r="BM632">
        <v>19.900000000000002</v>
      </c>
      <c r="BQ632">
        <v>24.6</v>
      </c>
      <c r="BR632">
        <v>24.5</v>
      </c>
      <c r="BW632">
        <v>28.9</v>
      </c>
      <c r="BX632">
        <v>28.8</v>
      </c>
      <c r="CB632">
        <v>30.9</v>
      </c>
      <c r="CC632">
        <v>30.8</v>
      </c>
      <c r="CG632">
        <v>30.1</v>
      </c>
      <c r="CH632">
        <v>30.1</v>
      </c>
      <c r="CL632">
        <v>26.7</v>
      </c>
      <c r="CM632">
        <v>26.700000000000003</v>
      </c>
      <c r="CQ632">
        <v>20.9</v>
      </c>
      <c r="CR632">
        <v>20.8</v>
      </c>
      <c r="CV632">
        <v>15.1</v>
      </c>
      <c r="CW632">
        <v>15.1</v>
      </c>
      <c r="DA632">
        <v>9.1</v>
      </c>
      <c r="DB632">
        <v>9</v>
      </c>
      <c r="DD632">
        <v>18</v>
      </c>
      <c r="DE632">
        <v>0</v>
      </c>
      <c r="DF632">
        <v>0</v>
      </c>
      <c r="DG632">
        <v>0</v>
      </c>
      <c r="DH632">
        <v>0</v>
      </c>
      <c r="DI632" t="str">
        <f t="shared" si="57"/>
        <v xml:space="preserve">Temp. suitable for vectors - surveillance may be needed. </v>
      </c>
      <c r="DJ632" t="str">
        <f t="shared" si="54"/>
        <v>When temp. suitable, model suggests vectors likely - may need control, education, and policies minimizing exposure.</v>
      </c>
      <c r="DK632" t="str">
        <f t="shared" si="58"/>
        <v xml:space="preserve">Temp. suitable for Zika - surveillance may be needed. </v>
      </c>
      <c r="DL632" t="str">
        <f t="shared" si="55"/>
        <v>When temp. suitable, model suggests Zika unlikely.</v>
      </c>
      <c r="DM632" t="str">
        <f t="shared" si="59"/>
        <v>Temp. suitable for vectors - surveillance may be needed. When temp. suitable, model suggests vectors likely - may need control, education, and policies minimizing exposure.</v>
      </c>
      <c r="DX632" s="59" t="s">
        <v>343</v>
      </c>
      <c r="DY632" s="59" t="s">
        <v>11</v>
      </c>
      <c r="DZ632" s="59" t="s">
        <v>12</v>
      </c>
      <c r="EA632" s="59" t="s">
        <v>8</v>
      </c>
      <c r="EB632" s="59">
        <v>0</v>
      </c>
      <c r="EC632" s="59">
        <v>1136</v>
      </c>
      <c r="ED632" s="59">
        <v>0</v>
      </c>
      <c r="EE632" s="59">
        <v>767</v>
      </c>
      <c r="EF632" s="59">
        <v>767</v>
      </c>
      <c r="EG632" s="59">
        <v>8.1989436619718301</v>
      </c>
      <c r="EH632" s="59">
        <v>40.657546970331502</v>
      </c>
      <c r="EI632" s="59">
        <v>9314</v>
      </c>
      <c r="EJ632" s="59">
        <v>74</v>
      </c>
      <c r="EK632" s="59">
        <v>0</v>
      </c>
      <c r="EL632" s="59">
        <v>21</v>
      </c>
      <c r="EM632" s="59">
        <v>0</v>
      </c>
      <c r="EN632" s="59">
        <v>9314</v>
      </c>
    </row>
    <row r="633" spans="1:144" x14ac:dyDescent="0.25">
      <c r="A633" s="18">
        <v>38.708494100000003</v>
      </c>
      <c r="B633" s="18">
        <v>-77.156424700000002</v>
      </c>
      <c r="C633" s="18">
        <f>IF(Sheet1!G1494=1,Master!A633,Master!K633)</f>
        <v>38.708494100000003</v>
      </c>
      <c r="D633" s="18">
        <f>IF(Sheet1!G1494=1,Master!B633,Master!L633)</f>
        <v>-77.156424700000002</v>
      </c>
      <c r="E633" s="18">
        <f>IF(Sheet1!G1494=0,Master!A633,Master!K633)</f>
        <v>100</v>
      </c>
      <c r="F633" s="18">
        <f>IF(Sheet1!G1494=0,Master!B633,Master!L633)</f>
        <v>180</v>
      </c>
      <c r="G633" s="18">
        <f>IF(Sheet1!I1494=1,Master!A633,Master!K633)</f>
        <v>38.708494100000003</v>
      </c>
      <c r="H633" s="18">
        <f>IF(Sheet1!I1494=1,Master!B633,Master!L633)</f>
        <v>-77.156424700000002</v>
      </c>
      <c r="I633" s="18">
        <f>IF(Sheet1!I1494=0,Master!A633,Master!K633)</f>
        <v>100</v>
      </c>
      <c r="J633" s="18">
        <f>IF(Sheet1!I1494=0,Master!B633,Master!L633)</f>
        <v>180</v>
      </c>
      <c r="K633" s="18">
        <v>100</v>
      </c>
      <c r="L633" s="18">
        <v>180</v>
      </c>
      <c r="M633">
        <v>235</v>
      </c>
      <c r="N633" t="s">
        <v>345</v>
      </c>
      <c r="O633">
        <v>0.47049861176399999</v>
      </c>
      <c r="P633" t="s">
        <v>11</v>
      </c>
      <c r="Q633" t="s">
        <v>12</v>
      </c>
      <c r="R633" t="s">
        <v>8</v>
      </c>
      <c r="S633">
        <v>1</v>
      </c>
      <c r="T633">
        <v>1</v>
      </c>
      <c r="U633">
        <v>0.35433071851730302</v>
      </c>
      <c r="V633">
        <v>0.35433071851730302</v>
      </c>
      <c r="W633">
        <v>0.35433071851730302</v>
      </c>
      <c r="X633" s="1">
        <v>0.35433071851730302</v>
      </c>
      <c r="Z633" s="1">
        <v>1</v>
      </c>
      <c r="AA633" s="1">
        <v>0.47369157663729</v>
      </c>
      <c r="AB633" s="1">
        <v>0.47369157663729</v>
      </c>
      <c r="AC633" s="1">
        <v>0.47369157663729</v>
      </c>
      <c r="AD633" s="1">
        <v>0.47369157663729</v>
      </c>
      <c r="AF633" s="1">
        <v>1</v>
      </c>
      <c r="AG633">
        <v>0.95897993021521</v>
      </c>
      <c r="AH633">
        <v>0.95897993021521</v>
      </c>
      <c r="AI633">
        <v>0.95897993021521</v>
      </c>
      <c r="AJ633">
        <v>0.95897993021521</v>
      </c>
      <c r="AL633" s="18">
        <f t="shared" si="56"/>
        <v>0.95897993021521</v>
      </c>
      <c r="AM633">
        <v>0.95897993021521</v>
      </c>
      <c r="AN633">
        <v>235</v>
      </c>
      <c r="AO633" t="s">
        <v>345</v>
      </c>
      <c r="AP633" t="s">
        <v>11</v>
      </c>
      <c r="AQ633" t="s">
        <v>12</v>
      </c>
      <c r="AR633" t="s">
        <v>8</v>
      </c>
      <c r="AS633">
        <v>38.708494100000003</v>
      </c>
      <c r="AT633">
        <v>-77.156424700000002</v>
      </c>
      <c r="AW633">
        <v>6</v>
      </c>
      <c r="AX633">
        <v>6</v>
      </c>
      <c r="BB633">
        <v>7.7</v>
      </c>
      <c r="BC633">
        <v>7.7</v>
      </c>
      <c r="BG633">
        <v>13</v>
      </c>
      <c r="BH633">
        <v>13</v>
      </c>
      <c r="BL633">
        <v>19.100000000000001</v>
      </c>
      <c r="BM633">
        <v>19.100000000000001</v>
      </c>
      <c r="BQ633">
        <v>24</v>
      </c>
      <c r="BR633">
        <v>24</v>
      </c>
      <c r="BW633">
        <v>28.5</v>
      </c>
      <c r="BX633">
        <v>28.5</v>
      </c>
      <c r="CB633">
        <v>30.5</v>
      </c>
      <c r="CC633">
        <v>30.5</v>
      </c>
      <c r="CG633">
        <v>29.7</v>
      </c>
      <c r="CH633">
        <v>29.7</v>
      </c>
      <c r="CL633">
        <v>26.3</v>
      </c>
      <c r="CM633">
        <v>26.3</v>
      </c>
      <c r="CQ633">
        <v>20.399999999999999</v>
      </c>
      <c r="CR633">
        <v>20.399999999999999</v>
      </c>
      <c r="CV633">
        <v>14.3</v>
      </c>
      <c r="CW633">
        <v>14.3</v>
      </c>
      <c r="DA633">
        <v>7.9</v>
      </c>
      <c r="DB633">
        <v>7.9</v>
      </c>
      <c r="DD633">
        <v>4</v>
      </c>
      <c r="DE633">
        <v>0</v>
      </c>
      <c r="DF633">
        <v>0</v>
      </c>
      <c r="DG633">
        <v>0</v>
      </c>
      <c r="DH633">
        <v>0</v>
      </c>
      <c r="DI633" t="str">
        <f t="shared" si="57"/>
        <v xml:space="preserve">Temp. suitable for vectors - surveillance may be needed. </v>
      </c>
      <c r="DJ633" t="str">
        <f t="shared" si="54"/>
        <v>When temp. suitable, model suggests vectors likely - may need control, education, and policies minimizing exposure.</v>
      </c>
      <c r="DK633" t="str">
        <f t="shared" si="58"/>
        <v xml:space="preserve">Temp. suitable for Zika - surveillance may be needed. </v>
      </c>
      <c r="DL633" t="str">
        <f t="shared" si="55"/>
        <v>When temp. suitable, model suggests Zika unlikely.</v>
      </c>
      <c r="DM633" t="str">
        <f t="shared" si="59"/>
        <v>Temp. suitable for vectors - surveillance may be needed. When temp. suitable, model suggests vectors likely - may need control, education, and policies minimizing exposure.</v>
      </c>
      <c r="DX633" s="59" t="s">
        <v>345</v>
      </c>
      <c r="DY633" s="59" t="s">
        <v>11</v>
      </c>
      <c r="DZ633" s="59" t="s">
        <v>12</v>
      </c>
      <c r="EA633" s="59" t="s">
        <v>8</v>
      </c>
      <c r="EB633" s="59">
        <v>0</v>
      </c>
      <c r="EC633" s="59">
        <v>369</v>
      </c>
      <c r="ED633" s="59">
        <v>0</v>
      </c>
      <c r="EE633" s="59">
        <v>3056</v>
      </c>
      <c r="EF633" s="59">
        <v>3056</v>
      </c>
      <c r="EG633" s="59">
        <v>474.18970189701798</v>
      </c>
      <c r="EH633" s="59">
        <v>651.04772078926499</v>
      </c>
      <c r="EI633" s="59">
        <v>174976</v>
      </c>
      <c r="EJ633" s="59">
        <v>231</v>
      </c>
      <c r="EK633" s="59">
        <v>0</v>
      </c>
      <c r="EL633" s="59">
        <v>14</v>
      </c>
      <c r="EM633" s="59">
        <v>111</v>
      </c>
      <c r="EN633" s="59">
        <v>174976</v>
      </c>
    </row>
    <row r="634" spans="1:144" x14ac:dyDescent="0.25">
      <c r="A634" s="18">
        <v>37.1322574</v>
      </c>
      <c r="B634" s="18">
        <v>-76.588898799999996</v>
      </c>
      <c r="C634" s="18">
        <f>IF(Sheet1!G1495=1,Master!A634,Master!K634)</f>
        <v>37.1322574</v>
      </c>
      <c r="D634" s="18">
        <f>IF(Sheet1!G1495=1,Master!B634,Master!L634)</f>
        <v>-76.588898799999996</v>
      </c>
      <c r="E634" s="18">
        <f>IF(Sheet1!G1495=0,Master!A634,Master!K634)</f>
        <v>100</v>
      </c>
      <c r="F634" s="18">
        <f>IF(Sheet1!G1495=0,Master!B634,Master!L634)</f>
        <v>180</v>
      </c>
      <c r="G634" s="18">
        <f>IF(Sheet1!I1495=1,Master!A634,Master!K634)</f>
        <v>37.1322574</v>
      </c>
      <c r="H634" s="18">
        <f>IF(Sheet1!I1495=1,Master!B634,Master!L634)</f>
        <v>-76.588898799999996</v>
      </c>
      <c r="I634" s="18">
        <f>IF(Sheet1!I1495=0,Master!A634,Master!K634)</f>
        <v>100</v>
      </c>
      <c r="J634" s="18">
        <f>IF(Sheet1!I1495=0,Master!B634,Master!L634)</f>
        <v>180</v>
      </c>
      <c r="K634" s="18">
        <v>100</v>
      </c>
      <c r="L634" s="18">
        <v>180</v>
      </c>
      <c r="M634">
        <v>248</v>
      </c>
      <c r="N634" t="s">
        <v>358</v>
      </c>
      <c r="O634">
        <v>0.53019536292000002</v>
      </c>
      <c r="P634" t="s">
        <v>11</v>
      </c>
      <c r="Q634" t="s">
        <v>12</v>
      </c>
      <c r="R634" t="s">
        <v>8</v>
      </c>
      <c r="S634">
        <v>1</v>
      </c>
      <c r="T634">
        <v>1</v>
      </c>
      <c r="U634">
        <v>2.0078740119934002</v>
      </c>
      <c r="V634">
        <v>2.0078740119934002</v>
      </c>
      <c r="W634">
        <v>2.0078740119934002</v>
      </c>
      <c r="X634" s="1">
        <v>2.0078740119934002</v>
      </c>
      <c r="Z634" s="1">
        <v>1</v>
      </c>
      <c r="AA634" s="1">
        <v>0.52543571676531098</v>
      </c>
      <c r="AB634" s="1">
        <v>0.52543571676531098</v>
      </c>
      <c r="AC634" s="1">
        <v>0.52543571676531098</v>
      </c>
      <c r="AD634" s="1">
        <v>0.52543571676531098</v>
      </c>
      <c r="AF634" s="1">
        <v>1</v>
      </c>
      <c r="AG634">
        <v>0.88196700897103697</v>
      </c>
      <c r="AH634">
        <v>0.88196700897103697</v>
      </c>
      <c r="AI634">
        <v>0.88196700897103697</v>
      </c>
      <c r="AJ634">
        <v>0.88196700897103697</v>
      </c>
      <c r="AL634" s="18">
        <f t="shared" si="56"/>
        <v>0.88196700897103697</v>
      </c>
      <c r="AM634">
        <v>0.88196700897103697</v>
      </c>
      <c r="AN634">
        <v>248</v>
      </c>
      <c r="AO634" t="s">
        <v>358</v>
      </c>
      <c r="AP634" t="s">
        <v>11</v>
      </c>
      <c r="AQ634" t="s">
        <v>12</v>
      </c>
      <c r="AR634" t="s">
        <v>8</v>
      </c>
      <c r="AS634">
        <v>37.1322574</v>
      </c>
      <c r="AT634">
        <v>-76.588898799999996</v>
      </c>
      <c r="AW634">
        <v>8.5</v>
      </c>
      <c r="AX634">
        <v>8.5</v>
      </c>
      <c r="BB634">
        <v>9.9</v>
      </c>
      <c r="BC634">
        <v>9.9</v>
      </c>
      <c r="BG634">
        <v>14.6</v>
      </c>
      <c r="BH634">
        <v>14.6</v>
      </c>
      <c r="BL634">
        <v>20.100000000000001</v>
      </c>
      <c r="BM634">
        <v>20.100000000000001</v>
      </c>
      <c r="BQ634">
        <v>24.9</v>
      </c>
      <c r="BR634">
        <v>24.9</v>
      </c>
      <c r="BW634">
        <v>28.6</v>
      </c>
      <c r="BX634">
        <v>28.6</v>
      </c>
      <c r="CB634">
        <v>30.2</v>
      </c>
      <c r="CC634">
        <v>30.2</v>
      </c>
      <c r="CG634">
        <v>29.7</v>
      </c>
      <c r="CH634">
        <v>29.7</v>
      </c>
      <c r="CL634">
        <v>26.5</v>
      </c>
      <c r="CM634">
        <v>26.5</v>
      </c>
      <c r="CQ634">
        <v>21.2</v>
      </c>
      <c r="CR634">
        <v>21.2</v>
      </c>
      <c r="CV634">
        <v>16.100000000000001</v>
      </c>
      <c r="CW634">
        <v>16.100000000000001</v>
      </c>
      <c r="DA634">
        <v>10.199999999999999</v>
      </c>
      <c r="DB634">
        <v>10.199999999999999</v>
      </c>
      <c r="DD634">
        <v>1</v>
      </c>
      <c r="DE634">
        <v>0</v>
      </c>
      <c r="DF634">
        <v>0</v>
      </c>
      <c r="DG634">
        <v>0</v>
      </c>
      <c r="DH634">
        <v>0</v>
      </c>
      <c r="DI634" t="str">
        <f t="shared" si="57"/>
        <v xml:space="preserve">Temp. suitable for vectors - surveillance may be needed. </v>
      </c>
      <c r="DJ634" t="str">
        <f t="shared" si="54"/>
        <v>When temp. suitable, model suggests vectors likely - may need control, education, and policies minimizing exposure.</v>
      </c>
      <c r="DK634" t="str">
        <f t="shared" si="58"/>
        <v xml:space="preserve">Temp. suitable for Zika - surveillance may be needed. </v>
      </c>
      <c r="DL634" t="str">
        <f t="shared" si="55"/>
        <v>When temp. suitable, model suggests Zika unlikely.</v>
      </c>
      <c r="DM634" t="str">
        <f t="shared" si="59"/>
        <v>Temp. suitable for vectors - surveillance may be needed. When temp. suitable, model suggests vectors likely - may need control, education, and policies minimizing exposure.</v>
      </c>
      <c r="DX634" s="59" t="s">
        <v>358</v>
      </c>
      <c r="DY634" s="59" t="s">
        <v>11</v>
      </c>
      <c r="DZ634" s="59" t="s">
        <v>12</v>
      </c>
      <c r="EA634" s="59" t="s">
        <v>8</v>
      </c>
      <c r="EB634" s="59">
        <v>0</v>
      </c>
      <c r="EC634" s="59">
        <v>258</v>
      </c>
      <c r="ED634" s="59">
        <v>0</v>
      </c>
      <c r="EE634" s="59">
        <v>3426</v>
      </c>
      <c r="EF634" s="59">
        <v>3426</v>
      </c>
      <c r="EG634" s="59">
        <v>346.71705426356499</v>
      </c>
      <c r="EH634" s="59">
        <v>504.38192410916798</v>
      </c>
      <c r="EI634" s="59">
        <v>89453</v>
      </c>
      <c r="EJ634" s="59">
        <v>146</v>
      </c>
      <c r="EK634" s="59">
        <v>0</v>
      </c>
      <c r="EL634" s="59">
        <v>4</v>
      </c>
      <c r="EM634" s="59">
        <v>36</v>
      </c>
      <c r="EN634" s="59">
        <v>89453</v>
      </c>
    </row>
    <row r="635" spans="1:144" x14ac:dyDescent="0.25">
      <c r="A635" s="18">
        <v>37.249623700000001</v>
      </c>
      <c r="B635" s="18">
        <v>-77.334661299999993</v>
      </c>
      <c r="C635" s="18">
        <f>IF(Sheet1!G1496=1,Master!A635,Master!K635)</f>
        <v>37.249623700000001</v>
      </c>
      <c r="D635" s="18">
        <f>IF(Sheet1!G1496=1,Master!B635,Master!L635)</f>
        <v>-77.334661299999993</v>
      </c>
      <c r="E635" s="18">
        <f>IF(Sheet1!G1496=0,Master!A635,Master!K635)</f>
        <v>100</v>
      </c>
      <c r="F635" s="18">
        <f>IF(Sheet1!G1496=0,Master!B635,Master!L635)</f>
        <v>180</v>
      </c>
      <c r="G635" s="18">
        <f>IF(Sheet1!I1496=1,Master!A635,Master!K635)</f>
        <v>37.249623700000001</v>
      </c>
      <c r="H635" s="18">
        <f>IF(Sheet1!I1496=1,Master!B635,Master!L635)</f>
        <v>-77.334661299999993</v>
      </c>
      <c r="I635" s="18">
        <f>IF(Sheet1!I1496=0,Master!A635,Master!K635)</f>
        <v>100</v>
      </c>
      <c r="J635" s="18">
        <f>IF(Sheet1!I1496=0,Master!B635,Master!L635)</f>
        <v>180</v>
      </c>
      <c r="K635" s="18">
        <v>100</v>
      </c>
      <c r="L635" s="18">
        <v>180</v>
      </c>
      <c r="M635">
        <v>263</v>
      </c>
      <c r="N635" t="s">
        <v>375</v>
      </c>
      <c r="O635">
        <v>0.31637397121600003</v>
      </c>
      <c r="P635" t="s">
        <v>11</v>
      </c>
      <c r="Q635" t="s">
        <v>12</v>
      </c>
      <c r="R635" t="s">
        <v>8</v>
      </c>
      <c r="S635">
        <v>1</v>
      </c>
      <c r="T635">
        <v>1</v>
      </c>
      <c r="U635">
        <v>5.5905513763427699</v>
      </c>
      <c r="V635">
        <v>5.5905513763427699</v>
      </c>
      <c r="W635">
        <v>5.5905513763427699</v>
      </c>
      <c r="X635" s="1">
        <v>5.5905513763427699</v>
      </c>
      <c r="Z635" s="1">
        <v>1</v>
      </c>
      <c r="AA635" s="1">
        <v>0.81649965047836304</v>
      </c>
      <c r="AB635" s="1">
        <v>0.81649965047836304</v>
      </c>
      <c r="AC635" s="1">
        <v>0.81649965047836304</v>
      </c>
      <c r="AD635" s="1">
        <v>0.81649965047836304</v>
      </c>
      <c r="AF635" s="1">
        <v>1</v>
      </c>
      <c r="AG635">
        <v>0.97890198230743397</v>
      </c>
      <c r="AH635">
        <v>0.97890198230743397</v>
      </c>
      <c r="AI635">
        <v>0.97890198230743397</v>
      </c>
      <c r="AJ635">
        <v>0.97890198230743397</v>
      </c>
      <c r="AL635" s="18">
        <f t="shared" si="56"/>
        <v>0.97890198230743397</v>
      </c>
      <c r="AM635">
        <v>0.97890198230743397</v>
      </c>
      <c r="AN635">
        <v>263</v>
      </c>
      <c r="AO635" t="s">
        <v>375</v>
      </c>
      <c r="AP635" t="s">
        <v>11</v>
      </c>
      <c r="AQ635" t="s">
        <v>12</v>
      </c>
      <c r="AR635" t="s">
        <v>8</v>
      </c>
      <c r="AS635">
        <v>37.249623700000001</v>
      </c>
      <c r="AT635">
        <v>-77.334661299999993</v>
      </c>
      <c r="AW635">
        <v>8.5</v>
      </c>
      <c r="AX635">
        <v>8.5</v>
      </c>
      <c r="BB635">
        <v>10.199999999999999</v>
      </c>
      <c r="BC635">
        <v>10.199999999999999</v>
      </c>
      <c r="BG635">
        <v>15.4</v>
      </c>
      <c r="BH635">
        <v>15.4</v>
      </c>
      <c r="BL635">
        <v>21</v>
      </c>
      <c r="BM635">
        <v>21</v>
      </c>
      <c r="BQ635">
        <v>25.5</v>
      </c>
      <c r="BR635">
        <v>25.5</v>
      </c>
      <c r="BW635">
        <v>29.7</v>
      </c>
      <c r="BX635">
        <v>29.7</v>
      </c>
      <c r="CB635">
        <v>31.7</v>
      </c>
      <c r="CC635">
        <v>31.7</v>
      </c>
      <c r="CG635">
        <v>30.7</v>
      </c>
      <c r="CH635">
        <v>30.7</v>
      </c>
      <c r="CL635">
        <v>27.2</v>
      </c>
      <c r="CM635">
        <v>27.2</v>
      </c>
      <c r="CQ635">
        <v>21.6</v>
      </c>
      <c r="CR635">
        <v>21.6</v>
      </c>
      <c r="CV635">
        <v>16.3</v>
      </c>
      <c r="CW635">
        <v>16.3</v>
      </c>
      <c r="DA635">
        <v>10.4</v>
      </c>
      <c r="DB635">
        <v>10.4</v>
      </c>
      <c r="DD635">
        <v>2</v>
      </c>
      <c r="DE635">
        <v>0.44353165631466002</v>
      </c>
      <c r="DF635">
        <v>0.47756581974189499</v>
      </c>
      <c r="DG635">
        <v>0.460548738028278</v>
      </c>
      <c r="DH635">
        <v>0.92109747605655501</v>
      </c>
      <c r="DI635" t="str">
        <f t="shared" si="57"/>
        <v xml:space="preserve">Temp. suitable for vectors - surveillance may be needed. </v>
      </c>
      <c r="DJ635" t="str">
        <f t="shared" si="54"/>
        <v>When temp. suitable, model suggests vectors likely - may need control, education, and policies minimizing exposure.</v>
      </c>
      <c r="DK635" t="str">
        <f t="shared" si="58"/>
        <v xml:space="preserve">Temp. suitable for Zika - surveillance may be needed. </v>
      </c>
      <c r="DL635" t="str">
        <f t="shared" si="55"/>
        <v>When temp. suitable, model suggests Zika unlikely.</v>
      </c>
      <c r="DM635" t="str">
        <f t="shared" si="59"/>
        <v>Temp. suitable for vectors - surveillance may be needed. When temp. suitable, model suggests vectors likely - may need control, education, and policies minimizing exposure.</v>
      </c>
      <c r="DX635" s="59" t="s">
        <v>375</v>
      </c>
      <c r="DY635" s="59" t="s">
        <v>11</v>
      </c>
      <c r="DZ635" s="59" t="s">
        <v>12</v>
      </c>
      <c r="EA635" s="59" t="s">
        <v>8</v>
      </c>
      <c r="EB635" s="59">
        <v>413</v>
      </c>
      <c r="EC635" s="59">
        <v>332</v>
      </c>
      <c r="ED635" s="59">
        <v>0</v>
      </c>
      <c r="EE635" s="59">
        <v>3710</v>
      </c>
      <c r="EF635" s="59">
        <v>3710</v>
      </c>
      <c r="EG635" s="59">
        <v>263.32831325301203</v>
      </c>
      <c r="EH635" s="59">
        <v>398.43565040243601</v>
      </c>
      <c r="EI635" s="59">
        <v>87425</v>
      </c>
      <c r="EJ635" s="59">
        <v>217</v>
      </c>
      <c r="EK635" s="59">
        <v>0</v>
      </c>
      <c r="EL635" s="59">
        <v>7</v>
      </c>
      <c r="EM635" s="59">
        <v>104</v>
      </c>
      <c r="EN635" s="59">
        <v>87425</v>
      </c>
    </row>
    <row r="636" spans="1:144" x14ac:dyDescent="0.25">
      <c r="A636" s="18">
        <v>37.0089623</v>
      </c>
      <c r="B636" s="18">
        <v>-76.310942800000007</v>
      </c>
      <c r="C636" s="18">
        <f>IF(Sheet1!G1497=1,Master!A636,Master!K636)</f>
        <v>37.0089623</v>
      </c>
      <c r="D636" s="18">
        <f>IF(Sheet1!G1497=1,Master!B636,Master!L636)</f>
        <v>-76.310942800000007</v>
      </c>
      <c r="E636" s="18">
        <f>IF(Sheet1!G1497=0,Master!A636,Master!K636)</f>
        <v>100</v>
      </c>
      <c r="F636" s="18">
        <f>IF(Sheet1!G1497=0,Master!B636,Master!L636)</f>
        <v>180</v>
      </c>
      <c r="G636" s="18">
        <f>IF(Sheet1!I1497=1,Master!A636,Master!K636)</f>
        <v>37.0089623</v>
      </c>
      <c r="H636" s="18">
        <f>IF(Sheet1!I1497=1,Master!B636,Master!L636)</f>
        <v>-76.310942800000007</v>
      </c>
      <c r="I636" s="18">
        <f>IF(Sheet1!I1497=0,Master!A636,Master!K636)</f>
        <v>100</v>
      </c>
      <c r="J636" s="18">
        <f>IF(Sheet1!I1497=0,Master!B636,Master!L636)</f>
        <v>180</v>
      </c>
      <c r="K636" s="18">
        <v>100</v>
      </c>
      <c r="L636" s="18">
        <v>180</v>
      </c>
      <c r="M636">
        <v>272</v>
      </c>
      <c r="N636" t="s">
        <v>384</v>
      </c>
      <c r="O636">
        <v>0.14513249592899999</v>
      </c>
      <c r="P636" t="s">
        <v>11</v>
      </c>
      <c r="Q636" t="s">
        <v>12</v>
      </c>
      <c r="R636" t="s">
        <v>8</v>
      </c>
      <c r="S636">
        <v>1</v>
      </c>
      <c r="T636">
        <v>1</v>
      </c>
      <c r="U636">
        <v>5.5905513763427699</v>
      </c>
      <c r="V636">
        <v>5.5905513763427699</v>
      </c>
      <c r="W636">
        <v>5.5905513763427699</v>
      </c>
      <c r="X636" s="1">
        <v>5.5905513763427699</v>
      </c>
      <c r="Z636" s="1">
        <v>1</v>
      </c>
      <c r="AA636" s="1">
        <v>0.86576068401336703</v>
      </c>
      <c r="AB636" s="1">
        <v>0.86576068401336703</v>
      </c>
      <c r="AC636" s="1">
        <v>0.86576068401336703</v>
      </c>
      <c r="AD636" s="1">
        <v>0.86576068401336703</v>
      </c>
      <c r="AF636" s="1">
        <v>1</v>
      </c>
      <c r="AG636">
        <v>0.90777248144149802</v>
      </c>
      <c r="AH636">
        <v>0.90777248144149802</v>
      </c>
      <c r="AI636">
        <v>0.90777248144149802</v>
      </c>
      <c r="AJ636">
        <v>0.90777248144149802</v>
      </c>
      <c r="AL636" s="18">
        <f t="shared" si="56"/>
        <v>0.90777248144149802</v>
      </c>
      <c r="AM636">
        <v>0.90777248144149802</v>
      </c>
      <c r="AN636">
        <v>272</v>
      </c>
      <c r="AO636" t="s">
        <v>384</v>
      </c>
      <c r="AP636" t="s">
        <v>11</v>
      </c>
      <c r="AQ636" t="s">
        <v>12</v>
      </c>
      <c r="AR636" t="s">
        <v>8</v>
      </c>
      <c r="AS636">
        <v>37.0089623</v>
      </c>
      <c r="AT636">
        <v>-76.310942800000007</v>
      </c>
      <c r="AW636">
        <v>8.8000000000000007</v>
      </c>
      <c r="AX636">
        <v>8.8000000000000007</v>
      </c>
      <c r="BB636">
        <v>9.9</v>
      </c>
      <c r="BC636">
        <v>9.9</v>
      </c>
      <c r="BG636">
        <v>14.2</v>
      </c>
      <c r="BH636">
        <v>14.2</v>
      </c>
      <c r="BL636">
        <v>19.7</v>
      </c>
      <c r="BM636">
        <v>19.7</v>
      </c>
      <c r="BQ636">
        <v>24.1</v>
      </c>
      <c r="BR636">
        <v>24.1</v>
      </c>
      <c r="BW636">
        <v>28.3</v>
      </c>
      <c r="BX636">
        <v>28.3</v>
      </c>
      <c r="CB636">
        <v>30.4</v>
      </c>
      <c r="CC636">
        <v>30.4</v>
      </c>
      <c r="CG636">
        <v>29.6</v>
      </c>
      <c r="CH636">
        <v>29.6</v>
      </c>
      <c r="CL636">
        <v>26.4</v>
      </c>
      <c r="CM636">
        <v>26.4</v>
      </c>
      <c r="CQ636">
        <v>21</v>
      </c>
      <c r="CR636">
        <v>21</v>
      </c>
      <c r="CV636">
        <v>16</v>
      </c>
      <c r="CW636">
        <v>16</v>
      </c>
      <c r="DA636">
        <v>10.5</v>
      </c>
      <c r="DB636">
        <v>10.5</v>
      </c>
      <c r="DD636">
        <v>1</v>
      </c>
      <c r="DE636">
        <v>0.92808377742767301</v>
      </c>
      <c r="DF636">
        <v>0.92808377742767301</v>
      </c>
      <c r="DG636">
        <v>0.92808377742767301</v>
      </c>
      <c r="DH636">
        <v>0.92808377742767301</v>
      </c>
      <c r="DI636" t="str">
        <f t="shared" si="57"/>
        <v xml:space="preserve">Temp. suitable for vectors - surveillance may be needed. </v>
      </c>
      <c r="DJ636" t="str">
        <f t="shared" si="54"/>
        <v>When temp. suitable, model suggests vectors likely - may need control, education, and policies minimizing exposure.</v>
      </c>
      <c r="DK636" t="str">
        <f t="shared" si="58"/>
        <v xml:space="preserve">Temp. suitable for Zika - surveillance may be needed. </v>
      </c>
      <c r="DL636" t="str">
        <f t="shared" si="55"/>
        <v>When temp. suitable, model suggests Zika likely - may need control, education, and policies minimizing exposure.</v>
      </c>
      <c r="DM636" t="str">
        <f t="shared" si="59"/>
        <v>Temp. suitable for vectors - surveillance may be needed. When temp. suitable, model suggests vectors likely - may need control, education, and policies minimizing exposure.</v>
      </c>
      <c r="DX636" s="59" t="s">
        <v>384</v>
      </c>
      <c r="DY636" s="59" t="s">
        <v>11</v>
      </c>
      <c r="DZ636" s="59" t="s">
        <v>12</v>
      </c>
      <c r="EA636" s="59" t="s">
        <v>8</v>
      </c>
      <c r="EB636" s="59">
        <v>194</v>
      </c>
      <c r="EC636" s="59">
        <v>86</v>
      </c>
      <c r="ED636" s="59">
        <v>0</v>
      </c>
      <c r="EE636" s="59">
        <v>3640</v>
      </c>
      <c r="EF636" s="59">
        <v>3640</v>
      </c>
      <c r="EG636" s="59">
        <v>640.53488372093</v>
      </c>
      <c r="EH636" s="59">
        <v>636.95136351278802</v>
      </c>
      <c r="EI636" s="59">
        <v>55086</v>
      </c>
      <c r="EJ636" s="59">
        <v>75</v>
      </c>
      <c r="EK636" s="59">
        <v>0</v>
      </c>
      <c r="EL636" s="59">
        <v>1</v>
      </c>
      <c r="EM636" s="59">
        <v>470</v>
      </c>
      <c r="EN636" s="59">
        <v>55086</v>
      </c>
    </row>
    <row r="637" spans="1:144" x14ac:dyDescent="0.25">
      <c r="A637" s="18">
        <v>38.879812700000002</v>
      </c>
      <c r="B637" s="18">
        <v>-77.079556600000004</v>
      </c>
      <c r="C637" s="18">
        <f>IF(Sheet1!G1498=1,Master!A637,Master!K637)</f>
        <v>38.879812700000002</v>
      </c>
      <c r="D637" s="18">
        <f>IF(Sheet1!G1498=1,Master!B637,Master!L637)</f>
        <v>-77.079556600000004</v>
      </c>
      <c r="E637" s="18">
        <f>IF(Sheet1!G1498=0,Master!A637,Master!K637)</f>
        <v>100</v>
      </c>
      <c r="F637" s="18">
        <f>IF(Sheet1!G1498=0,Master!B637,Master!L637)</f>
        <v>180</v>
      </c>
      <c r="G637" s="18">
        <f>IF(Sheet1!I1498=1,Master!A637,Master!K637)</f>
        <v>38.879812700000002</v>
      </c>
      <c r="H637" s="18">
        <f>IF(Sheet1!I1498=1,Master!B637,Master!L637)</f>
        <v>-77.079556600000004</v>
      </c>
      <c r="I637" s="18">
        <f>IF(Sheet1!I1498=0,Master!A637,Master!K637)</f>
        <v>100</v>
      </c>
      <c r="J637" s="18">
        <f>IF(Sheet1!I1498=0,Master!B637,Master!L637)</f>
        <v>180</v>
      </c>
      <c r="K637" s="18">
        <v>100</v>
      </c>
      <c r="L637" s="18">
        <v>180</v>
      </c>
      <c r="M637">
        <v>273</v>
      </c>
      <c r="N637" t="s">
        <v>385</v>
      </c>
      <c r="O637">
        <v>6.0846624183300002E-2</v>
      </c>
      <c r="P637" t="s">
        <v>11</v>
      </c>
      <c r="Q637" t="s">
        <v>12</v>
      </c>
      <c r="R637" t="s">
        <v>8</v>
      </c>
      <c r="S637">
        <v>1</v>
      </c>
      <c r="T637">
        <v>1</v>
      </c>
      <c r="U637">
        <v>2.28346467018127</v>
      </c>
      <c r="V637">
        <v>2.28346467018127</v>
      </c>
      <c r="W637">
        <v>2.28346467018127</v>
      </c>
      <c r="X637" s="1">
        <v>2.28346467018127</v>
      </c>
      <c r="Z637" s="1">
        <v>1</v>
      </c>
      <c r="AA637" s="1">
        <v>0.59514808654785201</v>
      </c>
      <c r="AB637" s="1">
        <v>0.59514808654785201</v>
      </c>
      <c r="AC637" s="1">
        <v>0.59514808654785201</v>
      </c>
      <c r="AD637" s="1">
        <v>0.59514808654785201</v>
      </c>
      <c r="AF637" s="1">
        <v>1</v>
      </c>
      <c r="AG637">
        <v>0.93836253881454501</v>
      </c>
      <c r="AH637">
        <v>0.93836253881454501</v>
      </c>
      <c r="AI637">
        <v>0.93836253881454501</v>
      </c>
      <c r="AJ637">
        <v>0.93836253881454501</v>
      </c>
      <c r="AL637" s="18">
        <f t="shared" si="56"/>
        <v>0.93836253881454501</v>
      </c>
      <c r="AM637">
        <v>0.93836253881454501</v>
      </c>
      <c r="AN637">
        <v>273</v>
      </c>
      <c r="AO637" t="s">
        <v>385</v>
      </c>
      <c r="AP637" t="s">
        <v>11</v>
      </c>
      <c r="AQ637" t="s">
        <v>12</v>
      </c>
      <c r="AR637" t="s">
        <v>8</v>
      </c>
      <c r="AS637">
        <v>38.879812700000002</v>
      </c>
      <c r="AT637">
        <v>-77.079556600000004</v>
      </c>
      <c r="AW637">
        <v>5.8</v>
      </c>
      <c r="AX637">
        <v>5.8</v>
      </c>
      <c r="BB637">
        <v>7.5</v>
      </c>
      <c r="BC637">
        <v>7.5</v>
      </c>
      <c r="BG637">
        <v>12.8</v>
      </c>
      <c r="BH637">
        <v>12.8</v>
      </c>
      <c r="BL637">
        <v>19</v>
      </c>
      <c r="BM637">
        <v>19</v>
      </c>
      <c r="BQ637">
        <v>24.4</v>
      </c>
      <c r="BR637">
        <v>24.4</v>
      </c>
      <c r="BW637">
        <v>28.9</v>
      </c>
      <c r="BX637">
        <v>28.9</v>
      </c>
      <c r="CB637">
        <v>31.1</v>
      </c>
      <c r="CC637">
        <v>31.1</v>
      </c>
      <c r="CG637">
        <v>30.1</v>
      </c>
      <c r="CH637">
        <v>30.1</v>
      </c>
      <c r="CL637">
        <v>26.4</v>
      </c>
      <c r="CM637">
        <v>26.4</v>
      </c>
      <c r="CQ637">
        <v>20.399999999999999</v>
      </c>
      <c r="CR637">
        <v>20.399999999999999</v>
      </c>
      <c r="CV637">
        <v>14.2</v>
      </c>
      <c r="CW637">
        <v>14.2</v>
      </c>
      <c r="DA637">
        <v>7.9</v>
      </c>
      <c r="DB637">
        <v>7.9</v>
      </c>
      <c r="DD637">
        <v>1</v>
      </c>
      <c r="DE637">
        <v>0</v>
      </c>
      <c r="DF637">
        <v>0</v>
      </c>
      <c r="DG637">
        <v>0</v>
      </c>
      <c r="DH637">
        <v>0</v>
      </c>
      <c r="DI637" t="str">
        <f t="shared" si="57"/>
        <v xml:space="preserve">Temp. suitable for vectors - surveillance may be needed. </v>
      </c>
      <c r="DJ637" t="str">
        <f t="shared" si="54"/>
        <v>When temp. suitable, model suggests vectors likely - may need control, education, and policies minimizing exposure.</v>
      </c>
      <c r="DK637" t="str">
        <f t="shared" si="58"/>
        <v xml:space="preserve">Temp. suitable for Zika - surveillance may be needed. </v>
      </c>
      <c r="DL637" t="str">
        <f t="shared" si="55"/>
        <v>When temp. suitable, model suggests Zika unlikely.</v>
      </c>
      <c r="DM637" t="str">
        <f t="shared" si="59"/>
        <v>Temp. suitable for vectors - surveillance may be needed. When temp. suitable, model suggests vectors likely - may need control, education, and policies minimizing exposure.</v>
      </c>
      <c r="DX637" s="59" t="s">
        <v>385</v>
      </c>
      <c r="DY637" s="59" t="s">
        <v>11</v>
      </c>
      <c r="DZ637" s="59" t="s">
        <v>12</v>
      </c>
      <c r="EA637" s="59" t="s">
        <v>8</v>
      </c>
      <c r="EB637" s="59">
        <v>368</v>
      </c>
      <c r="EC637" s="59">
        <v>93</v>
      </c>
      <c r="ED637" s="59">
        <v>167</v>
      </c>
      <c r="EE637" s="59">
        <v>15735</v>
      </c>
      <c r="EF637" s="59">
        <v>15568</v>
      </c>
      <c r="EG637" s="59">
        <v>3217.8709677419301</v>
      </c>
      <c r="EH637" s="59">
        <v>3142.5934643659202</v>
      </c>
      <c r="EI637" s="59">
        <v>299262</v>
      </c>
      <c r="EJ637" s="59">
        <v>91</v>
      </c>
      <c r="EK637" s="59">
        <v>325</v>
      </c>
      <c r="EL637" s="59">
        <v>167</v>
      </c>
      <c r="EM637" s="59">
        <v>2084</v>
      </c>
      <c r="EN637" s="59">
        <v>299262</v>
      </c>
    </row>
    <row r="638" spans="1:144" x14ac:dyDescent="0.25">
      <c r="A638" s="18">
        <v>37.036748899999999</v>
      </c>
      <c r="B638" s="18">
        <v>-77.909497099999996</v>
      </c>
      <c r="C638" s="18">
        <f>IF(Sheet1!G1499=1,Master!A638,Master!K638)</f>
        <v>37.036748899999999</v>
      </c>
      <c r="D638" s="18">
        <f>IF(Sheet1!G1499=1,Master!B638,Master!L638)</f>
        <v>-77.909497099999996</v>
      </c>
      <c r="E638" s="18">
        <f>IF(Sheet1!G1499=0,Master!A638,Master!K638)</f>
        <v>100</v>
      </c>
      <c r="F638" s="18">
        <f>IF(Sheet1!G1499=0,Master!B638,Master!L638)</f>
        <v>180</v>
      </c>
      <c r="G638" s="18">
        <f>IF(Sheet1!I1499=1,Master!A638,Master!K638)</f>
        <v>37.036748899999999</v>
      </c>
      <c r="H638" s="18">
        <f>IF(Sheet1!I1499=1,Master!B638,Master!L638)</f>
        <v>-77.909497099999996</v>
      </c>
      <c r="I638" s="18">
        <f>IF(Sheet1!I1499=0,Master!A638,Master!K638)</f>
        <v>100</v>
      </c>
      <c r="J638" s="18">
        <f>IF(Sheet1!I1499=0,Master!B638,Master!L638)</f>
        <v>180</v>
      </c>
      <c r="K638" s="18">
        <v>100</v>
      </c>
      <c r="L638" s="18">
        <v>180</v>
      </c>
      <c r="M638">
        <v>274</v>
      </c>
      <c r="N638" t="s">
        <v>386</v>
      </c>
      <c r="O638">
        <v>1.01808637235</v>
      </c>
      <c r="P638" t="s">
        <v>11</v>
      </c>
      <c r="Q638" t="s">
        <v>12</v>
      </c>
      <c r="R638" t="s">
        <v>8</v>
      </c>
      <c r="S638">
        <v>1</v>
      </c>
      <c r="T638">
        <v>1</v>
      </c>
      <c r="U638">
        <v>5.0393700599670401</v>
      </c>
      <c r="V638">
        <v>5.0393700599670401</v>
      </c>
      <c r="W638">
        <v>5.0393700599670401</v>
      </c>
      <c r="X638" s="1">
        <v>5.0393700599670401</v>
      </c>
      <c r="Z638" s="1">
        <v>9</v>
      </c>
      <c r="AA638" s="1">
        <v>0.435880428810906</v>
      </c>
      <c r="AB638" s="1">
        <v>0.54955203776837502</v>
      </c>
      <c r="AC638" s="1">
        <v>0.51067838621971695</v>
      </c>
      <c r="AD638" s="1">
        <v>4.59610547597745</v>
      </c>
      <c r="AF638" s="1">
        <v>9</v>
      </c>
      <c r="AG638">
        <v>0.966216172360155</v>
      </c>
      <c r="AH638">
        <v>0.97188931834082604</v>
      </c>
      <c r="AI638">
        <v>0.96951847251275503</v>
      </c>
      <c r="AJ638">
        <v>8.7256662526147899</v>
      </c>
      <c r="AL638" s="18">
        <f t="shared" si="56"/>
        <v>0.97188931834082604</v>
      </c>
      <c r="AM638">
        <v>0.97188931834082604</v>
      </c>
      <c r="AN638">
        <v>274</v>
      </c>
      <c r="AO638" t="s">
        <v>386</v>
      </c>
      <c r="AP638" t="s">
        <v>11</v>
      </c>
      <c r="AQ638" t="s">
        <v>12</v>
      </c>
      <c r="AR638" t="s">
        <v>8</v>
      </c>
      <c r="AS638">
        <v>37.036748899999999</v>
      </c>
      <c r="AT638">
        <v>-77.909497099999996</v>
      </c>
      <c r="AW638">
        <v>8.1999999999999993</v>
      </c>
      <c r="AX638">
        <v>8.1999999999999993</v>
      </c>
      <c r="BB638">
        <v>10.1</v>
      </c>
      <c r="BC638">
        <v>10</v>
      </c>
      <c r="BG638">
        <v>15.4</v>
      </c>
      <c r="BH638">
        <v>15.3</v>
      </c>
      <c r="BL638">
        <v>20.8</v>
      </c>
      <c r="BM638">
        <v>20.7</v>
      </c>
      <c r="BQ638">
        <v>25</v>
      </c>
      <c r="BR638">
        <v>25</v>
      </c>
      <c r="BW638">
        <v>29.1</v>
      </c>
      <c r="BX638">
        <v>29</v>
      </c>
      <c r="CB638">
        <v>31.2</v>
      </c>
      <c r="CC638">
        <v>31.200000000000003</v>
      </c>
      <c r="CG638">
        <v>30.4</v>
      </c>
      <c r="CH638">
        <v>30.400000000000002</v>
      </c>
      <c r="CL638">
        <v>27</v>
      </c>
      <c r="CM638">
        <v>26.9</v>
      </c>
      <c r="CQ638">
        <v>21.5</v>
      </c>
      <c r="CR638">
        <v>21.4</v>
      </c>
      <c r="CV638">
        <v>16.100000000000001</v>
      </c>
      <c r="CW638">
        <v>16.100000000000001</v>
      </c>
      <c r="DA638">
        <v>10.199999999999999</v>
      </c>
      <c r="DB638">
        <v>10.1</v>
      </c>
      <c r="DD638">
        <v>10</v>
      </c>
      <c r="DE638">
        <v>0</v>
      </c>
      <c r="DF638">
        <v>0</v>
      </c>
      <c r="DG638">
        <v>0</v>
      </c>
      <c r="DH638">
        <v>0</v>
      </c>
      <c r="DI638" t="str">
        <f t="shared" si="57"/>
        <v xml:space="preserve">Temp. suitable for vectors - surveillance may be needed. </v>
      </c>
      <c r="DJ638" t="str">
        <f t="shared" si="54"/>
        <v>When temp. suitable, model suggests vectors likely - may need control, education, and policies minimizing exposure.</v>
      </c>
      <c r="DK638" t="str">
        <f t="shared" si="58"/>
        <v xml:space="preserve">Temp. suitable for Zika - surveillance may be needed. </v>
      </c>
      <c r="DL638" t="str">
        <f t="shared" si="55"/>
        <v>When temp. suitable, model suggests Zika unlikely.</v>
      </c>
      <c r="DM638" t="str">
        <f t="shared" si="59"/>
        <v>Temp. suitable for vectors - surveillance may be needed. When temp. suitable, model suggests vectors likely - may need control, education, and policies minimizing exposure.</v>
      </c>
      <c r="DX638" s="59" t="s">
        <v>386</v>
      </c>
      <c r="DY638" s="59" t="s">
        <v>11</v>
      </c>
      <c r="DZ638" s="59" t="s">
        <v>12</v>
      </c>
      <c r="EA638" s="59" t="s">
        <v>8</v>
      </c>
      <c r="EB638" s="59">
        <v>0</v>
      </c>
      <c r="EC638" s="59">
        <v>825</v>
      </c>
      <c r="ED638" s="59">
        <v>0</v>
      </c>
      <c r="EE638" s="59">
        <v>797</v>
      </c>
      <c r="EF638" s="59">
        <v>797</v>
      </c>
      <c r="EG638" s="59">
        <v>8.1466666666666594</v>
      </c>
      <c r="EH638" s="59">
        <v>49.224941366397303</v>
      </c>
      <c r="EI638" s="59">
        <v>6721</v>
      </c>
      <c r="EJ638" s="59">
        <v>49</v>
      </c>
      <c r="EK638" s="59">
        <v>0</v>
      </c>
      <c r="EL638" s="59">
        <v>22</v>
      </c>
      <c r="EM638" s="59">
        <v>0</v>
      </c>
      <c r="EN638" s="59">
        <v>6721</v>
      </c>
    </row>
    <row r="639" spans="1:144" x14ac:dyDescent="0.25">
      <c r="A639" s="18">
        <v>36.923090299999998</v>
      </c>
      <c r="B639" s="18">
        <v>-76.017740000000003</v>
      </c>
      <c r="C639" s="18">
        <f>IF(Sheet1!G1500=1,Master!A639,Master!K639)</f>
        <v>36.923090299999998</v>
      </c>
      <c r="D639" s="18">
        <f>IF(Sheet1!G1500=1,Master!B639,Master!L639)</f>
        <v>-76.017740000000003</v>
      </c>
      <c r="E639" s="18">
        <f>IF(Sheet1!G1500=0,Master!A639,Master!K639)</f>
        <v>100</v>
      </c>
      <c r="F639" s="18">
        <f>IF(Sheet1!G1500=0,Master!B639,Master!L639)</f>
        <v>180</v>
      </c>
      <c r="G639" s="18">
        <f>IF(Sheet1!I1500=1,Master!A639,Master!K639)</f>
        <v>36.923090299999998</v>
      </c>
      <c r="H639" s="18">
        <f>IF(Sheet1!I1500=1,Master!B639,Master!L639)</f>
        <v>-76.017740000000003</v>
      </c>
      <c r="I639" s="18">
        <f>IF(Sheet1!I1500=0,Master!A639,Master!K639)</f>
        <v>100</v>
      </c>
      <c r="J639" s="18">
        <f>IF(Sheet1!I1500=0,Master!B639,Master!L639)</f>
        <v>180</v>
      </c>
      <c r="K639" s="18">
        <v>100</v>
      </c>
      <c r="L639" s="18">
        <v>180</v>
      </c>
      <c r="M639">
        <v>284</v>
      </c>
      <c r="N639" t="s">
        <v>396</v>
      </c>
      <c r="O639">
        <v>0.124399936659</v>
      </c>
      <c r="P639" t="s">
        <v>11</v>
      </c>
      <c r="Q639" t="s">
        <v>12</v>
      </c>
      <c r="R639" t="s">
        <v>8</v>
      </c>
      <c r="S639">
        <v>1</v>
      </c>
      <c r="T639">
        <v>1</v>
      </c>
      <c r="U639">
        <v>5.0393700599670401</v>
      </c>
      <c r="V639">
        <v>5.0393700599670401</v>
      </c>
      <c r="W639">
        <v>5.0393700599670401</v>
      </c>
      <c r="X639" s="1">
        <v>5.0393700599670401</v>
      </c>
      <c r="Z639" s="1">
        <v>1</v>
      </c>
      <c r="AA639" s="1">
        <v>0.61376976966857899</v>
      </c>
      <c r="AB639" s="1">
        <v>0.61376976966857899</v>
      </c>
      <c r="AC639" s="1">
        <v>0.61376976966857899</v>
      </c>
      <c r="AD639" s="1">
        <v>0.61376976966857899</v>
      </c>
      <c r="AF639" s="1">
        <v>1</v>
      </c>
      <c r="AG639">
        <v>0.87265115976333596</v>
      </c>
      <c r="AH639">
        <v>0.87265115976333596</v>
      </c>
      <c r="AI639">
        <v>0.87265115976333596</v>
      </c>
      <c r="AJ639">
        <v>0.87265115976333596</v>
      </c>
      <c r="AL639" s="18">
        <f t="shared" si="56"/>
        <v>0.87265115976333596</v>
      </c>
      <c r="AM639">
        <v>0.87265115976333596</v>
      </c>
      <c r="AN639">
        <v>284</v>
      </c>
      <c r="AO639" t="s">
        <v>396</v>
      </c>
      <c r="AP639" t="s">
        <v>11</v>
      </c>
      <c r="AQ639" t="s">
        <v>12</v>
      </c>
      <c r="AR639" t="s">
        <v>8</v>
      </c>
      <c r="AS639">
        <v>36.923090299999998</v>
      </c>
      <c r="AT639">
        <v>-76.017740000000003</v>
      </c>
      <c r="AW639">
        <v>9.1</v>
      </c>
      <c r="AX639">
        <v>9.1</v>
      </c>
      <c r="BB639">
        <v>10.1</v>
      </c>
      <c r="BC639">
        <v>10.1</v>
      </c>
      <c r="BG639">
        <v>14.2</v>
      </c>
      <c r="BH639">
        <v>14.2</v>
      </c>
      <c r="BL639">
        <v>19.399999999999999</v>
      </c>
      <c r="BM639">
        <v>19.399999999999999</v>
      </c>
      <c r="BQ639">
        <v>23.7</v>
      </c>
      <c r="BR639">
        <v>23.7</v>
      </c>
      <c r="BW639">
        <v>28.1</v>
      </c>
      <c r="BX639">
        <v>28.1</v>
      </c>
      <c r="CB639">
        <v>30.2</v>
      </c>
      <c r="CC639">
        <v>30.2</v>
      </c>
      <c r="CG639">
        <v>29.5</v>
      </c>
      <c r="CH639">
        <v>29.5</v>
      </c>
      <c r="CL639">
        <v>26.6</v>
      </c>
      <c r="CM639">
        <v>26.6</v>
      </c>
      <c r="CQ639">
        <v>21.1</v>
      </c>
      <c r="CR639">
        <v>21.1</v>
      </c>
      <c r="CV639">
        <v>16.3</v>
      </c>
      <c r="CW639">
        <v>16.3</v>
      </c>
      <c r="DA639">
        <v>11.2</v>
      </c>
      <c r="DB639">
        <v>11.2</v>
      </c>
      <c r="DD639">
        <v>1</v>
      </c>
      <c r="DE639">
        <v>0</v>
      </c>
      <c r="DF639">
        <v>0</v>
      </c>
      <c r="DG639">
        <v>0</v>
      </c>
      <c r="DH639">
        <v>0</v>
      </c>
      <c r="DI639" t="str">
        <f t="shared" si="57"/>
        <v xml:space="preserve">Temp. suitable for vectors - surveillance may be needed. </v>
      </c>
      <c r="DJ639" t="str">
        <f t="shared" si="54"/>
        <v>When temp. suitable, model suggests vectors likely - may need control, education, and policies minimizing exposure.</v>
      </c>
      <c r="DK639" t="str">
        <f t="shared" si="58"/>
        <v xml:space="preserve">Temp. suitable for Zika - surveillance may be needed. </v>
      </c>
      <c r="DL639" t="str">
        <f t="shared" si="55"/>
        <v>When temp. suitable, model suggests Zika unlikely.</v>
      </c>
      <c r="DM639" t="str">
        <f t="shared" si="59"/>
        <v>Temp. suitable for vectors - surveillance may be needed. When temp. suitable, model suggests vectors likely - may need control, education, and policies minimizing exposure.</v>
      </c>
      <c r="DX639" s="59" t="s">
        <v>396</v>
      </c>
      <c r="DY639" s="59" t="s">
        <v>11</v>
      </c>
      <c r="DZ639" s="59" t="s">
        <v>12</v>
      </c>
      <c r="EA639" s="59" t="s">
        <v>8</v>
      </c>
      <c r="EB639" s="59">
        <v>329</v>
      </c>
      <c r="EC639" s="59">
        <v>89</v>
      </c>
      <c r="ED639" s="59">
        <v>0</v>
      </c>
      <c r="EE639" s="59">
        <v>2046</v>
      </c>
      <c r="EF639" s="59">
        <v>2046</v>
      </c>
      <c r="EG639" s="59">
        <v>268.33707865168498</v>
      </c>
      <c r="EH639" s="59">
        <v>389.97184985759299</v>
      </c>
      <c r="EI639" s="59">
        <v>23882</v>
      </c>
      <c r="EJ639" s="59">
        <v>65</v>
      </c>
      <c r="EK639" s="59">
        <v>0</v>
      </c>
      <c r="EL639" s="59">
        <v>7</v>
      </c>
      <c r="EM639" s="59">
        <v>110</v>
      </c>
      <c r="EN639" s="59">
        <v>23882</v>
      </c>
    </row>
    <row r="640" spans="1:144" x14ac:dyDescent="0.25">
      <c r="A640" s="18">
        <v>38.868883599999997</v>
      </c>
      <c r="B640" s="18">
        <v>-77.073515999999998</v>
      </c>
      <c r="C640" s="18">
        <f>IF(Sheet1!G1501=1,Master!A640,Master!K640)</f>
        <v>38.868883599999997</v>
      </c>
      <c r="D640" s="18">
        <f>IF(Sheet1!G1501=1,Master!B640,Master!L640)</f>
        <v>-77.073515999999998</v>
      </c>
      <c r="E640" s="18">
        <f>IF(Sheet1!G1501=0,Master!A640,Master!K640)</f>
        <v>100</v>
      </c>
      <c r="F640" s="18">
        <f>IF(Sheet1!G1501=0,Master!B640,Master!L640)</f>
        <v>180</v>
      </c>
      <c r="G640" s="18">
        <f>IF(Sheet1!I1501=1,Master!A640,Master!K640)</f>
        <v>38.868883599999997</v>
      </c>
      <c r="H640" s="18">
        <f>IF(Sheet1!I1501=1,Master!B640,Master!L640)</f>
        <v>-77.073515999999998</v>
      </c>
      <c r="I640" s="18">
        <f>IF(Sheet1!I1501=0,Master!A640,Master!K640)</f>
        <v>100</v>
      </c>
      <c r="J640" s="18">
        <f>IF(Sheet1!I1501=0,Master!B640,Master!L640)</f>
        <v>180</v>
      </c>
      <c r="K640" s="18">
        <v>100</v>
      </c>
      <c r="L640" s="18">
        <v>180</v>
      </c>
      <c r="M640">
        <v>306</v>
      </c>
      <c r="N640" t="s">
        <v>418</v>
      </c>
      <c r="O640">
        <v>2.4986736120600001E-2</v>
      </c>
      <c r="P640" t="s">
        <v>11</v>
      </c>
      <c r="Q640" t="s">
        <v>12</v>
      </c>
      <c r="R640" t="s">
        <v>8</v>
      </c>
      <c r="S640">
        <v>1</v>
      </c>
      <c r="T640">
        <v>1</v>
      </c>
      <c r="U640">
        <v>2.28346467018127</v>
      </c>
      <c r="V640">
        <v>2.28346467018127</v>
      </c>
      <c r="W640">
        <v>2.28346467018127</v>
      </c>
      <c r="X640" s="1">
        <v>2.28346467018127</v>
      </c>
      <c r="Z640" s="1">
        <v>1</v>
      </c>
      <c r="AA640" s="1">
        <v>0.58994168043136597</v>
      </c>
      <c r="AB640" s="1">
        <v>0.58994168043136597</v>
      </c>
      <c r="AC640" s="1">
        <v>0.58994168043136597</v>
      </c>
      <c r="AD640" s="1">
        <v>0.58994168043136597</v>
      </c>
      <c r="AF640" s="1">
        <v>1</v>
      </c>
      <c r="AG640">
        <v>0.95597082376480103</v>
      </c>
      <c r="AH640">
        <v>0.95597082376480103</v>
      </c>
      <c r="AI640">
        <v>0.95597082376480103</v>
      </c>
      <c r="AJ640">
        <v>0.95597082376480103</v>
      </c>
      <c r="AL640" s="18">
        <f t="shared" si="56"/>
        <v>0.95597082376480103</v>
      </c>
      <c r="AM640">
        <v>0.95597082376480103</v>
      </c>
      <c r="AN640">
        <v>306</v>
      </c>
      <c r="AO640" t="s">
        <v>418</v>
      </c>
      <c r="AP640" t="s">
        <v>11</v>
      </c>
      <c r="AQ640" t="s">
        <v>12</v>
      </c>
      <c r="AR640" t="s">
        <v>8</v>
      </c>
      <c r="AS640">
        <v>38.868883599999997</v>
      </c>
      <c r="AT640">
        <v>-77.073515999999998</v>
      </c>
      <c r="AW640">
        <v>5.8</v>
      </c>
      <c r="AX640">
        <v>5.8</v>
      </c>
      <c r="BB640">
        <v>7.5</v>
      </c>
      <c r="BC640">
        <v>7.5</v>
      </c>
      <c r="BG640">
        <v>12.8</v>
      </c>
      <c r="BH640">
        <v>12.8</v>
      </c>
      <c r="BL640">
        <v>19</v>
      </c>
      <c r="BM640">
        <v>19</v>
      </c>
      <c r="BQ640">
        <v>24.4</v>
      </c>
      <c r="BR640">
        <v>24.4</v>
      </c>
      <c r="BW640">
        <v>28.9</v>
      </c>
      <c r="BX640">
        <v>28.9</v>
      </c>
      <c r="CB640">
        <v>31.1</v>
      </c>
      <c r="CC640">
        <v>31.1</v>
      </c>
      <c r="CG640">
        <v>30.1</v>
      </c>
      <c r="CH640">
        <v>30.1</v>
      </c>
      <c r="CL640">
        <v>26.4</v>
      </c>
      <c r="CM640">
        <v>26.4</v>
      </c>
      <c r="CQ640">
        <v>20.399999999999999</v>
      </c>
      <c r="CR640">
        <v>20.399999999999999</v>
      </c>
      <c r="CV640">
        <v>14.2</v>
      </c>
      <c r="CW640">
        <v>14.2</v>
      </c>
      <c r="DA640">
        <v>7.9</v>
      </c>
      <c r="DB640">
        <v>7.9</v>
      </c>
      <c r="DD640">
        <v>1</v>
      </c>
      <c r="DE640">
        <v>0</v>
      </c>
      <c r="DF640">
        <v>0</v>
      </c>
      <c r="DG640">
        <v>0</v>
      </c>
      <c r="DH640">
        <v>0</v>
      </c>
      <c r="DI640" t="str">
        <f t="shared" si="57"/>
        <v xml:space="preserve">Temp. suitable for vectors - surveillance may be needed. </v>
      </c>
      <c r="DJ640" t="str">
        <f t="shared" si="54"/>
        <v>When temp. suitable, model suggests vectors likely - may need control, education, and policies minimizing exposure.</v>
      </c>
      <c r="DK640" t="str">
        <f t="shared" si="58"/>
        <v xml:space="preserve">Temp. suitable for Zika - surveillance may be needed. </v>
      </c>
      <c r="DL640" t="str">
        <f t="shared" si="55"/>
        <v>When temp. suitable, model suggests Zika unlikely.</v>
      </c>
      <c r="DM640" t="str">
        <f t="shared" si="59"/>
        <v>Temp. suitable for vectors - surveillance may be needed. When temp. suitable, model suggests vectors likely - may need control, education, and policies minimizing exposure.</v>
      </c>
      <c r="DX640" s="59" t="s">
        <v>418</v>
      </c>
      <c r="DY640" s="59" t="s">
        <v>11</v>
      </c>
      <c r="DZ640" s="59" t="s">
        <v>12</v>
      </c>
      <c r="EA640" s="59" t="s">
        <v>8</v>
      </c>
      <c r="EB640" s="59">
        <v>601</v>
      </c>
      <c r="EN640" s="59">
        <v>601</v>
      </c>
    </row>
    <row r="641" spans="1:144" x14ac:dyDescent="0.25">
      <c r="A641" s="18">
        <v>37.086579</v>
      </c>
      <c r="B641" s="18">
        <v>-76.362581000000006</v>
      </c>
      <c r="C641" s="18">
        <f>IF(Sheet1!G1502=1,Master!A641,Master!K641)</f>
        <v>37.086579</v>
      </c>
      <c r="D641" s="18">
        <f>IF(Sheet1!G1502=1,Master!B641,Master!L641)</f>
        <v>-76.362581000000006</v>
      </c>
      <c r="E641" s="18">
        <f>IF(Sheet1!G1502=0,Master!A641,Master!K641)</f>
        <v>100</v>
      </c>
      <c r="F641" s="18">
        <f>IF(Sheet1!G1502=0,Master!B641,Master!L641)</f>
        <v>180</v>
      </c>
      <c r="G641" s="18">
        <f>IF(Sheet1!I1502=1,Master!A641,Master!K641)</f>
        <v>37.086579</v>
      </c>
      <c r="H641" s="18">
        <f>IF(Sheet1!I1502=1,Master!B641,Master!L641)</f>
        <v>-76.362581000000006</v>
      </c>
      <c r="I641" s="18">
        <f>IF(Sheet1!I1502=0,Master!A641,Master!K641)</f>
        <v>100</v>
      </c>
      <c r="J641" s="18">
        <f>IF(Sheet1!I1502=0,Master!B641,Master!L641)</f>
        <v>180</v>
      </c>
      <c r="K641" s="18">
        <v>100</v>
      </c>
      <c r="L641" s="18">
        <v>180</v>
      </c>
      <c r="M641">
        <v>336</v>
      </c>
      <c r="N641" t="s">
        <v>448</v>
      </c>
      <c r="O641">
        <v>0.24599893329399999</v>
      </c>
      <c r="P641" t="s">
        <v>11</v>
      </c>
      <c r="Q641" t="s">
        <v>12</v>
      </c>
      <c r="R641" t="s">
        <v>8</v>
      </c>
      <c r="S641">
        <v>1</v>
      </c>
      <c r="T641">
        <v>1</v>
      </c>
      <c r="U641">
        <v>5.5905513763427699</v>
      </c>
      <c r="V641">
        <v>5.5905513763427699</v>
      </c>
      <c r="W641">
        <v>5.5905513763427699</v>
      </c>
      <c r="X641" s="1">
        <v>5.5905513763427699</v>
      </c>
      <c r="Z641" s="1">
        <v>1</v>
      </c>
      <c r="AA641" s="1">
        <v>0.73399637856246902</v>
      </c>
      <c r="AB641" s="1">
        <v>0.73399637856246902</v>
      </c>
      <c r="AC641" s="1">
        <v>0.73399637856246902</v>
      </c>
      <c r="AD641" s="1">
        <v>0.73399637856246902</v>
      </c>
      <c r="AF641" s="1">
        <v>1</v>
      </c>
      <c r="AG641">
        <v>0.90524153510396399</v>
      </c>
      <c r="AH641">
        <v>0.90524153510396399</v>
      </c>
      <c r="AI641">
        <v>0.90524153510396399</v>
      </c>
      <c r="AJ641">
        <v>0.90524153510396399</v>
      </c>
      <c r="AL641" s="18">
        <f t="shared" si="56"/>
        <v>0.90524153510396399</v>
      </c>
      <c r="AM641">
        <v>0.90524153510396399</v>
      </c>
      <c r="AN641">
        <v>336</v>
      </c>
      <c r="AO641" t="s">
        <v>448</v>
      </c>
      <c r="AP641" t="s">
        <v>11</v>
      </c>
      <c r="AQ641" t="s">
        <v>12</v>
      </c>
      <c r="AR641" t="s">
        <v>8</v>
      </c>
      <c r="AS641">
        <v>37.086579</v>
      </c>
      <c r="AT641">
        <v>-76.362581000000006</v>
      </c>
      <c r="AW641">
        <v>8.6</v>
      </c>
      <c r="AX641">
        <v>8.6</v>
      </c>
      <c r="BB641">
        <v>9.8000000000000007</v>
      </c>
      <c r="BC641">
        <v>9.8000000000000007</v>
      </c>
      <c r="BG641">
        <v>14.2</v>
      </c>
      <c r="BH641">
        <v>14.2</v>
      </c>
      <c r="BL641">
        <v>19.7</v>
      </c>
      <c r="BM641">
        <v>19.7</v>
      </c>
      <c r="BQ641">
        <v>24.2</v>
      </c>
      <c r="BR641">
        <v>24.2</v>
      </c>
      <c r="BW641">
        <v>28.3</v>
      </c>
      <c r="BX641">
        <v>28.3</v>
      </c>
      <c r="CB641">
        <v>30.2</v>
      </c>
      <c r="CC641">
        <v>30.2</v>
      </c>
      <c r="CG641">
        <v>29.5</v>
      </c>
      <c r="CH641">
        <v>29.5</v>
      </c>
      <c r="CL641">
        <v>26.4</v>
      </c>
      <c r="CM641">
        <v>26.4</v>
      </c>
      <c r="CQ641">
        <v>21</v>
      </c>
      <c r="CR641">
        <v>21</v>
      </c>
      <c r="CV641">
        <v>16</v>
      </c>
      <c r="CW641">
        <v>16</v>
      </c>
      <c r="DA641">
        <v>10.3</v>
      </c>
      <c r="DB641">
        <v>10.3</v>
      </c>
      <c r="DD641">
        <v>1</v>
      </c>
      <c r="DE641">
        <v>0</v>
      </c>
      <c r="DF641">
        <v>0</v>
      </c>
      <c r="DG641">
        <v>0</v>
      </c>
      <c r="DH641">
        <v>0</v>
      </c>
      <c r="DI641" t="str">
        <f t="shared" si="57"/>
        <v xml:space="preserve">Temp. suitable for vectors - surveillance may be needed. </v>
      </c>
      <c r="DJ641" t="str">
        <f t="shared" si="54"/>
        <v>When temp. suitable, model suggests vectors likely - may need control, education, and policies minimizing exposure.</v>
      </c>
      <c r="DK641" t="str">
        <f t="shared" si="58"/>
        <v xml:space="preserve">Temp. suitable for Zika - surveillance may be needed. </v>
      </c>
      <c r="DL641" t="str">
        <f t="shared" si="55"/>
        <v>When temp. suitable, model suggests Zika unlikely.</v>
      </c>
      <c r="DM641" t="str">
        <f t="shared" si="59"/>
        <v>Temp. suitable for vectors - surveillance may be needed. When temp. suitable, model suggests vectors likely - may need control, education, and policies minimizing exposure.</v>
      </c>
      <c r="DX641" s="59" t="s">
        <v>448</v>
      </c>
      <c r="DY641" s="59" t="s">
        <v>11</v>
      </c>
      <c r="DZ641" s="59" t="s">
        <v>12</v>
      </c>
      <c r="EA641" s="59" t="s">
        <v>8</v>
      </c>
      <c r="EB641" s="59">
        <v>0</v>
      </c>
      <c r="EC641" s="59">
        <v>196</v>
      </c>
      <c r="ED641" s="59">
        <v>0</v>
      </c>
      <c r="EE641" s="59">
        <v>2201</v>
      </c>
      <c r="EF641" s="59">
        <v>2201</v>
      </c>
      <c r="EG641" s="59">
        <v>396.84693877551001</v>
      </c>
      <c r="EH641" s="59">
        <v>459.10309304299898</v>
      </c>
      <c r="EI641" s="59">
        <v>77782</v>
      </c>
      <c r="EJ641" s="59">
        <v>148</v>
      </c>
      <c r="EK641" s="59">
        <v>0</v>
      </c>
      <c r="EL641" s="59">
        <v>2</v>
      </c>
      <c r="EM641" s="59">
        <v>217</v>
      </c>
      <c r="EN641" s="59">
        <v>77782</v>
      </c>
    </row>
    <row r="642" spans="1:144" x14ac:dyDescent="0.25">
      <c r="A642" s="18">
        <v>37.0978043</v>
      </c>
      <c r="B642" s="18">
        <v>-76.4247017</v>
      </c>
      <c r="C642" s="18">
        <f>IF(Sheet1!G1503=1,Master!A642,Master!K642)</f>
        <v>37.0978043</v>
      </c>
      <c r="D642" s="18">
        <f>IF(Sheet1!G1503=1,Master!B642,Master!L642)</f>
        <v>-76.4247017</v>
      </c>
      <c r="E642" s="18">
        <f>IF(Sheet1!G1503=0,Master!A642,Master!K642)</f>
        <v>100</v>
      </c>
      <c r="F642" s="18">
        <f>IF(Sheet1!G1503=0,Master!B642,Master!L642)</f>
        <v>180</v>
      </c>
      <c r="G642" s="18">
        <f>IF(Sheet1!I1503=1,Master!A642,Master!K642)</f>
        <v>37.0978043</v>
      </c>
      <c r="H642" s="18">
        <f>IF(Sheet1!I1503=1,Master!B642,Master!L642)</f>
        <v>-76.4247017</v>
      </c>
      <c r="I642" s="18">
        <f>IF(Sheet1!I1503=0,Master!A642,Master!K642)</f>
        <v>100</v>
      </c>
      <c r="J642" s="18">
        <f>IF(Sheet1!I1503=0,Master!B642,Master!L642)</f>
        <v>180</v>
      </c>
      <c r="K642" s="18">
        <v>100</v>
      </c>
      <c r="L642" s="18">
        <v>180</v>
      </c>
      <c r="M642">
        <v>337</v>
      </c>
      <c r="N642" t="s">
        <v>449</v>
      </c>
      <c r="O642">
        <v>7.3334529083800004E-2</v>
      </c>
      <c r="P642" t="s">
        <v>11</v>
      </c>
      <c r="Q642" t="s">
        <v>12</v>
      </c>
      <c r="R642" t="s">
        <v>8</v>
      </c>
      <c r="S642">
        <v>1</v>
      </c>
      <c r="T642">
        <v>1</v>
      </c>
      <c r="U642">
        <v>6.9685039520263601</v>
      </c>
      <c r="V642">
        <v>6.9685039520263601</v>
      </c>
      <c r="W642">
        <v>6.9685039520263601</v>
      </c>
      <c r="X642" s="1">
        <v>6.9685039520263601</v>
      </c>
      <c r="Z642" s="1">
        <v>1</v>
      </c>
      <c r="AA642" s="1">
        <v>0.90644592046737704</v>
      </c>
      <c r="AB642" s="1">
        <v>0.90644592046737704</v>
      </c>
      <c r="AC642" s="1">
        <v>0.90644592046737704</v>
      </c>
      <c r="AD642" s="1">
        <v>0.90644592046737704</v>
      </c>
      <c r="AF642" s="1">
        <v>1</v>
      </c>
      <c r="AG642">
        <v>0.97730082273483299</v>
      </c>
      <c r="AH642">
        <v>0.97730082273483299</v>
      </c>
      <c r="AI642">
        <v>0.97730082273483299</v>
      </c>
      <c r="AJ642">
        <v>0.97730082273483299</v>
      </c>
      <c r="AL642" s="18">
        <f t="shared" si="56"/>
        <v>0.97730082273483299</v>
      </c>
      <c r="AM642">
        <v>0.97730082273483299</v>
      </c>
      <c r="AN642">
        <v>337</v>
      </c>
      <c r="AO642" t="s">
        <v>449</v>
      </c>
      <c r="AP642" t="s">
        <v>11</v>
      </c>
      <c r="AQ642" t="s">
        <v>12</v>
      </c>
      <c r="AR642" t="s">
        <v>8</v>
      </c>
      <c r="AS642">
        <v>37.0978043</v>
      </c>
      <c r="AT642">
        <v>-76.4247017</v>
      </c>
      <c r="AW642">
        <v>8.5</v>
      </c>
      <c r="AX642">
        <v>8.5</v>
      </c>
      <c r="BB642">
        <v>9.8000000000000007</v>
      </c>
      <c r="BC642">
        <v>9.8000000000000007</v>
      </c>
      <c r="BG642">
        <v>14.3</v>
      </c>
      <c r="BH642">
        <v>14.3</v>
      </c>
      <c r="BL642">
        <v>19.8</v>
      </c>
      <c r="BM642">
        <v>19.8</v>
      </c>
      <c r="BQ642">
        <v>24.4</v>
      </c>
      <c r="BR642">
        <v>24.4</v>
      </c>
      <c r="BW642">
        <v>28.3</v>
      </c>
      <c r="BX642">
        <v>28.3</v>
      </c>
      <c r="CB642">
        <v>30.1</v>
      </c>
      <c r="CC642">
        <v>30.1</v>
      </c>
      <c r="CG642">
        <v>29.5</v>
      </c>
      <c r="CH642">
        <v>29.5</v>
      </c>
      <c r="CL642">
        <v>26.4</v>
      </c>
      <c r="CM642">
        <v>26.4</v>
      </c>
      <c r="CQ642">
        <v>21</v>
      </c>
      <c r="CR642">
        <v>21</v>
      </c>
      <c r="CV642">
        <v>16</v>
      </c>
      <c r="CW642">
        <v>16</v>
      </c>
      <c r="DA642">
        <v>10.199999999999999</v>
      </c>
      <c r="DB642">
        <v>10.199999999999999</v>
      </c>
      <c r="DD642">
        <v>1</v>
      </c>
      <c r="DE642">
        <v>0.95229864120483398</v>
      </c>
      <c r="DF642">
        <v>0.95229864120483398</v>
      </c>
      <c r="DG642">
        <v>0.95229864120483398</v>
      </c>
      <c r="DH642">
        <v>0.95229864120483398</v>
      </c>
      <c r="DI642" t="str">
        <f t="shared" si="57"/>
        <v xml:space="preserve">Temp. suitable for vectors - surveillance may be needed. </v>
      </c>
      <c r="DJ642" t="str">
        <f t="shared" ref="DJ642:DJ705" si="60">IF(AL642="NoData",$DQ$5,IF(AL642&lt;0.5,$DQ$3,IF(AL642&gt;=0.5,$DQ$4,"")))</f>
        <v>When temp. suitable, model suggests vectors likely - may need control, education, and policies minimizing exposure.</v>
      </c>
      <c r="DK642" t="str">
        <f t="shared" si="58"/>
        <v xml:space="preserve">Temp. suitable for Zika - surveillance may be needed. </v>
      </c>
      <c r="DL642" t="str">
        <f t="shared" ref="DL642:DL705" si="61">IF(DF642="NoData",$DU$5,IF(DF642&lt;0.5,$DU$3,IF(DF642&gt;=0.5,$DU$4,"")))</f>
        <v>When temp. suitable, model suggests Zika likely - may need control, education, and policies minimizing exposure.</v>
      </c>
      <c r="DM642" t="str">
        <f t="shared" si="59"/>
        <v>Temp. suitable for vectors - surveillance may be needed. When temp. suitable, model suggests vectors likely - may need control, education, and policies minimizing exposure.</v>
      </c>
      <c r="DX642" s="59" t="s">
        <v>449</v>
      </c>
      <c r="DY642" s="59" t="s">
        <v>11</v>
      </c>
      <c r="DZ642" s="59" t="s">
        <v>12</v>
      </c>
      <c r="EA642" s="59" t="s">
        <v>8</v>
      </c>
      <c r="EB642" s="59">
        <v>1298</v>
      </c>
      <c r="EC642" s="59">
        <v>64</v>
      </c>
      <c r="ED642" s="59">
        <v>0</v>
      </c>
      <c r="EE642" s="59">
        <v>3385</v>
      </c>
      <c r="EF642" s="59">
        <v>3385</v>
      </c>
      <c r="EG642" s="59">
        <v>750.4375</v>
      </c>
      <c r="EH642" s="59">
        <v>554.57818641175299</v>
      </c>
      <c r="EI642" s="59">
        <v>48028</v>
      </c>
      <c r="EJ642" s="59">
        <v>64</v>
      </c>
      <c r="EK642" s="59">
        <v>0</v>
      </c>
      <c r="EL642" s="59">
        <v>0</v>
      </c>
      <c r="EM642" s="59">
        <v>598</v>
      </c>
      <c r="EN642" s="59">
        <v>48028</v>
      </c>
    </row>
    <row r="643" spans="1:144" x14ac:dyDescent="0.25">
      <c r="A643" s="18">
        <v>38.769672</v>
      </c>
      <c r="B643" s="18">
        <v>-77.116640000000004</v>
      </c>
      <c r="C643" s="18">
        <f>IF(Sheet1!G1504=1,Master!A643,Master!K643)</f>
        <v>38.769672</v>
      </c>
      <c r="D643" s="18">
        <f>IF(Sheet1!G1504=1,Master!B643,Master!L643)</f>
        <v>-77.116640000000004</v>
      </c>
      <c r="E643" s="18">
        <f>IF(Sheet1!G1504=0,Master!A643,Master!K643)</f>
        <v>100</v>
      </c>
      <c r="F643" s="18">
        <f>IF(Sheet1!G1504=0,Master!B643,Master!L643)</f>
        <v>180</v>
      </c>
      <c r="G643" s="18">
        <f>IF(Sheet1!I1504=1,Master!A643,Master!K643)</f>
        <v>38.769672</v>
      </c>
      <c r="H643" s="18">
        <f>IF(Sheet1!I1504=1,Master!B643,Master!L643)</f>
        <v>-77.116640000000004</v>
      </c>
      <c r="I643" s="18">
        <f>IF(Sheet1!I1504=0,Master!A643,Master!K643)</f>
        <v>100</v>
      </c>
      <c r="J643" s="18">
        <f>IF(Sheet1!I1504=0,Master!B643,Master!L643)</f>
        <v>180</v>
      </c>
      <c r="K643" s="18">
        <v>100</v>
      </c>
      <c r="L643" s="18">
        <v>180</v>
      </c>
      <c r="M643">
        <v>340</v>
      </c>
      <c r="N643" t="s">
        <v>452</v>
      </c>
      <c r="O643">
        <v>1.3236124798199999E-2</v>
      </c>
      <c r="P643" t="s">
        <v>11</v>
      </c>
      <c r="Q643" t="s">
        <v>12</v>
      </c>
      <c r="R643" t="s">
        <v>8</v>
      </c>
      <c r="S643">
        <v>1</v>
      </c>
      <c r="T643">
        <v>1</v>
      </c>
      <c r="U643">
        <v>1.18110239505767</v>
      </c>
      <c r="V643">
        <v>1.18110239505767</v>
      </c>
      <c r="W643">
        <v>1.18110239505767</v>
      </c>
      <c r="X643" s="1">
        <v>1.18110239505767</v>
      </c>
      <c r="Z643" s="1">
        <v>1</v>
      </c>
      <c r="AA643" s="1">
        <v>0.74346756935119596</v>
      </c>
      <c r="AB643" s="1">
        <v>0.74346756935119596</v>
      </c>
      <c r="AC643" s="1">
        <v>0.74346756935119596</v>
      </c>
      <c r="AD643" s="1">
        <v>0.74346756935119596</v>
      </c>
      <c r="AF643" s="1">
        <v>1</v>
      </c>
      <c r="AG643">
        <v>0.97507286071777299</v>
      </c>
      <c r="AH643">
        <v>0.97507286071777299</v>
      </c>
      <c r="AI643">
        <v>0.97507286071777299</v>
      </c>
      <c r="AJ643">
        <v>0.97507286071777299</v>
      </c>
      <c r="AL643" s="18">
        <f t="shared" ref="AL643:AL706" si="62">IF(AB643&gt;AH643,AB643,AH643)</f>
        <v>0.97507286071777299</v>
      </c>
      <c r="AM643">
        <v>0.97507286071777299</v>
      </c>
      <c r="AN643">
        <v>340</v>
      </c>
      <c r="AO643" t="s">
        <v>452</v>
      </c>
      <c r="AP643" t="s">
        <v>11</v>
      </c>
      <c r="AQ643" t="s">
        <v>12</v>
      </c>
      <c r="AR643" t="s">
        <v>8</v>
      </c>
      <c r="AS643">
        <v>38.769672</v>
      </c>
      <c r="AT643">
        <v>-77.116640000000004</v>
      </c>
      <c r="AW643">
        <v>5.7</v>
      </c>
      <c r="AX643">
        <v>5.7</v>
      </c>
      <c r="BB643">
        <v>7.4</v>
      </c>
      <c r="BC643">
        <v>7.4</v>
      </c>
      <c r="BG643">
        <v>12.7</v>
      </c>
      <c r="BH643">
        <v>12.7</v>
      </c>
      <c r="BL643">
        <v>18.899999999999999</v>
      </c>
      <c r="BM643">
        <v>18.899999999999999</v>
      </c>
      <c r="BQ643">
        <v>24</v>
      </c>
      <c r="BR643">
        <v>24</v>
      </c>
      <c r="BW643">
        <v>28.5</v>
      </c>
      <c r="BX643">
        <v>28.5</v>
      </c>
      <c r="CB643">
        <v>30.5</v>
      </c>
      <c r="CC643">
        <v>30.5</v>
      </c>
      <c r="CG643">
        <v>29.6</v>
      </c>
      <c r="CH643">
        <v>29.6</v>
      </c>
      <c r="CL643">
        <v>26.1</v>
      </c>
      <c r="CM643">
        <v>26.1</v>
      </c>
      <c r="CQ643">
        <v>20.2</v>
      </c>
      <c r="CR643">
        <v>20.2</v>
      </c>
      <c r="CV643">
        <v>14</v>
      </c>
      <c r="CW643">
        <v>14</v>
      </c>
      <c r="DA643">
        <v>7.7</v>
      </c>
      <c r="DB643">
        <v>7.7</v>
      </c>
      <c r="DD643">
        <v>1</v>
      </c>
      <c r="DE643">
        <v>0</v>
      </c>
      <c r="DF643">
        <v>0</v>
      </c>
      <c r="DG643">
        <v>0</v>
      </c>
      <c r="DH643">
        <v>0</v>
      </c>
      <c r="DI643" t="str">
        <f t="shared" ref="DI643:DI706" si="63">IF((CL643&gt;=13)-(CL643&gt;38),$DO$4,$DO$3)</f>
        <v xml:space="preserve">Temp. suitable for vectors - surveillance may be needed. </v>
      </c>
      <c r="DJ643" t="str">
        <f t="shared" si="60"/>
        <v>When temp. suitable, model suggests vectors likely - may need control, education, and policies minimizing exposure.</v>
      </c>
      <c r="DK643" t="str">
        <f t="shared" ref="DK643:DK706" si="64">IF((CL643&gt;=18)-(CL643&gt;42),$DS$4,$DS$3)</f>
        <v xml:space="preserve">Temp. suitable for Zika - surveillance may be needed. </v>
      </c>
      <c r="DL643" t="str">
        <f t="shared" si="61"/>
        <v>When temp. suitable, model suggests Zika unlikely.</v>
      </c>
      <c r="DM643" t="str">
        <f t="shared" ref="DM643:DM706" si="65">CONCATENATE(DI643,DJ643)</f>
        <v>Temp. suitable for vectors - surveillance may be needed. When temp. suitable, model suggests vectors likely - may need control, education, and policies minimizing exposure.</v>
      </c>
      <c r="DX643" s="59" t="s">
        <v>452</v>
      </c>
      <c r="DY643" s="59" t="s">
        <v>11</v>
      </c>
      <c r="DZ643" s="59" t="s">
        <v>12</v>
      </c>
      <c r="EA643" s="59" t="s">
        <v>8</v>
      </c>
      <c r="EB643" s="59">
        <v>418</v>
      </c>
      <c r="EC643" s="59">
        <v>44</v>
      </c>
      <c r="ED643" s="59">
        <v>361</v>
      </c>
      <c r="EE643" s="59">
        <v>4315</v>
      </c>
      <c r="EF643" s="59">
        <v>3954</v>
      </c>
      <c r="EG643" s="59">
        <v>1238.02272727272</v>
      </c>
      <c r="EH643" s="59">
        <v>882.444937469352</v>
      </c>
      <c r="EI643" s="59">
        <v>54473</v>
      </c>
      <c r="EJ643" s="59">
        <v>44</v>
      </c>
      <c r="EK643" s="59">
        <v>361</v>
      </c>
      <c r="EL643" s="59">
        <v>361</v>
      </c>
      <c r="EM643" s="59">
        <v>885</v>
      </c>
      <c r="EN643" s="59">
        <v>54473</v>
      </c>
    </row>
    <row r="644" spans="1:144" x14ac:dyDescent="0.25">
      <c r="A644" s="18">
        <v>38.552048399999997</v>
      </c>
      <c r="B644" s="18">
        <v>-77.456872300000001</v>
      </c>
      <c r="C644" s="18">
        <f>IF(Sheet1!G1505=1,Master!A644,Master!K644)</f>
        <v>38.552048399999997</v>
      </c>
      <c r="D644" s="18">
        <f>IF(Sheet1!G1505=1,Master!B644,Master!L644)</f>
        <v>-77.456872300000001</v>
      </c>
      <c r="E644" s="18">
        <f>IF(Sheet1!G1505=0,Master!A644,Master!K644)</f>
        <v>100</v>
      </c>
      <c r="F644" s="18">
        <f>IF(Sheet1!G1505=0,Master!B644,Master!L644)</f>
        <v>180</v>
      </c>
      <c r="G644" s="18">
        <f>IF(Sheet1!I1505=1,Master!A644,Master!K644)</f>
        <v>38.552048399999997</v>
      </c>
      <c r="H644" s="18">
        <f>IF(Sheet1!I1505=1,Master!B644,Master!L644)</f>
        <v>-77.456872300000001</v>
      </c>
      <c r="I644" s="18">
        <f>IF(Sheet1!I1505=0,Master!A644,Master!K644)</f>
        <v>100</v>
      </c>
      <c r="J644" s="18">
        <f>IF(Sheet1!I1505=0,Master!B644,Master!L644)</f>
        <v>180</v>
      </c>
      <c r="K644" s="18">
        <v>100</v>
      </c>
      <c r="L644" s="18">
        <v>180</v>
      </c>
      <c r="M644">
        <v>386</v>
      </c>
      <c r="N644" t="s">
        <v>498</v>
      </c>
      <c r="O644">
        <v>1.1665916026100001</v>
      </c>
      <c r="P644" t="s">
        <v>11</v>
      </c>
      <c r="Q644" t="s">
        <v>12</v>
      </c>
      <c r="R644" t="s">
        <v>8</v>
      </c>
      <c r="S644">
        <v>1</v>
      </c>
      <c r="T644">
        <v>2</v>
      </c>
      <c r="U644">
        <v>0.62992125749588002</v>
      </c>
      <c r="V644">
        <v>2.0078740119934002</v>
      </c>
      <c r="W644">
        <v>1.3188976347446399</v>
      </c>
      <c r="X644" s="1">
        <v>2.6377952694892799</v>
      </c>
      <c r="Z644" s="1">
        <v>16</v>
      </c>
      <c r="AA644" s="1">
        <v>0.30992815050684502</v>
      </c>
      <c r="AB644" s="1">
        <v>0.60022512208891698</v>
      </c>
      <c r="AC644" s="1">
        <v>0.48119167158556497</v>
      </c>
      <c r="AD644" s="1">
        <v>7.6990667453690298</v>
      </c>
      <c r="AF644" s="1">
        <v>16</v>
      </c>
      <c r="AG644">
        <v>0.89816237845359403</v>
      </c>
      <c r="AH644">
        <v>0.98677003094103899</v>
      </c>
      <c r="AI644">
        <v>0.97733212092361998</v>
      </c>
      <c r="AJ644">
        <v>15.6373139347779</v>
      </c>
      <c r="AL644" s="18">
        <f t="shared" si="62"/>
        <v>0.98677003094103899</v>
      </c>
      <c r="AM644">
        <v>0.98677003094103899</v>
      </c>
      <c r="AN644">
        <v>386</v>
      </c>
      <c r="AO644" t="s">
        <v>498</v>
      </c>
      <c r="AP644" t="s">
        <v>11</v>
      </c>
      <c r="AQ644" t="s">
        <v>12</v>
      </c>
      <c r="AR644" t="s">
        <v>8</v>
      </c>
      <c r="AS644">
        <v>38.552048399999997</v>
      </c>
      <c r="AT644">
        <v>-77.456872300000001</v>
      </c>
      <c r="AW644">
        <v>6.4</v>
      </c>
      <c r="AX644">
        <v>6.1</v>
      </c>
      <c r="BB644">
        <v>8.1</v>
      </c>
      <c r="BC644">
        <v>7.8999999999999995</v>
      </c>
      <c r="BG644">
        <v>13.5</v>
      </c>
      <c r="BH644">
        <v>13.299999999999999</v>
      </c>
      <c r="BL644">
        <v>19.399999999999999</v>
      </c>
      <c r="BM644">
        <v>19.3</v>
      </c>
      <c r="BQ644">
        <v>24.4</v>
      </c>
      <c r="BR644">
        <v>24.200000000000003</v>
      </c>
      <c r="BW644">
        <v>29</v>
      </c>
      <c r="BX644">
        <v>28.7</v>
      </c>
      <c r="CB644">
        <v>31</v>
      </c>
      <c r="CC644">
        <v>30.8</v>
      </c>
      <c r="CG644">
        <v>30.1</v>
      </c>
      <c r="CH644">
        <v>29.900000000000002</v>
      </c>
      <c r="CL644">
        <v>26.6</v>
      </c>
      <c r="CM644">
        <v>26.400000000000002</v>
      </c>
      <c r="CQ644">
        <v>20.6</v>
      </c>
      <c r="CR644">
        <v>20.5</v>
      </c>
      <c r="CV644">
        <v>14.5</v>
      </c>
      <c r="CW644">
        <v>14.4</v>
      </c>
      <c r="DA644">
        <v>8.1999999999999993</v>
      </c>
      <c r="DB644">
        <v>8.1999999999999993</v>
      </c>
      <c r="DD644">
        <v>12</v>
      </c>
      <c r="DE644">
        <v>0</v>
      </c>
      <c r="DF644">
        <v>0</v>
      </c>
      <c r="DG644">
        <v>0</v>
      </c>
      <c r="DH644">
        <v>0</v>
      </c>
      <c r="DI644" t="str">
        <f t="shared" si="63"/>
        <v xml:space="preserve">Temp. suitable for vectors - surveillance may be needed. </v>
      </c>
      <c r="DJ644" t="str">
        <f t="shared" si="60"/>
        <v>When temp. suitable, model suggests vectors likely - may need control, education, and policies minimizing exposure.</v>
      </c>
      <c r="DK644" t="str">
        <f t="shared" si="64"/>
        <v xml:space="preserve">Temp. suitable for Zika - surveillance may be needed. </v>
      </c>
      <c r="DL644" t="str">
        <f t="shared" si="61"/>
        <v>When temp. suitable, model suggests Zika unlikely.</v>
      </c>
      <c r="DM644" t="str">
        <f t="shared" si="65"/>
        <v>Temp. suitable for vectors - surveillance may be needed. When temp. suitable, model suggests vectors likely - may need control, education, and policies minimizing exposure.</v>
      </c>
      <c r="DX644" s="59" t="s">
        <v>498</v>
      </c>
      <c r="DY644" s="59" t="s">
        <v>11</v>
      </c>
      <c r="DZ644" s="59" t="s">
        <v>12</v>
      </c>
      <c r="EA644" s="59" t="s">
        <v>8</v>
      </c>
      <c r="EB644" s="59">
        <v>0</v>
      </c>
      <c r="EC644" s="59">
        <v>995</v>
      </c>
      <c r="ED644" s="59">
        <v>0</v>
      </c>
      <c r="EE644" s="59">
        <v>2664</v>
      </c>
      <c r="EF644" s="59">
        <v>2664</v>
      </c>
      <c r="EG644" s="59">
        <v>101.331658291457</v>
      </c>
      <c r="EH644" s="59">
        <v>256.97097298634998</v>
      </c>
      <c r="EI644" s="59">
        <v>100825</v>
      </c>
      <c r="EJ644" s="59">
        <v>252</v>
      </c>
      <c r="EK644" s="59">
        <v>0</v>
      </c>
      <c r="EL644" s="59">
        <v>27</v>
      </c>
      <c r="EM644" s="59">
        <v>3</v>
      </c>
      <c r="EN644" s="59">
        <v>100825</v>
      </c>
    </row>
    <row r="645" spans="1:144" x14ac:dyDescent="0.25">
      <c r="A645" s="18">
        <v>36.814457599999997</v>
      </c>
      <c r="B645" s="18">
        <v>-76.028503999999998</v>
      </c>
      <c r="C645" s="18">
        <f>IF(Sheet1!G1506=1,Master!A645,Master!K645)</f>
        <v>36.814457599999997</v>
      </c>
      <c r="D645" s="18">
        <f>IF(Sheet1!G1506=1,Master!B645,Master!L645)</f>
        <v>-76.028503999999998</v>
      </c>
      <c r="E645" s="18">
        <f>IF(Sheet1!G1506=0,Master!A645,Master!K645)</f>
        <v>100</v>
      </c>
      <c r="F645" s="18">
        <f>IF(Sheet1!G1506=0,Master!B645,Master!L645)</f>
        <v>180</v>
      </c>
      <c r="G645" s="18">
        <f>IF(Sheet1!I1506=1,Master!A645,Master!K645)</f>
        <v>36.814457599999997</v>
      </c>
      <c r="H645" s="18">
        <f>IF(Sheet1!I1506=1,Master!B645,Master!L645)</f>
        <v>-76.028503999999998</v>
      </c>
      <c r="I645" s="18">
        <f>IF(Sheet1!I1506=0,Master!A645,Master!K645)</f>
        <v>100</v>
      </c>
      <c r="J645" s="18">
        <f>IF(Sheet1!I1506=0,Master!B645,Master!L645)</f>
        <v>180</v>
      </c>
      <c r="K645" s="18">
        <v>100</v>
      </c>
      <c r="L645" s="18">
        <v>180</v>
      </c>
      <c r="M645">
        <v>452</v>
      </c>
      <c r="N645" t="s">
        <v>564</v>
      </c>
      <c r="O645">
        <v>0.33723396349399998</v>
      </c>
      <c r="P645" t="s">
        <v>11</v>
      </c>
      <c r="Q645" t="s">
        <v>12</v>
      </c>
      <c r="R645" t="s">
        <v>8</v>
      </c>
      <c r="S645">
        <v>1</v>
      </c>
      <c r="T645">
        <v>1</v>
      </c>
      <c r="U645">
        <v>4.4881887435912997</v>
      </c>
      <c r="V645">
        <v>4.4881887435912997</v>
      </c>
      <c r="W645">
        <v>4.4881887435912997</v>
      </c>
      <c r="X645" s="1">
        <v>4.4881887435912997</v>
      </c>
      <c r="Z645" s="1">
        <v>1</v>
      </c>
      <c r="AA645" s="1">
        <v>0.83336158227713497</v>
      </c>
      <c r="AB645" s="1">
        <v>0.83336158227713497</v>
      </c>
      <c r="AC645" s="1">
        <v>0.83336158227713497</v>
      </c>
      <c r="AD645" s="1">
        <v>0.83336158227713497</v>
      </c>
      <c r="AF645" s="1">
        <v>1</v>
      </c>
      <c r="AG645">
        <v>0.97427130710241905</v>
      </c>
      <c r="AH645">
        <v>0.97427130710241905</v>
      </c>
      <c r="AI645">
        <v>0.97427130710241905</v>
      </c>
      <c r="AJ645">
        <v>0.97427130710241905</v>
      </c>
      <c r="AL645" s="18">
        <f t="shared" si="62"/>
        <v>0.97427130710241905</v>
      </c>
      <c r="AM645">
        <v>0.97427130710241905</v>
      </c>
      <c r="AN645">
        <v>452</v>
      </c>
      <c r="AO645" t="s">
        <v>564</v>
      </c>
      <c r="AP645" t="s">
        <v>11</v>
      </c>
      <c r="AQ645" t="s">
        <v>12</v>
      </c>
      <c r="AR645" t="s">
        <v>8</v>
      </c>
      <c r="AS645">
        <v>36.814457599999997</v>
      </c>
      <c r="AT645">
        <v>-76.028503999999998</v>
      </c>
      <c r="AW645">
        <v>9.3000000000000007</v>
      </c>
      <c r="AX645">
        <v>9.3000000000000007</v>
      </c>
      <c r="BB645">
        <v>10.3</v>
      </c>
      <c r="BC645">
        <v>10.3</v>
      </c>
      <c r="BG645">
        <v>14.5</v>
      </c>
      <c r="BH645">
        <v>14.5</v>
      </c>
      <c r="BL645">
        <v>19.600000000000001</v>
      </c>
      <c r="BM645">
        <v>19.600000000000001</v>
      </c>
      <c r="BQ645">
        <v>23.7</v>
      </c>
      <c r="BR645">
        <v>23.7</v>
      </c>
      <c r="BW645">
        <v>28</v>
      </c>
      <c r="BX645">
        <v>28</v>
      </c>
      <c r="CB645">
        <v>30.2</v>
      </c>
      <c r="CC645">
        <v>30.2</v>
      </c>
      <c r="CG645">
        <v>29.5</v>
      </c>
      <c r="CH645">
        <v>29.5</v>
      </c>
      <c r="CL645">
        <v>26.6</v>
      </c>
      <c r="CM645">
        <v>26.6</v>
      </c>
      <c r="CQ645">
        <v>21.3</v>
      </c>
      <c r="CR645">
        <v>21.3</v>
      </c>
      <c r="CV645">
        <v>16.5</v>
      </c>
      <c r="CW645">
        <v>16.5</v>
      </c>
      <c r="DA645">
        <v>11.5</v>
      </c>
      <c r="DB645">
        <v>11.5</v>
      </c>
      <c r="DD645">
        <v>1</v>
      </c>
      <c r="DE645">
        <v>0</v>
      </c>
      <c r="DF645">
        <v>0</v>
      </c>
      <c r="DG645">
        <v>0</v>
      </c>
      <c r="DH645">
        <v>0</v>
      </c>
      <c r="DI645" t="str">
        <f t="shared" si="63"/>
        <v xml:space="preserve">Temp. suitable for vectors - surveillance may be needed. </v>
      </c>
      <c r="DJ645" t="str">
        <f t="shared" si="60"/>
        <v>When temp. suitable, model suggests vectors likely - may need control, education, and policies minimizing exposure.</v>
      </c>
      <c r="DK645" t="str">
        <f t="shared" si="64"/>
        <v xml:space="preserve">Temp. suitable for Zika - surveillance may be needed. </v>
      </c>
      <c r="DL645" t="str">
        <f t="shared" si="61"/>
        <v>When temp. suitable, model suggests Zika unlikely.</v>
      </c>
      <c r="DM645" t="str">
        <f t="shared" si="65"/>
        <v>Temp. suitable for vectors - surveillance may be needed. When temp. suitable, model suggests vectors likely - may need control, education, and policies minimizing exposure.</v>
      </c>
      <c r="DX645" s="59" t="s">
        <v>564</v>
      </c>
      <c r="DY645" s="59" t="s">
        <v>11</v>
      </c>
      <c r="DZ645" s="59" t="s">
        <v>12</v>
      </c>
      <c r="EA645" s="59" t="s">
        <v>8</v>
      </c>
      <c r="EB645" s="59">
        <v>687</v>
      </c>
      <c r="EC645" s="59">
        <v>251</v>
      </c>
      <c r="ED645" s="59">
        <v>0</v>
      </c>
      <c r="EE645" s="59">
        <v>4545</v>
      </c>
      <c r="EF645" s="59">
        <v>4545</v>
      </c>
      <c r="EG645" s="59">
        <v>714.848605577689</v>
      </c>
      <c r="EH645" s="59">
        <v>702.07795235523099</v>
      </c>
      <c r="EI645" s="59">
        <v>179427</v>
      </c>
      <c r="EJ645" s="59">
        <v>203</v>
      </c>
      <c r="EK645" s="59">
        <v>0</v>
      </c>
      <c r="EL645" s="59">
        <v>1</v>
      </c>
      <c r="EM645" s="59">
        <v>606</v>
      </c>
      <c r="EN645" s="59">
        <v>179427</v>
      </c>
    </row>
    <row r="646" spans="1:144" x14ac:dyDescent="0.25">
      <c r="A646" s="18">
        <v>36.788143300000002</v>
      </c>
      <c r="B646" s="18">
        <v>-75.965511000000006</v>
      </c>
      <c r="C646" s="18">
        <f>IF(Sheet1!G1507=1,Master!A646,Master!K646)</f>
        <v>36.788143300000002</v>
      </c>
      <c r="D646" s="18">
        <f>IF(Sheet1!G1507=1,Master!B646,Master!L646)</f>
        <v>-75.965511000000006</v>
      </c>
      <c r="E646" s="18">
        <f>IF(Sheet1!G1507=0,Master!A646,Master!K646)</f>
        <v>100</v>
      </c>
      <c r="F646" s="18">
        <f>IF(Sheet1!G1507=0,Master!B646,Master!L646)</f>
        <v>180</v>
      </c>
      <c r="G646" s="18">
        <f>IF(Sheet1!I1507=1,Master!A646,Master!K646)</f>
        <v>36.788143300000002</v>
      </c>
      <c r="H646" s="18">
        <f>IF(Sheet1!I1507=1,Master!B646,Master!L646)</f>
        <v>-75.965511000000006</v>
      </c>
      <c r="I646" s="18">
        <f>IF(Sheet1!I1507=0,Master!A646,Master!K646)</f>
        <v>100</v>
      </c>
      <c r="J646" s="18">
        <f>IF(Sheet1!I1507=0,Master!B646,Master!L646)</f>
        <v>180</v>
      </c>
      <c r="K646" s="18">
        <v>100</v>
      </c>
      <c r="L646" s="18">
        <v>180</v>
      </c>
      <c r="M646">
        <v>453</v>
      </c>
      <c r="N646" t="s">
        <v>565</v>
      </c>
      <c r="O646">
        <v>0.20695839797999999</v>
      </c>
      <c r="P646" t="s">
        <v>11</v>
      </c>
      <c r="Q646" t="s">
        <v>12</v>
      </c>
      <c r="R646" t="s">
        <v>8</v>
      </c>
      <c r="S646">
        <v>1</v>
      </c>
      <c r="T646">
        <v>1</v>
      </c>
      <c r="U646">
        <v>3.9370079040527299</v>
      </c>
      <c r="V646">
        <v>3.9370079040527299</v>
      </c>
      <c r="W646">
        <v>3.9370079040527299</v>
      </c>
      <c r="X646" s="1">
        <v>3.9370079040527299</v>
      </c>
      <c r="Z646" s="1">
        <v>1</v>
      </c>
      <c r="AA646" s="1">
        <v>0.67020946741104104</v>
      </c>
      <c r="AB646" s="1">
        <v>0.67020946741104104</v>
      </c>
      <c r="AC646" s="1">
        <v>0.67020946741104104</v>
      </c>
      <c r="AD646" s="1">
        <v>0.67020946741104104</v>
      </c>
      <c r="AF646" s="1">
        <v>1</v>
      </c>
      <c r="AG646">
        <v>0.98353409767150901</v>
      </c>
      <c r="AH646">
        <v>0.98353409767150901</v>
      </c>
      <c r="AI646">
        <v>0.98353409767150901</v>
      </c>
      <c r="AJ646">
        <v>0.98353409767150901</v>
      </c>
      <c r="AL646" s="18">
        <f t="shared" si="62"/>
        <v>0.98353409767150901</v>
      </c>
      <c r="AM646">
        <v>0.98353409767150901</v>
      </c>
      <c r="AN646">
        <v>453</v>
      </c>
      <c r="AO646" t="s">
        <v>565</v>
      </c>
      <c r="AP646" t="s">
        <v>11</v>
      </c>
      <c r="AQ646" t="s">
        <v>12</v>
      </c>
      <c r="AR646" t="s">
        <v>8</v>
      </c>
      <c r="AS646">
        <v>36.788143300000002</v>
      </c>
      <c r="AT646">
        <v>-75.965511000000006</v>
      </c>
      <c r="AW646">
        <v>9.3000000000000007</v>
      </c>
      <c r="AX646">
        <v>9.3000000000000007</v>
      </c>
      <c r="BB646">
        <v>10.4</v>
      </c>
      <c r="BC646">
        <v>10.4</v>
      </c>
      <c r="BG646">
        <v>14.4</v>
      </c>
      <c r="BH646">
        <v>14.4</v>
      </c>
      <c r="BL646">
        <v>19.5</v>
      </c>
      <c r="BM646">
        <v>19.5</v>
      </c>
      <c r="BQ646">
        <v>23.6</v>
      </c>
      <c r="BR646">
        <v>23.6</v>
      </c>
      <c r="BW646">
        <v>27.9</v>
      </c>
      <c r="BX646">
        <v>27.9</v>
      </c>
      <c r="CB646">
        <v>30.1</v>
      </c>
      <c r="CC646">
        <v>30.1</v>
      </c>
      <c r="CG646">
        <v>29.5</v>
      </c>
      <c r="CH646">
        <v>29.5</v>
      </c>
      <c r="CL646">
        <v>26.6</v>
      </c>
      <c r="CM646">
        <v>26.6</v>
      </c>
      <c r="CQ646">
        <v>21.3</v>
      </c>
      <c r="CR646">
        <v>21.3</v>
      </c>
      <c r="CV646">
        <v>16.5</v>
      </c>
      <c r="CW646">
        <v>16.5</v>
      </c>
      <c r="DA646">
        <v>11.5</v>
      </c>
      <c r="DB646">
        <v>11.5</v>
      </c>
      <c r="DD646">
        <v>1</v>
      </c>
      <c r="DE646">
        <v>0</v>
      </c>
      <c r="DF646">
        <v>0</v>
      </c>
      <c r="DG646">
        <v>0</v>
      </c>
      <c r="DH646">
        <v>0</v>
      </c>
      <c r="DI646" t="str">
        <f t="shared" si="63"/>
        <v xml:space="preserve">Temp. suitable for vectors - surveillance may be needed. </v>
      </c>
      <c r="DJ646" t="str">
        <f t="shared" si="60"/>
        <v>When temp. suitable, model suggests vectors likely - may need control, education, and policies minimizing exposure.</v>
      </c>
      <c r="DK646" t="str">
        <f t="shared" si="64"/>
        <v xml:space="preserve">Temp. suitable for Zika - surveillance may be needed. </v>
      </c>
      <c r="DL646" t="str">
        <f t="shared" si="61"/>
        <v>When temp. suitable, model suggests Zika unlikely.</v>
      </c>
      <c r="DM646" t="str">
        <f t="shared" si="65"/>
        <v>Temp. suitable for vectors - surveillance may be needed. When temp. suitable, model suggests vectors likely - may need control, education, and policies minimizing exposure.</v>
      </c>
      <c r="DX646" s="59" t="s">
        <v>565</v>
      </c>
      <c r="DY646" s="59" t="s">
        <v>11</v>
      </c>
      <c r="DZ646" s="59" t="s">
        <v>12</v>
      </c>
      <c r="EA646" s="59" t="s">
        <v>8</v>
      </c>
      <c r="EB646" s="59">
        <v>27</v>
      </c>
      <c r="EC646" s="59">
        <v>43</v>
      </c>
      <c r="ED646" s="59">
        <v>0</v>
      </c>
      <c r="EE646" s="59">
        <v>664</v>
      </c>
      <c r="EF646" s="59">
        <v>664</v>
      </c>
      <c r="EG646" s="59">
        <v>61.465116279069697</v>
      </c>
      <c r="EH646" s="59">
        <v>123.02719473186001</v>
      </c>
      <c r="EI646" s="59">
        <v>2643</v>
      </c>
      <c r="EJ646" s="59">
        <v>29</v>
      </c>
      <c r="EK646" s="59">
        <v>0</v>
      </c>
      <c r="EL646" s="59">
        <v>3</v>
      </c>
      <c r="EM646" s="59">
        <v>15</v>
      </c>
      <c r="EN646" s="59">
        <v>2643</v>
      </c>
    </row>
    <row r="647" spans="1:144" x14ac:dyDescent="0.25">
      <c r="A647" s="18">
        <v>36.800930600000001</v>
      </c>
      <c r="B647" s="18">
        <v>-76.123951500000004</v>
      </c>
      <c r="C647" s="18">
        <f>IF(Sheet1!G1508=1,Master!A647,Master!K647)</f>
        <v>36.800930600000001</v>
      </c>
      <c r="D647" s="18">
        <f>IF(Sheet1!G1508=1,Master!B647,Master!L647)</f>
        <v>-76.123951500000004</v>
      </c>
      <c r="E647" s="18">
        <f>IF(Sheet1!G1508=0,Master!A647,Master!K647)</f>
        <v>100</v>
      </c>
      <c r="F647" s="18">
        <f>IF(Sheet1!G1508=0,Master!B647,Master!L647)</f>
        <v>180</v>
      </c>
      <c r="G647" s="18">
        <f>IF(Sheet1!I1508=1,Master!A647,Master!K647)</f>
        <v>36.800930600000001</v>
      </c>
      <c r="H647" s="18">
        <f>IF(Sheet1!I1508=1,Master!B647,Master!L647)</f>
        <v>-76.123951500000004</v>
      </c>
      <c r="I647" s="18">
        <f>IF(Sheet1!I1508=0,Master!A647,Master!K647)</f>
        <v>100</v>
      </c>
      <c r="J647" s="18">
        <f>IF(Sheet1!I1508=0,Master!B647,Master!L647)</f>
        <v>180</v>
      </c>
      <c r="K647" s="18">
        <v>100</v>
      </c>
      <c r="L647" s="18">
        <v>180</v>
      </c>
      <c r="M647">
        <v>454</v>
      </c>
      <c r="N647" t="s">
        <v>566</v>
      </c>
      <c r="O647">
        <v>3.1968055869399999E-2</v>
      </c>
      <c r="P647" t="s">
        <v>11</v>
      </c>
      <c r="Q647" t="s">
        <v>12</v>
      </c>
      <c r="R647" t="s">
        <v>8</v>
      </c>
      <c r="S647">
        <v>1</v>
      </c>
      <c r="T647">
        <v>1</v>
      </c>
      <c r="U647">
        <v>5.3149604797363201</v>
      </c>
      <c r="V647">
        <v>5.3149604797363201</v>
      </c>
      <c r="W647">
        <v>5.3149604797363201</v>
      </c>
      <c r="X647" s="1">
        <v>5.3149604797363201</v>
      </c>
      <c r="Z647" s="1">
        <v>1</v>
      </c>
      <c r="AA647" s="1">
        <v>0.85781222581863403</v>
      </c>
      <c r="AB647" s="1">
        <v>0.85781222581863403</v>
      </c>
      <c r="AC647" s="1">
        <v>0.85781222581863403</v>
      </c>
      <c r="AD647" s="1">
        <v>0.85781222581863403</v>
      </c>
      <c r="AF647" s="1">
        <v>1</v>
      </c>
      <c r="AG647">
        <v>0.98198890686035201</v>
      </c>
      <c r="AH647">
        <v>0.98198890686035201</v>
      </c>
      <c r="AI647">
        <v>0.98198890686035201</v>
      </c>
      <c r="AJ647">
        <v>0.98198890686035201</v>
      </c>
      <c r="AL647" s="18">
        <f t="shared" si="62"/>
        <v>0.98198890686035201</v>
      </c>
      <c r="AM647">
        <v>0.98198890686035201</v>
      </c>
      <c r="AN647">
        <v>454</v>
      </c>
      <c r="AO647" t="s">
        <v>566</v>
      </c>
      <c r="AP647" t="s">
        <v>11</v>
      </c>
      <c r="AQ647" t="s">
        <v>12</v>
      </c>
      <c r="AR647" t="s">
        <v>8</v>
      </c>
      <c r="AS647">
        <v>36.800930600000001</v>
      </c>
      <c r="AT647">
        <v>-76.123951500000004</v>
      </c>
      <c r="AW647">
        <v>9.3000000000000007</v>
      </c>
      <c r="AX647">
        <v>9.3000000000000007</v>
      </c>
      <c r="BB647">
        <v>10.4</v>
      </c>
      <c r="BC647">
        <v>10.4</v>
      </c>
      <c r="BG647">
        <v>14.5</v>
      </c>
      <c r="BH647">
        <v>14.5</v>
      </c>
      <c r="BL647">
        <v>19.7</v>
      </c>
      <c r="BM647">
        <v>19.7</v>
      </c>
      <c r="BQ647">
        <v>24</v>
      </c>
      <c r="BR647">
        <v>24</v>
      </c>
      <c r="BW647">
        <v>28.2</v>
      </c>
      <c r="BX647">
        <v>28.2</v>
      </c>
      <c r="CB647">
        <v>30.4</v>
      </c>
      <c r="CC647">
        <v>30.4</v>
      </c>
      <c r="CG647">
        <v>29.6</v>
      </c>
      <c r="CH647">
        <v>29.6</v>
      </c>
      <c r="CL647">
        <v>26.7</v>
      </c>
      <c r="CM647">
        <v>26.7</v>
      </c>
      <c r="CQ647">
        <v>21.3</v>
      </c>
      <c r="CR647">
        <v>21.3</v>
      </c>
      <c r="CV647">
        <v>16.399999999999999</v>
      </c>
      <c r="CW647">
        <v>16.399999999999999</v>
      </c>
      <c r="DA647">
        <v>11.4</v>
      </c>
      <c r="DB647">
        <v>11.4</v>
      </c>
      <c r="DD647">
        <v>1</v>
      </c>
      <c r="DE647">
        <v>0.93854850530624401</v>
      </c>
      <c r="DF647">
        <v>0.93854850530624401</v>
      </c>
      <c r="DG647">
        <v>0.93854850530624401</v>
      </c>
      <c r="DH647">
        <v>0.93854850530624401</v>
      </c>
      <c r="DI647" t="str">
        <f t="shared" si="63"/>
        <v xml:space="preserve">Temp. suitable for vectors - surveillance may be needed. </v>
      </c>
      <c r="DJ647" t="str">
        <f t="shared" si="60"/>
        <v>When temp. suitable, model suggests vectors likely - may need control, education, and policies minimizing exposure.</v>
      </c>
      <c r="DK647" t="str">
        <f t="shared" si="64"/>
        <v xml:space="preserve">Temp. suitable for Zika - surveillance may be needed. </v>
      </c>
      <c r="DL647" t="str">
        <f t="shared" si="61"/>
        <v>When temp. suitable, model suggests Zika likely - may need control, education, and policies minimizing exposure.</v>
      </c>
      <c r="DM647" t="str">
        <f t="shared" si="65"/>
        <v>Temp. suitable for vectors - surveillance may be needed. When temp. suitable, model suggests vectors likely - may need control, education, and policies minimizing exposure.</v>
      </c>
      <c r="DX647" s="59" t="s">
        <v>566</v>
      </c>
      <c r="DY647" s="59" t="s">
        <v>11</v>
      </c>
      <c r="DZ647" s="59" t="s">
        <v>12</v>
      </c>
      <c r="EA647" s="59" t="s">
        <v>8</v>
      </c>
      <c r="EB647" s="59">
        <v>1404</v>
      </c>
      <c r="EC647" s="59">
        <v>77</v>
      </c>
      <c r="ED647" s="59">
        <v>0</v>
      </c>
      <c r="EE647" s="59">
        <v>2300</v>
      </c>
      <c r="EF647" s="59">
        <v>2300</v>
      </c>
      <c r="EG647" s="59">
        <v>1119.7922077922001</v>
      </c>
      <c r="EH647" s="59">
        <v>594.35920613153405</v>
      </c>
      <c r="EI647" s="59">
        <v>86224</v>
      </c>
      <c r="EJ647" s="59">
        <v>73</v>
      </c>
      <c r="EK647" s="59">
        <v>0</v>
      </c>
      <c r="EL647" s="59">
        <v>21</v>
      </c>
      <c r="EM647" s="59">
        <v>1057</v>
      </c>
      <c r="EN647" s="59">
        <v>86224</v>
      </c>
    </row>
    <row r="648" spans="1:144" x14ac:dyDescent="0.25">
      <c r="A648" s="18">
        <v>36.916711100000001</v>
      </c>
      <c r="B648" s="18">
        <v>-76.163278000000005</v>
      </c>
      <c r="C648" s="18">
        <f>IF(Sheet1!G1509=1,Master!A648,Master!K648)</f>
        <v>36.916711100000001</v>
      </c>
      <c r="D648" s="18">
        <f>IF(Sheet1!G1509=1,Master!B648,Master!L648)</f>
        <v>-76.163278000000005</v>
      </c>
      <c r="E648" s="18">
        <f>IF(Sheet1!G1509=0,Master!A648,Master!K648)</f>
        <v>100</v>
      </c>
      <c r="F648" s="18">
        <f>IF(Sheet1!G1509=0,Master!B648,Master!L648)</f>
        <v>180</v>
      </c>
      <c r="G648" s="18">
        <f>IF(Sheet1!I1509=1,Master!A648,Master!K648)</f>
        <v>36.916711100000001</v>
      </c>
      <c r="H648" s="18">
        <f>IF(Sheet1!I1509=1,Master!B648,Master!L648)</f>
        <v>-76.163278000000005</v>
      </c>
      <c r="I648" s="18">
        <f>IF(Sheet1!I1509=0,Master!A648,Master!K648)</f>
        <v>100</v>
      </c>
      <c r="J648" s="18">
        <f>IF(Sheet1!I1509=0,Master!B648,Master!L648)</f>
        <v>180</v>
      </c>
      <c r="K648" s="18">
        <v>100</v>
      </c>
      <c r="L648" s="18">
        <v>180</v>
      </c>
      <c r="M648">
        <v>468</v>
      </c>
      <c r="N648" t="s">
        <v>580</v>
      </c>
      <c r="O648">
        <v>0.18298956022400001</v>
      </c>
      <c r="P648" t="s">
        <v>11</v>
      </c>
      <c r="Q648" t="s">
        <v>12</v>
      </c>
      <c r="R648" t="s">
        <v>8</v>
      </c>
      <c r="S648">
        <v>1</v>
      </c>
      <c r="T648">
        <v>1</v>
      </c>
      <c r="U648">
        <v>8.8976373672485298</v>
      </c>
      <c r="V648">
        <v>8.8976373672485298</v>
      </c>
      <c r="W648">
        <v>8.8976373672485298</v>
      </c>
      <c r="X648" s="1">
        <v>8.8976373672485298</v>
      </c>
      <c r="Z648" s="1">
        <v>1</v>
      </c>
      <c r="AA648" s="1">
        <v>0.44373917829801701</v>
      </c>
      <c r="AB648" s="1">
        <v>0.44373917829801701</v>
      </c>
      <c r="AC648" s="1">
        <v>0.44373917829801701</v>
      </c>
      <c r="AD648" s="1">
        <v>0.44373917829801701</v>
      </c>
      <c r="AF648" s="1">
        <v>1</v>
      </c>
      <c r="AG648">
        <v>0.70909876351350398</v>
      </c>
      <c r="AH648">
        <v>0.70909876351350398</v>
      </c>
      <c r="AI648">
        <v>0.70909876351350398</v>
      </c>
      <c r="AJ648">
        <v>0.70909876351350398</v>
      </c>
      <c r="AL648" s="18">
        <f t="shared" si="62"/>
        <v>0.70909876351350398</v>
      </c>
      <c r="AM648">
        <v>0.70909876351350398</v>
      </c>
      <c r="AN648">
        <v>468</v>
      </c>
      <c r="AO648" t="s">
        <v>580</v>
      </c>
      <c r="AP648" t="s">
        <v>11</v>
      </c>
      <c r="AQ648" t="s">
        <v>12</v>
      </c>
      <c r="AR648" t="s">
        <v>8</v>
      </c>
      <c r="AS648">
        <v>36.916711100000001</v>
      </c>
      <c r="AT648">
        <v>-76.163278000000005</v>
      </c>
      <c r="AW648">
        <v>9.1</v>
      </c>
      <c r="AX648">
        <v>9.1</v>
      </c>
      <c r="BB648">
        <v>10.1</v>
      </c>
      <c r="BC648">
        <v>10.1</v>
      </c>
      <c r="BG648">
        <v>14.3</v>
      </c>
      <c r="BH648">
        <v>14.3</v>
      </c>
      <c r="BL648">
        <v>19.7</v>
      </c>
      <c r="BM648">
        <v>19.7</v>
      </c>
      <c r="BQ648">
        <v>24.1</v>
      </c>
      <c r="BR648">
        <v>24.1</v>
      </c>
      <c r="BW648">
        <v>28.4</v>
      </c>
      <c r="BX648">
        <v>28.4</v>
      </c>
      <c r="CB648">
        <v>30.5</v>
      </c>
      <c r="CC648">
        <v>30.5</v>
      </c>
      <c r="CG648">
        <v>29.6</v>
      </c>
      <c r="CH648">
        <v>29.6</v>
      </c>
      <c r="CL648">
        <v>26.6</v>
      </c>
      <c r="CM648">
        <v>26.6</v>
      </c>
      <c r="CQ648">
        <v>21.2</v>
      </c>
      <c r="CR648">
        <v>21.2</v>
      </c>
      <c r="CV648">
        <v>16.2</v>
      </c>
      <c r="CW648">
        <v>16.2</v>
      </c>
      <c r="DA648">
        <v>11.1</v>
      </c>
      <c r="DB648">
        <v>11.1</v>
      </c>
      <c r="DD648">
        <v>1</v>
      </c>
      <c r="DE648">
        <v>0</v>
      </c>
      <c r="DF648">
        <v>0</v>
      </c>
      <c r="DG648">
        <v>0</v>
      </c>
      <c r="DH648">
        <v>0</v>
      </c>
      <c r="DI648" t="str">
        <f t="shared" si="63"/>
        <v xml:space="preserve">Temp. suitable for vectors - surveillance may be needed. </v>
      </c>
      <c r="DJ648" t="str">
        <f t="shared" si="60"/>
        <v>When temp. suitable, model suggests vectors likely - may need control, education, and policies minimizing exposure.</v>
      </c>
      <c r="DK648" t="str">
        <f t="shared" si="64"/>
        <v xml:space="preserve">Temp. suitable for Zika - surveillance may be needed. </v>
      </c>
      <c r="DL648" t="str">
        <f t="shared" si="61"/>
        <v>When temp. suitable, model suggests Zika unlikely.</v>
      </c>
      <c r="DM648" t="str">
        <f t="shared" si="65"/>
        <v>Temp. suitable for vectors - surveillance may be needed. When temp. suitable, model suggests vectors likely - may need control, education, and policies minimizing exposure.</v>
      </c>
      <c r="DX648" s="59" t="s">
        <v>580</v>
      </c>
      <c r="DY648" s="59" t="s">
        <v>11</v>
      </c>
      <c r="DZ648" s="59" t="s">
        <v>12</v>
      </c>
      <c r="EA648" s="59" t="s">
        <v>8</v>
      </c>
      <c r="EB648" s="59">
        <v>1067</v>
      </c>
      <c r="EC648" s="59">
        <v>146</v>
      </c>
      <c r="ED648" s="59">
        <v>0</v>
      </c>
      <c r="EE648" s="59">
        <v>2860</v>
      </c>
      <c r="EF648" s="59">
        <v>2860</v>
      </c>
      <c r="EG648" s="59">
        <v>747.92465753424597</v>
      </c>
      <c r="EH648" s="59">
        <v>649.51428728859003</v>
      </c>
      <c r="EI648" s="59">
        <v>109197</v>
      </c>
      <c r="EJ648" s="59">
        <v>138</v>
      </c>
      <c r="EK648" s="59">
        <v>58</v>
      </c>
      <c r="EL648" s="59">
        <v>0</v>
      </c>
      <c r="EM648" s="59">
        <v>554</v>
      </c>
      <c r="EN648" s="59">
        <v>109197</v>
      </c>
    </row>
    <row r="649" spans="1:144" x14ac:dyDescent="0.25">
      <c r="A649" s="18">
        <v>36.846084599999998</v>
      </c>
      <c r="B649" s="18">
        <v>-76.307990599999997</v>
      </c>
      <c r="C649" s="18">
        <f>IF(Sheet1!G1510=1,Master!A649,Master!K649)</f>
        <v>36.846084599999998</v>
      </c>
      <c r="D649" s="18">
        <f>IF(Sheet1!G1510=1,Master!B649,Master!L649)</f>
        <v>-76.307990599999997</v>
      </c>
      <c r="E649" s="18">
        <f>IF(Sheet1!G1510=0,Master!A649,Master!K649)</f>
        <v>100</v>
      </c>
      <c r="F649" s="18">
        <f>IF(Sheet1!G1510=0,Master!B649,Master!L649)</f>
        <v>180</v>
      </c>
      <c r="G649" s="18">
        <f>IF(Sheet1!I1510=1,Master!A649,Master!K649)</f>
        <v>36.846084599999998</v>
      </c>
      <c r="H649" s="18">
        <f>IF(Sheet1!I1510=1,Master!B649,Master!L649)</f>
        <v>-76.307990599999997</v>
      </c>
      <c r="I649" s="18">
        <f>IF(Sheet1!I1510=0,Master!A649,Master!K649)</f>
        <v>100</v>
      </c>
      <c r="J649" s="18">
        <f>IF(Sheet1!I1510=0,Master!B649,Master!L649)</f>
        <v>180</v>
      </c>
      <c r="K649" s="18">
        <v>100</v>
      </c>
      <c r="L649" s="18">
        <v>180</v>
      </c>
      <c r="M649">
        <v>498</v>
      </c>
      <c r="N649" t="s">
        <v>610</v>
      </c>
      <c r="O649">
        <v>4.0605434995699997E-2</v>
      </c>
      <c r="P649" t="s">
        <v>11</v>
      </c>
      <c r="Q649" t="s">
        <v>12</v>
      </c>
      <c r="R649" t="s">
        <v>8</v>
      </c>
      <c r="S649">
        <v>1</v>
      </c>
      <c r="T649">
        <v>1</v>
      </c>
      <c r="U649">
        <v>6.1417322158813397</v>
      </c>
      <c r="V649">
        <v>6.1417322158813397</v>
      </c>
      <c r="W649">
        <v>6.1417322158813397</v>
      </c>
      <c r="X649" s="1">
        <v>6.1417322158813397</v>
      </c>
      <c r="Z649" s="1">
        <v>1</v>
      </c>
      <c r="AA649" s="1">
        <v>0.80049848556518599</v>
      </c>
      <c r="AB649" s="1">
        <v>0.80049848556518599</v>
      </c>
      <c r="AC649" s="1">
        <v>0.80049848556518599</v>
      </c>
      <c r="AD649" s="1">
        <v>0.80049848556518599</v>
      </c>
      <c r="AF649" s="1">
        <v>1</v>
      </c>
      <c r="AG649">
        <v>0.94750005006790206</v>
      </c>
      <c r="AH649">
        <v>0.94750005006790206</v>
      </c>
      <c r="AI649">
        <v>0.94750005006790206</v>
      </c>
      <c r="AJ649">
        <v>0.94750005006790206</v>
      </c>
      <c r="AL649" s="18">
        <f t="shared" si="62"/>
        <v>0.94750005006790206</v>
      </c>
      <c r="AM649">
        <v>0.94750005006790206</v>
      </c>
      <c r="AN649">
        <v>498</v>
      </c>
      <c r="AO649" t="s">
        <v>610</v>
      </c>
      <c r="AP649" t="s">
        <v>11</v>
      </c>
      <c r="AQ649" t="s">
        <v>12</v>
      </c>
      <c r="AR649" t="s">
        <v>8</v>
      </c>
      <c r="AS649">
        <v>36.846084599999998</v>
      </c>
      <c r="AT649">
        <v>-76.307990599999997</v>
      </c>
      <c r="AW649">
        <v>9.1</v>
      </c>
      <c r="AX649">
        <v>9.1</v>
      </c>
      <c r="BB649">
        <v>10.199999999999999</v>
      </c>
      <c r="BC649">
        <v>10.199999999999999</v>
      </c>
      <c r="BG649">
        <v>14.5</v>
      </c>
      <c r="BH649">
        <v>14.5</v>
      </c>
      <c r="BL649">
        <v>19.899999999999999</v>
      </c>
      <c r="BM649">
        <v>19.899999999999999</v>
      </c>
      <c r="BQ649">
        <v>24.3</v>
      </c>
      <c r="BR649">
        <v>24.3</v>
      </c>
      <c r="BW649">
        <v>28.5</v>
      </c>
      <c r="BX649">
        <v>28.5</v>
      </c>
      <c r="CB649">
        <v>30.7</v>
      </c>
      <c r="CC649">
        <v>30.7</v>
      </c>
      <c r="CG649">
        <v>29.8</v>
      </c>
      <c r="CH649">
        <v>29.8</v>
      </c>
      <c r="CL649">
        <v>26.6</v>
      </c>
      <c r="CM649">
        <v>26.6</v>
      </c>
      <c r="CQ649">
        <v>21.2</v>
      </c>
      <c r="CR649">
        <v>21.2</v>
      </c>
      <c r="CV649">
        <v>16.3</v>
      </c>
      <c r="CW649">
        <v>16.3</v>
      </c>
      <c r="DA649">
        <v>11</v>
      </c>
      <c r="DB649">
        <v>11</v>
      </c>
      <c r="DD649">
        <v>1</v>
      </c>
      <c r="DE649">
        <v>0.471559077501297</v>
      </c>
      <c r="DF649">
        <v>0.471559077501297</v>
      </c>
      <c r="DG649">
        <v>0.471559077501297</v>
      </c>
      <c r="DH649">
        <v>0.471559077501297</v>
      </c>
      <c r="DI649" t="str">
        <f t="shared" si="63"/>
        <v xml:space="preserve">Temp. suitable for vectors - surveillance may be needed. </v>
      </c>
      <c r="DJ649" t="str">
        <f t="shared" si="60"/>
        <v>When temp. suitable, model suggests vectors likely - may need control, education, and policies minimizing exposure.</v>
      </c>
      <c r="DK649" t="str">
        <f t="shared" si="64"/>
        <v xml:space="preserve">Temp. suitable for Zika - surveillance may be needed. </v>
      </c>
      <c r="DL649" t="str">
        <f t="shared" si="61"/>
        <v>When temp. suitable, model suggests Zika unlikely.</v>
      </c>
      <c r="DM649" t="str">
        <f t="shared" si="65"/>
        <v>Temp. suitable for vectors - surveillance may be needed. When temp. suitable, model suggests vectors likely - may need control, education, and policies minimizing exposure.</v>
      </c>
      <c r="DX649" s="59" t="s">
        <v>610</v>
      </c>
      <c r="DY649" s="59" t="s">
        <v>11</v>
      </c>
      <c r="DZ649" s="59" t="s">
        <v>12</v>
      </c>
      <c r="EA649" s="59" t="s">
        <v>8</v>
      </c>
      <c r="EB649" s="59">
        <v>711</v>
      </c>
      <c r="EC649" s="59">
        <v>81</v>
      </c>
      <c r="ED649" s="59">
        <v>0</v>
      </c>
      <c r="EE649" s="59">
        <v>12649</v>
      </c>
      <c r="EF649" s="59">
        <v>12649</v>
      </c>
      <c r="EG649" s="59">
        <v>1268.7530864197499</v>
      </c>
      <c r="EH649" s="59">
        <v>1575.48793563453</v>
      </c>
      <c r="EI649" s="59">
        <v>102769</v>
      </c>
      <c r="EJ649" s="59">
        <v>81</v>
      </c>
      <c r="EK649" s="59">
        <v>0</v>
      </c>
      <c r="EL649" s="59">
        <v>0</v>
      </c>
      <c r="EM649" s="59">
        <v>1022</v>
      </c>
      <c r="EN649" s="59">
        <v>102769</v>
      </c>
    </row>
    <row r="650" spans="1:144" x14ac:dyDescent="0.25">
      <c r="A650" s="18">
        <v>36.810166000000002</v>
      </c>
      <c r="B650" s="18">
        <v>-76.322531400000003</v>
      </c>
      <c r="C650" s="18">
        <f>IF(Sheet1!G1511=1,Master!A650,Master!K650)</f>
        <v>36.810166000000002</v>
      </c>
      <c r="D650" s="18">
        <f>IF(Sheet1!G1511=1,Master!B650,Master!L650)</f>
        <v>-76.322531400000003</v>
      </c>
      <c r="E650" s="18">
        <f>IF(Sheet1!G1511=0,Master!A650,Master!K650)</f>
        <v>100</v>
      </c>
      <c r="F650" s="18">
        <f>IF(Sheet1!G1511=0,Master!B650,Master!L650)</f>
        <v>180</v>
      </c>
      <c r="G650" s="18">
        <f>IF(Sheet1!I1511=1,Master!A650,Master!K650)</f>
        <v>36.810166000000002</v>
      </c>
      <c r="H650" s="18">
        <f>IF(Sheet1!I1511=1,Master!B650,Master!L650)</f>
        <v>-76.322531400000003</v>
      </c>
      <c r="I650" s="18">
        <f>IF(Sheet1!I1511=0,Master!A650,Master!K650)</f>
        <v>100</v>
      </c>
      <c r="J650" s="18">
        <f>IF(Sheet1!I1511=0,Master!B650,Master!L650)</f>
        <v>180</v>
      </c>
      <c r="K650" s="18">
        <v>100</v>
      </c>
      <c r="L650" s="18">
        <v>180</v>
      </c>
      <c r="M650">
        <v>531</v>
      </c>
      <c r="N650" t="s">
        <v>643</v>
      </c>
      <c r="O650">
        <v>2.4362871923899999E-2</v>
      </c>
      <c r="P650" t="s">
        <v>11</v>
      </c>
      <c r="Q650" t="s">
        <v>12</v>
      </c>
      <c r="R650" t="s">
        <v>8</v>
      </c>
      <c r="S650">
        <v>1</v>
      </c>
      <c r="T650">
        <v>1</v>
      </c>
      <c r="U650">
        <v>6.1417322158813397</v>
      </c>
      <c r="V650">
        <v>6.1417322158813397</v>
      </c>
      <c r="W650">
        <v>6.1417322158813397</v>
      </c>
      <c r="X650" s="1">
        <v>6.1417322158813397</v>
      </c>
      <c r="Z650" s="1">
        <v>1</v>
      </c>
      <c r="AA650" s="1">
        <v>0.83263510465621904</v>
      </c>
      <c r="AB650" s="1">
        <v>0.83263510465621904</v>
      </c>
      <c r="AC650" s="1">
        <v>0.83263510465621904</v>
      </c>
      <c r="AD650" s="1">
        <v>0.83263510465621904</v>
      </c>
      <c r="AF650" s="1">
        <v>1</v>
      </c>
      <c r="AG650">
        <v>0.95272994041442904</v>
      </c>
      <c r="AH650">
        <v>0.95272994041442904</v>
      </c>
      <c r="AI650">
        <v>0.95272994041442904</v>
      </c>
      <c r="AJ650">
        <v>0.95272994041442904</v>
      </c>
      <c r="AL650" s="18">
        <f t="shared" si="62"/>
        <v>0.95272994041442904</v>
      </c>
      <c r="AM650">
        <v>0.95272994041442904</v>
      </c>
      <c r="AN650">
        <v>531</v>
      </c>
      <c r="AO650" t="s">
        <v>643</v>
      </c>
      <c r="AP650" t="s">
        <v>11</v>
      </c>
      <c r="AQ650" t="s">
        <v>12</v>
      </c>
      <c r="AR650" t="s">
        <v>8</v>
      </c>
      <c r="AS650">
        <v>36.810166000000002</v>
      </c>
      <c r="AT650">
        <v>-76.322531400000003</v>
      </c>
      <c r="AW650">
        <v>9.3000000000000007</v>
      </c>
      <c r="AX650">
        <v>9.3000000000000007</v>
      </c>
      <c r="BB650">
        <v>10.4</v>
      </c>
      <c r="BC650">
        <v>10.4</v>
      </c>
      <c r="BG650">
        <v>14.7</v>
      </c>
      <c r="BH650">
        <v>14.7</v>
      </c>
      <c r="BL650">
        <v>20</v>
      </c>
      <c r="BM650">
        <v>20</v>
      </c>
      <c r="BQ650">
        <v>24.4</v>
      </c>
      <c r="BR650">
        <v>24.4</v>
      </c>
      <c r="BW650">
        <v>28.5</v>
      </c>
      <c r="BX650">
        <v>28.5</v>
      </c>
      <c r="CB650">
        <v>30.6</v>
      </c>
      <c r="CC650">
        <v>30.6</v>
      </c>
      <c r="CG650">
        <v>29.8</v>
      </c>
      <c r="CH650">
        <v>29.8</v>
      </c>
      <c r="CL650">
        <v>26.7</v>
      </c>
      <c r="CM650">
        <v>26.7</v>
      </c>
      <c r="CQ650">
        <v>21.3</v>
      </c>
      <c r="CR650">
        <v>21.3</v>
      </c>
      <c r="CV650">
        <v>16.399999999999999</v>
      </c>
      <c r="CW650">
        <v>16.399999999999999</v>
      </c>
      <c r="DA650">
        <v>11.2</v>
      </c>
      <c r="DB650">
        <v>11.2</v>
      </c>
      <c r="DD650">
        <v>1</v>
      </c>
      <c r="DE650">
        <v>0.93249034881591797</v>
      </c>
      <c r="DF650">
        <v>0.93249034881591797</v>
      </c>
      <c r="DG650">
        <v>0.93249034881591797</v>
      </c>
      <c r="DH650">
        <v>0.93249034881591797</v>
      </c>
      <c r="DI650" t="str">
        <f t="shared" si="63"/>
        <v xml:space="preserve">Temp. suitable for vectors - surveillance may be needed. </v>
      </c>
      <c r="DJ650" t="str">
        <f t="shared" si="60"/>
        <v>When temp. suitable, model suggests vectors likely - may need control, education, and policies minimizing exposure.</v>
      </c>
      <c r="DK650" t="str">
        <f t="shared" si="64"/>
        <v xml:space="preserve">Temp. suitable for Zika - surveillance may be needed. </v>
      </c>
      <c r="DL650" t="str">
        <f t="shared" si="61"/>
        <v>When temp. suitable, model suggests Zika likely - may need control, education, and policies minimizing exposure.</v>
      </c>
      <c r="DM650" t="str">
        <f t="shared" si="65"/>
        <v>Temp. suitable for vectors - surveillance may be needed. When temp. suitable, model suggests vectors likely - may need control, education, and policies minimizing exposure.</v>
      </c>
      <c r="DX650" s="59" t="s">
        <v>643</v>
      </c>
      <c r="DY650" s="59" t="s">
        <v>11</v>
      </c>
      <c r="DZ650" s="59" t="s">
        <v>12</v>
      </c>
      <c r="EA650" s="59" t="s">
        <v>8</v>
      </c>
      <c r="EB650" s="59">
        <v>592</v>
      </c>
      <c r="EC650" s="59">
        <v>61</v>
      </c>
      <c r="ED650" s="59">
        <v>2</v>
      </c>
      <c r="EE650" s="59">
        <v>2864</v>
      </c>
      <c r="EF650" s="59">
        <v>2862</v>
      </c>
      <c r="EG650" s="59">
        <v>668.68852459016296</v>
      </c>
      <c r="EH650" s="59">
        <v>523.27448024110004</v>
      </c>
      <c r="EI650" s="59">
        <v>40790</v>
      </c>
      <c r="EJ650" s="59">
        <v>59</v>
      </c>
      <c r="EK650" s="59">
        <v>42</v>
      </c>
      <c r="EL650" s="59">
        <v>2</v>
      </c>
      <c r="EM650" s="59">
        <v>598</v>
      </c>
      <c r="EN650" s="59">
        <v>40790</v>
      </c>
    </row>
    <row r="651" spans="1:144" x14ac:dyDescent="0.25">
      <c r="A651" s="18">
        <v>36.798235599999998</v>
      </c>
      <c r="B651" s="18">
        <v>-76.333139399999993</v>
      </c>
      <c r="C651" s="18">
        <f>IF(Sheet1!G1512=1,Master!A651,Master!K651)</f>
        <v>36.798235599999998</v>
      </c>
      <c r="D651" s="18">
        <f>IF(Sheet1!G1512=1,Master!B651,Master!L651)</f>
        <v>-76.333139399999993</v>
      </c>
      <c r="E651" s="18">
        <f>IF(Sheet1!G1512=0,Master!A651,Master!K651)</f>
        <v>100</v>
      </c>
      <c r="F651" s="18">
        <f>IF(Sheet1!G1512=0,Master!B651,Master!L651)</f>
        <v>180</v>
      </c>
      <c r="G651" s="18">
        <f>IF(Sheet1!I1512=1,Master!A651,Master!K651)</f>
        <v>36.798235599999998</v>
      </c>
      <c r="H651" s="18">
        <f>IF(Sheet1!I1512=1,Master!B651,Master!L651)</f>
        <v>-76.333139399999993</v>
      </c>
      <c r="I651" s="18">
        <f>IF(Sheet1!I1512=0,Master!A651,Master!K651)</f>
        <v>100</v>
      </c>
      <c r="J651" s="18">
        <f>IF(Sheet1!I1512=0,Master!B651,Master!L651)</f>
        <v>180</v>
      </c>
      <c r="K651" s="18">
        <v>100</v>
      </c>
      <c r="L651" s="18">
        <v>180</v>
      </c>
      <c r="M651">
        <v>532</v>
      </c>
      <c r="N651" t="s">
        <v>644</v>
      </c>
      <c r="O651">
        <v>1.22543212418E-2</v>
      </c>
      <c r="P651" t="s">
        <v>11</v>
      </c>
      <c r="Q651" t="s">
        <v>12</v>
      </c>
      <c r="R651" t="s">
        <v>8</v>
      </c>
      <c r="S651">
        <v>1</v>
      </c>
      <c r="T651">
        <v>1</v>
      </c>
      <c r="U651">
        <v>4.2125983238220197</v>
      </c>
      <c r="V651">
        <v>4.2125983238220197</v>
      </c>
      <c r="W651">
        <v>4.2125983238220197</v>
      </c>
      <c r="X651" s="1">
        <v>4.2125983238220197</v>
      </c>
      <c r="Z651" s="1">
        <v>1</v>
      </c>
      <c r="AA651" s="1">
        <v>0.83263510465621904</v>
      </c>
      <c r="AB651" s="1">
        <v>0.83263510465621904</v>
      </c>
      <c r="AC651" s="1">
        <v>0.83263510465621904</v>
      </c>
      <c r="AD651" s="1">
        <v>0.83263510465621904</v>
      </c>
      <c r="AF651" s="1">
        <v>1</v>
      </c>
      <c r="AG651">
        <v>0.95272994041442904</v>
      </c>
      <c r="AH651">
        <v>0.95272994041442904</v>
      </c>
      <c r="AI651">
        <v>0.95272994041442904</v>
      </c>
      <c r="AJ651">
        <v>0.95272994041442904</v>
      </c>
      <c r="AL651" s="18">
        <f t="shared" si="62"/>
        <v>0.95272994041442904</v>
      </c>
      <c r="AM651">
        <v>0.95272994041442904</v>
      </c>
      <c r="AN651">
        <v>532</v>
      </c>
      <c r="AO651" t="s">
        <v>644</v>
      </c>
      <c r="AP651" t="s">
        <v>11</v>
      </c>
      <c r="AQ651" t="s">
        <v>12</v>
      </c>
      <c r="AR651" t="s">
        <v>8</v>
      </c>
      <c r="AS651">
        <v>36.798235599999998</v>
      </c>
      <c r="AT651">
        <v>-76.333139399999993</v>
      </c>
      <c r="AW651">
        <v>9.3000000000000007</v>
      </c>
      <c r="AX651">
        <v>9.3000000000000007</v>
      </c>
      <c r="BB651">
        <v>10.4</v>
      </c>
      <c r="BC651">
        <v>10.4</v>
      </c>
      <c r="BG651">
        <v>14.7</v>
      </c>
      <c r="BH651">
        <v>14.7</v>
      </c>
      <c r="BL651">
        <v>20</v>
      </c>
      <c r="BM651">
        <v>20</v>
      </c>
      <c r="BQ651">
        <v>24.4</v>
      </c>
      <c r="BR651">
        <v>24.4</v>
      </c>
      <c r="BW651">
        <v>28.5</v>
      </c>
      <c r="BX651">
        <v>28.5</v>
      </c>
      <c r="CB651">
        <v>30.6</v>
      </c>
      <c r="CC651">
        <v>30.6</v>
      </c>
      <c r="CG651">
        <v>29.8</v>
      </c>
      <c r="CH651">
        <v>29.8</v>
      </c>
      <c r="CL651">
        <v>26.7</v>
      </c>
      <c r="CM651">
        <v>26.7</v>
      </c>
      <c r="CQ651">
        <v>21.3</v>
      </c>
      <c r="CR651">
        <v>21.3</v>
      </c>
      <c r="CV651">
        <v>16.399999999999999</v>
      </c>
      <c r="CW651">
        <v>16.399999999999999</v>
      </c>
      <c r="DA651">
        <v>11.2</v>
      </c>
      <c r="DB651">
        <v>11.2</v>
      </c>
      <c r="DD651">
        <v>1</v>
      </c>
      <c r="DE651">
        <v>0.93866449594497703</v>
      </c>
      <c r="DF651">
        <v>0.93866449594497703</v>
      </c>
      <c r="DG651">
        <v>0.93866449594497703</v>
      </c>
      <c r="DH651">
        <v>0.93866449594497703</v>
      </c>
      <c r="DI651" t="str">
        <f t="shared" si="63"/>
        <v xml:space="preserve">Temp. suitable for vectors - surveillance may be needed. </v>
      </c>
      <c r="DJ651" t="str">
        <f t="shared" si="60"/>
        <v>When temp. suitable, model suggests vectors likely - may need control, education, and policies minimizing exposure.</v>
      </c>
      <c r="DK651" t="str">
        <f t="shared" si="64"/>
        <v xml:space="preserve">Temp. suitable for Zika - surveillance may be needed. </v>
      </c>
      <c r="DL651" t="str">
        <f t="shared" si="61"/>
        <v>When temp. suitable, model suggests Zika likely - may need control, education, and policies minimizing exposure.</v>
      </c>
      <c r="DM651" t="str">
        <f t="shared" si="65"/>
        <v>Temp. suitable for vectors - surveillance may be needed. When temp. suitable, model suggests vectors likely - may need control, education, and policies minimizing exposure.</v>
      </c>
      <c r="DX651" s="59" t="s">
        <v>644</v>
      </c>
      <c r="DY651" s="59" t="s">
        <v>11</v>
      </c>
      <c r="DZ651" s="59" t="s">
        <v>12</v>
      </c>
      <c r="EA651" s="59" t="s">
        <v>8</v>
      </c>
      <c r="EB651" s="59">
        <v>1339</v>
      </c>
      <c r="EC651" s="59">
        <v>18</v>
      </c>
      <c r="ED651" s="59">
        <v>0</v>
      </c>
      <c r="EE651" s="59">
        <v>1969</v>
      </c>
      <c r="EF651" s="59">
        <v>1969</v>
      </c>
      <c r="EG651" s="59">
        <v>400.05555555555497</v>
      </c>
      <c r="EH651" s="59">
        <v>530.20766080871203</v>
      </c>
      <c r="EI651" s="59">
        <v>7201</v>
      </c>
      <c r="EJ651" s="59">
        <v>18</v>
      </c>
      <c r="EK651" s="59">
        <v>0</v>
      </c>
      <c r="EL651" s="59">
        <v>0</v>
      </c>
      <c r="EM651" s="59">
        <v>167</v>
      </c>
      <c r="EN651" s="59">
        <v>7201</v>
      </c>
    </row>
    <row r="652" spans="1:144" x14ac:dyDescent="0.25">
      <c r="A652" s="18">
        <v>36.9426937</v>
      </c>
      <c r="B652" s="18">
        <v>-76.298976100000004</v>
      </c>
      <c r="C652" s="18">
        <f>IF(Sheet1!G1513=1,Master!A652,Master!K652)</f>
        <v>36.9426937</v>
      </c>
      <c r="D652" s="18">
        <f>IF(Sheet1!G1513=1,Master!B652,Master!L652)</f>
        <v>-76.298976100000004</v>
      </c>
      <c r="E652" s="18">
        <f>IF(Sheet1!G1513=0,Master!A652,Master!K652)</f>
        <v>100</v>
      </c>
      <c r="F652" s="18">
        <f>IF(Sheet1!G1513=0,Master!B652,Master!L652)</f>
        <v>180</v>
      </c>
      <c r="G652" s="18">
        <f>IF(Sheet1!I1513=1,Master!A652,Master!K652)</f>
        <v>36.9426937</v>
      </c>
      <c r="H652" s="18">
        <f>IF(Sheet1!I1513=1,Master!B652,Master!L652)</f>
        <v>-76.298976100000004</v>
      </c>
      <c r="I652" s="18">
        <f>IF(Sheet1!I1513=0,Master!A652,Master!K652)</f>
        <v>100</v>
      </c>
      <c r="J652" s="18">
        <f>IF(Sheet1!I1513=0,Master!B652,Master!L652)</f>
        <v>180</v>
      </c>
      <c r="K652" s="18">
        <v>100</v>
      </c>
      <c r="L652" s="18">
        <v>180</v>
      </c>
      <c r="M652">
        <v>541</v>
      </c>
      <c r="N652" t="s">
        <v>653</v>
      </c>
      <c r="O652">
        <v>0.392070039037</v>
      </c>
      <c r="P652" t="s">
        <v>11</v>
      </c>
      <c r="Q652" t="s">
        <v>12</v>
      </c>
      <c r="R652" t="s">
        <v>8</v>
      </c>
      <c r="S652">
        <v>1</v>
      </c>
      <c r="T652">
        <v>1</v>
      </c>
      <c r="U652">
        <v>4.7637796401977504</v>
      </c>
      <c r="V652">
        <v>4.7637796401977504</v>
      </c>
      <c r="W652">
        <v>4.7637796401977504</v>
      </c>
      <c r="X652" s="1">
        <v>4.7637796401977504</v>
      </c>
      <c r="Z652" s="1">
        <v>2</v>
      </c>
      <c r="AA652" s="1">
        <v>0.231387358800101</v>
      </c>
      <c r="AB652" s="1">
        <v>0.78148655622736196</v>
      </c>
      <c r="AC652" s="1">
        <v>0.50643695751373097</v>
      </c>
      <c r="AD652" s="1">
        <v>1.0128739150274599</v>
      </c>
      <c r="AF652" s="1">
        <v>2</v>
      </c>
      <c r="AG652">
        <v>0.492963811338268</v>
      </c>
      <c r="AH652">
        <v>0.92770703985495395</v>
      </c>
      <c r="AI652">
        <v>0.710335425596611</v>
      </c>
      <c r="AJ652">
        <v>1.42067085119322</v>
      </c>
      <c r="AL652" s="18">
        <f t="shared" si="62"/>
        <v>0.92770703985495395</v>
      </c>
      <c r="AM652">
        <v>0.92770703985495395</v>
      </c>
      <c r="AN652">
        <v>541</v>
      </c>
      <c r="AO652" t="s">
        <v>653</v>
      </c>
      <c r="AP652" t="s">
        <v>11</v>
      </c>
      <c r="AQ652" t="s">
        <v>12</v>
      </c>
      <c r="AR652" t="s">
        <v>8</v>
      </c>
      <c r="AS652">
        <v>36.9426937</v>
      </c>
      <c r="AT652">
        <v>-76.298976100000004</v>
      </c>
      <c r="AW652">
        <v>9</v>
      </c>
      <c r="AX652">
        <v>9</v>
      </c>
      <c r="BB652">
        <v>10.1</v>
      </c>
      <c r="BC652">
        <v>10.1</v>
      </c>
      <c r="BG652">
        <v>14.3</v>
      </c>
      <c r="BH652">
        <v>14.3</v>
      </c>
      <c r="BL652">
        <v>19.8</v>
      </c>
      <c r="BM652">
        <v>19.8</v>
      </c>
      <c r="BQ652">
        <v>24.3</v>
      </c>
      <c r="BR652">
        <v>24.3</v>
      </c>
      <c r="BW652">
        <v>28.5</v>
      </c>
      <c r="BX652">
        <v>28.5</v>
      </c>
      <c r="CB652">
        <v>30.7</v>
      </c>
      <c r="CC652">
        <v>30.7</v>
      </c>
      <c r="CG652">
        <v>29.8</v>
      </c>
      <c r="CH652">
        <v>29.8</v>
      </c>
      <c r="CL652">
        <v>26.6</v>
      </c>
      <c r="CM652">
        <v>26.6</v>
      </c>
      <c r="CQ652">
        <v>21.1</v>
      </c>
      <c r="CR652">
        <v>21.1</v>
      </c>
      <c r="CV652">
        <v>16.100000000000001</v>
      </c>
      <c r="CW652">
        <v>16.100000000000001</v>
      </c>
      <c r="DA652">
        <v>10.9</v>
      </c>
      <c r="DB652">
        <v>10.9</v>
      </c>
      <c r="DD652">
        <v>1</v>
      </c>
      <c r="DE652">
        <v>0.92669711237895502</v>
      </c>
      <c r="DF652">
        <v>0.92669711237895502</v>
      </c>
      <c r="DG652">
        <v>0.92669711237895502</v>
      </c>
      <c r="DH652">
        <v>0.92669711237895502</v>
      </c>
      <c r="DI652" t="str">
        <f t="shared" si="63"/>
        <v xml:space="preserve">Temp. suitable for vectors - surveillance may be needed. </v>
      </c>
      <c r="DJ652" t="str">
        <f t="shared" si="60"/>
        <v>When temp. suitable, model suggests vectors likely - may need control, education, and policies minimizing exposure.</v>
      </c>
      <c r="DK652" t="str">
        <f t="shared" si="64"/>
        <v xml:space="preserve">Temp. suitable for Zika - surveillance may be needed. </v>
      </c>
      <c r="DL652" t="str">
        <f t="shared" si="61"/>
        <v>When temp. suitable, model suggests Zika likely - may need control, education, and policies minimizing exposure.</v>
      </c>
      <c r="DM652" t="str">
        <f t="shared" si="65"/>
        <v>Temp. suitable for vectors - surveillance may be needed. When temp. suitable, model suggests vectors likely - may need control, education, and policies minimizing exposure.</v>
      </c>
      <c r="DX652" s="59" t="s">
        <v>653</v>
      </c>
      <c r="DY652" s="59" t="s">
        <v>11</v>
      </c>
      <c r="DZ652" s="59" t="s">
        <v>12</v>
      </c>
      <c r="EA652" s="59" t="s">
        <v>8</v>
      </c>
      <c r="EB652" s="59">
        <v>223</v>
      </c>
      <c r="EC652" s="59">
        <v>72</v>
      </c>
      <c r="ED652" s="59">
        <v>0</v>
      </c>
      <c r="EE652" s="59">
        <v>3261</v>
      </c>
      <c r="EF652" s="59">
        <v>3261</v>
      </c>
      <c r="EG652" s="59">
        <v>890.29166666666595</v>
      </c>
      <c r="EH652" s="59">
        <v>735.88082967699995</v>
      </c>
      <c r="EI652" s="59">
        <v>64101</v>
      </c>
      <c r="EJ652" s="59">
        <v>65</v>
      </c>
      <c r="EK652" s="59">
        <v>0</v>
      </c>
      <c r="EL652" s="59">
        <v>2</v>
      </c>
      <c r="EM652" s="59">
        <v>856</v>
      </c>
      <c r="EN652" s="59">
        <v>64101</v>
      </c>
    </row>
    <row r="653" spans="1:144" x14ac:dyDescent="0.25">
      <c r="A653" s="18">
        <v>36.9243296</v>
      </c>
      <c r="B653" s="18">
        <v>-76.301493600000001</v>
      </c>
      <c r="C653" s="18">
        <f>IF(Sheet1!G1514=1,Master!A653,Master!K653)</f>
        <v>36.9243296</v>
      </c>
      <c r="D653" s="18">
        <f>IF(Sheet1!G1514=1,Master!B653,Master!L653)</f>
        <v>-76.301493600000001</v>
      </c>
      <c r="E653" s="18">
        <f>IF(Sheet1!G1514=0,Master!A653,Master!K653)</f>
        <v>100</v>
      </c>
      <c r="F653" s="18">
        <f>IF(Sheet1!G1514=0,Master!B653,Master!L653)</f>
        <v>180</v>
      </c>
      <c r="G653" s="18">
        <f>IF(Sheet1!I1514=1,Master!A653,Master!K653)</f>
        <v>36.9243296</v>
      </c>
      <c r="H653" s="18">
        <f>IF(Sheet1!I1514=1,Master!B653,Master!L653)</f>
        <v>-76.301493600000001</v>
      </c>
      <c r="I653" s="18">
        <f>IF(Sheet1!I1514=0,Master!A653,Master!K653)</f>
        <v>100</v>
      </c>
      <c r="J653" s="18">
        <f>IF(Sheet1!I1514=0,Master!B653,Master!L653)</f>
        <v>180</v>
      </c>
      <c r="K653" s="18">
        <v>100</v>
      </c>
      <c r="L653" s="18">
        <v>180</v>
      </c>
      <c r="M653">
        <v>556</v>
      </c>
      <c r="N653" t="s">
        <v>668</v>
      </c>
      <c r="O653">
        <v>0.120599748959</v>
      </c>
      <c r="P653" t="s">
        <v>11</v>
      </c>
      <c r="Q653" t="s">
        <v>12</v>
      </c>
      <c r="R653" t="s">
        <v>8</v>
      </c>
      <c r="S653">
        <v>1</v>
      </c>
      <c r="T653">
        <v>1</v>
      </c>
      <c r="U653">
        <v>4.7637796401977504</v>
      </c>
      <c r="V653">
        <v>4.7637796401977504</v>
      </c>
      <c r="W653">
        <v>4.7637796401977504</v>
      </c>
      <c r="X653" s="1">
        <v>4.7637796401977504</v>
      </c>
      <c r="Z653" s="1">
        <v>1</v>
      </c>
      <c r="AA653" s="1">
        <v>0.80720583811894198</v>
      </c>
      <c r="AB653" s="1">
        <v>0.80720583811894198</v>
      </c>
      <c r="AC653" s="1">
        <v>0.80720583811894198</v>
      </c>
      <c r="AD653" s="1">
        <v>0.80720583811894198</v>
      </c>
      <c r="AF653" s="1">
        <v>1</v>
      </c>
      <c r="AG653">
        <v>0.912904990303532</v>
      </c>
      <c r="AH653">
        <v>0.912904990303532</v>
      </c>
      <c r="AI653">
        <v>0.912904990303532</v>
      </c>
      <c r="AJ653">
        <v>0.912904990303532</v>
      </c>
      <c r="AL653" s="18">
        <f t="shared" si="62"/>
        <v>0.912904990303532</v>
      </c>
      <c r="AM653">
        <v>0.912904990303532</v>
      </c>
      <c r="AN653">
        <v>556</v>
      </c>
      <c r="AO653" t="s">
        <v>668</v>
      </c>
      <c r="AP653" t="s">
        <v>11</v>
      </c>
      <c r="AQ653" t="s">
        <v>12</v>
      </c>
      <c r="AR653" t="s">
        <v>8</v>
      </c>
      <c r="AS653">
        <v>36.9243296</v>
      </c>
      <c r="AT653">
        <v>-76.301493600000001</v>
      </c>
      <c r="AW653">
        <v>9</v>
      </c>
      <c r="AX653">
        <v>9</v>
      </c>
      <c r="BB653">
        <v>10.1</v>
      </c>
      <c r="BC653">
        <v>10.1</v>
      </c>
      <c r="BG653">
        <v>14.3</v>
      </c>
      <c r="BH653">
        <v>14.3</v>
      </c>
      <c r="BL653">
        <v>19.8</v>
      </c>
      <c r="BM653">
        <v>19.8</v>
      </c>
      <c r="BQ653">
        <v>24.3</v>
      </c>
      <c r="BR653">
        <v>24.3</v>
      </c>
      <c r="BW653">
        <v>28.5</v>
      </c>
      <c r="BX653">
        <v>28.5</v>
      </c>
      <c r="CB653">
        <v>30.7</v>
      </c>
      <c r="CC653">
        <v>30.7</v>
      </c>
      <c r="CG653">
        <v>29.8</v>
      </c>
      <c r="CH653">
        <v>29.8</v>
      </c>
      <c r="CL653">
        <v>26.6</v>
      </c>
      <c r="CM653">
        <v>26.6</v>
      </c>
      <c r="CQ653">
        <v>21.1</v>
      </c>
      <c r="CR653">
        <v>21.1</v>
      </c>
      <c r="CV653">
        <v>16.100000000000001</v>
      </c>
      <c r="CW653">
        <v>16.100000000000001</v>
      </c>
      <c r="DA653">
        <v>10.9</v>
      </c>
      <c r="DB653">
        <v>10.9</v>
      </c>
      <c r="DD653">
        <v>1</v>
      </c>
      <c r="DE653">
        <v>0.92669713497161899</v>
      </c>
      <c r="DF653">
        <v>0.92669713497161899</v>
      </c>
      <c r="DG653">
        <v>0.92669713497161899</v>
      </c>
      <c r="DH653">
        <v>0.92669713497161899</v>
      </c>
      <c r="DI653" t="str">
        <f t="shared" si="63"/>
        <v xml:space="preserve">Temp. suitable for vectors - surveillance may be needed. </v>
      </c>
      <c r="DJ653" t="str">
        <f t="shared" si="60"/>
        <v>When temp. suitable, model suggests vectors likely - may need control, education, and policies minimizing exposure.</v>
      </c>
      <c r="DK653" t="str">
        <f t="shared" si="64"/>
        <v xml:space="preserve">Temp. suitable for Zika - surveillance may be needed. </v>
      </c>
      <c r="DL653" t="str">
        <f t="shared" si="61"/>
        <v>When temp. suitable, model suggests Zika likely - may need control, education, and policies minimizing exposure.</v>
      </c>
      <c r="DM653" t="str">
        <f t="shared" si="65"/>
        <v>Temp. suitable for vectors - surveillance may be needed. When temp. suitable, model suggests vectors likely - may need control, education, and policies minimizing exposure.</v>
      </c>
      <c r="DX653" s="59" t="s">
        <v>668</v>
      </c>
      <c r="DY653" s="59" t="s">
        <v>11</v>
      </c>
      <c r="DZ653" s="59" t="s">
        <v>12</v>
      </c>
      <c r="EA653" s="59" t="s">
        <v>8</v>
      </c>
      <c r="EB653" s="59">
        <v>942</v>
      </c>
      <c r="EN653" s="59">
        <v>942</v>
      </c>
    </row>
    <row r="654" spans="1:144" x14ac:dyDescent="0.25">
      <c r="A654" s="18">
        <v>36.902422899999998</v>
      </c>
      <c r="B654" s="18">
        <v>-76.302428699999993</v>
      </c>
      <c r="C654" s="18">
        <f>IF(Sheet1!G1515=1,Master!A654,Master!K654)</f>
        <v>36.902422899999998</v>
      </c>
      <c r="D654" s="18">
        <f>IF(Sheet1!G1515=1,Master!B654,Master!L654)</f>
        <v>-76.302428699999993</v>
      </c>
      <c r="E654" s="18">
        <f>IF(Sheet1!G1515=0,Master!A654,Master!K654)</f>
        <v>100</v>
      </c>
      <c r="F654" s="18">
        <f>IF(Sheet1!G1515=0,Master!B654,Master!L654)</f>
        <v>180</v>
      </c>
      <c r="G654" s="18">
        <f>IF(Sheet1!I1515=1,Master!A654,Master!K654)</f>
        <v>36.902422899999998</v>
      </c>
      <c r="H654" s="18">
        <f>IF(Sheet1!I1515=1,Master!B654,Master!L654)</f>
        <v>-76.302428699999993</v>
      </c>
      <c r="I654" s="18">
        <f>IF(Sheet1!I1515=0,Master!A654,Master!K654)</f>
        <v>100</v>
      </c>
      <c r="J654" s="18">
        <f>IF(Sheet1!I1515=0,Master!B654,Master!L654)</f>
        <v>180</v>
      </c>
      <c r="K654" s="18">
        <v>100</v>
      </c>
      <c r="L654" s="18">
        <v>180</v>
      </c>
      <c r="M654">
        <v>557</v>
      </c>
      <c r="N654" t="s">
        <v>669</v>
      </c>
      <c r="O654">
        <v>1.28071028406E-2</v>
      </c>
      <c r="P654" t="s">
        <v>11</v>
      </c>
      <c r="Q654" t="s">
        <v>12</v>
      </c>
      <c r="R654" t="s">
        <v>8</v>
      </c>
      <c r="S654">
        <v>1</v>
      </c>
      <c r="T654">
        <v>1</v>
      </c>
      <c r="U654">
        <v>4.4881887435912997</v>
      </c>
      <c r="V654">
        <v>4.4881887435912997</v>
      </c>
      <c r="W654">
        <v>4.4881887435912997</v>
      </c>
      <c r="X654" s="1">
        <v>4.4881887435912997</v>
      </c>
      <c r="Z654" s="1">
        <v>1</v>
      </c>
      <c r="AA654" s="1">
        <v>0.80803126096725497</v>
      </c>
      <c r="AB654" s="1">
        <v>0.80803126096725497</v>
      </c>
      <c r="AC654" s="1">
        <v>0.80803126096725497</v>
      </c>
      <c r="AD654" s="1">
        <v>0.80803126096725497</v>
      </c>
      <c r="AF654" s="1">
        <v>1</v>
      </c>
      <c r="AG654">
        <v>0.93251538276672397</v>
      </c>
      <c r="AH654">
        <v>0.93251538276672397</v>
      </c>
      <c r="AI654">
        <v>0.93251538276672397</v>
      </c>
      <c r="AJ654">
        <v>0.93251538276672397</v>
      </c>
      <c r="AL654" s="18">
        <f t="shared" si="62"/>
        <v>0.93251538276672397</v>
      </c>
      <c r="AM654">
        <v>0.93251538276672397</v>
      </c>
      <c r="AN654">
        <v>557</v>
      </c>
      <c r="AO654" t="s">
        <v>669</v>
      </c>
      <c r="AP654" t="s">
        <v>11</v>
      </c>
      <c r="AQ654" t="s">
        <v>12</v>
      </c>
      <c r="AR654" t="s">
        <v>8</v>
      </c>
      <c r="AS654">
        <v>36.902422899999998</v>
      </c>
      <c r="AT654">
        <v>-76.302428699999993</v>
      </c>
      <c r="AW654">
        <v>9.1</v>
      </c>
      <c r="AX654">
        <v>9.1</v>
      </c>
      <c r="BB654">
        <v>10.199999999999999</v>
      </c>
      <c r="BC654">
        <v>10.199999999999999</v>
      </c>
      <c r="BG654">
        <v>14.5</v>
      </c>
      <c r="BH654">
        <v>14.5</v>
      </c>
      <c r="BL654">
        <v>19.899999999999999</v>
      </c>
      <c r="BM654">
        <v>19.899999999999999</v>
      </c>
      <c r="BQ654">
        <v>24.3</v>
      </c>
      <c r="BR654">
        <v>24.3</v>
      </c>
      <c r="BW654">
        <v>28.5</v>
      </c>
      <c r="BX654">
        <v>28.5</v>
      </c>
      <c r="CB654">
        <v>30.7</v>
      </c>
      <c r="CC654">
        <v>30.7</v>
      </c>
      <c r="CG654">
        <v>29.8</v>
      </c>
      <c r="CH654">
        <v>29.8</v>
      </c>
      <c r="CL654">
        <v>26.6</v>
      </c>
      <c r="CM654">
        <v>26.6</v>
      </c>
      <c r="CQ654">
        <v>21.2</v>
      </c>
      <c r="CR654">
        <v>21.2</v>
      </c>
      <c r="CV654">
        <v>16.3</v>
      </c>
      <c r="CW654">
        <v>16.3</v>
      </c>
      <c r="DA654">
        <v>11</v>
      </c>
      <c r="DB654">
        <v>11</v>
      </c>
      <c r="DD654">
        <v>1</v>
      </c>
      <c r="DE654">
        <v>0.92730790376663197</v>
      </c>
      <c r="DF654">
        <v>0.92730790376663197</v>
      </c>
      <c r="DG654">
        <v>0.92730790376663197</v>
      </c>
      <c r="DH654">
        <v>0.92730790376663197</v>
      </c>
      <c r="DI654" t="str">
        <f t="shared" si="63"/>
        <v xml:space="preserve">Temp. suitable for vectors - surveillance may be needed. </v>
      </c>
      <c r="DJ654" t="str">
        <f t="shared" si="60"/>
        <v>When temp. suitable, model suggests vectors likely - may need control, education, and policies minimizing exposure.</v>
      </c>
      <c r="DK654" t="str">
        <f t="shared" si="64"/>
        <v xml:space="preserve">Temp. suitable for Zika - surveillance may be needed. </v>
      </c>
      <c r="DL654" t="str">
        <f t="shared" si="61"/>
        <v>When temp. suitable, model suggests Zika likely - may need control, education, and policies minimizing exposure.</v>
      </c>
      <c r="DM654" t="str">
        <f t="shared" si="65"/>
        <v>Temp. suitable for vectors - surveillance may be needed. When temp. suitable, model suggests vectors likely - may need control, education, and policies minimizing exposure.</v>
      </c>
      <c r="DX654" s="59" t="s">
        <v>669</v>
      </c>
      <c r="DY654" s="59" t="s">
        <v>11</v>
      </c>
      <c r="DZ654" s="59" t="s">
        <v>12</v>
      </c>
      <c r="EA654" s="59" t="s">
        <v>8</v>
      </c>
      <c r="EB654" s="59">
        <v>249</v>
      </c>
      <c r="EN654" s="59">
        <v>249</v>
      </c>
    </row>
    <row r="655" spans="1:144" x14ac:dyDescent="0.25">
      <c r="A655" s="18">
        <v>38.339745899999997</v>
      </c>
      <c r="B655" s="18">
        <v>-77.032291099999995</v>
      </c>
      <c r="C655" s="18">
        <f>IF(Sheet1!G1516=1,Master!A655,Master!K655)</f>
        <v>38.339745899999997</v>
      </c>
      <c r="D655" s="18">
        <f>IF(Sheet1!G1516=1,Master!B655,Master!L655)</f>
        <v>-77.032291099999995</v>
      </c>
      <c r="E655" s="18">
        <f>IF(Sheet1!G1516=0,Master!A655,Master!K655)</f>
        <v>100</v>
      </c>
      <c r="F655" s="18">
        <f>IF(Sheet1!G1516=0,Master!B655,Master!L655)</f>
        <v>180</v>
      </c>
      <c r="G655" s="18">
        <f>IF(Sheet1!I1516=1,Master!A655,Master!K655)</f>
        <v>38.339745899999997</v>
      </c>
      <c r="H655" s="18">
        <f>IF(Sheet1!I1516=1,Master!B655,Master!L655)</f>
        <v>-77.032291099999995</v>
      </c>
      <c r="I655" s="18">
        <f>IF(Sheet1!I1516=0,Master!A655,Master!K655)</f>
        <v>100</v>
      </c>
      <c r="J655" s="18">
        <f>IF(Sheet1!I1516=0,Master!B655,Master!L655)</f>
        <v>180</v>
      </c>
      <c r="K655" s="18">
        <v>100</v>
      </c>
      <c r="L655" s="18">
        <v>180</v>
      </c>
      <c r="M655">
        <v>570</v>
      </c>
      <c r="N655" t="s">
        <v>682</v>
      </c>
      <c r="O655">
        <v>0.138374970519</v>
      </c>
      <c r="P655" t="s">
        <v>11</v>
      </c>
      <c r="Q655" t="s">
        <v>12</v>
      </c>
      <c r="R655" t="s">
        <v>8</v>
      </c>
      <c r="S655">
        <v>1</v>
      </c>
      <c r="T655">
        <v>1</v>
      </c>
      <c r="U655">
        <v>0.90551179647445701</v>
      </c>
      <c r="V655">
        <v>0.90551179647445701</v>
      </c>
      <c r="W655">
        <v>0.90551179647445701</v>
      </c>
      <c r="X655" s="1">
        <v>0.90551179647445701</v>
      </c>
      <c r="Z655" s="1">
        <v>1</v>
      </c>
      <c r="AA655" s="1">
        <v>0.35291768616321501</v>
      </c>
      <c r="AB655" s="1">
        <v>0.35291768616321501</v>
      </c>
      <c r="AC655" s="1">
        <v>0.35291768616321501</v>
      </c>
      <c r="AD655" s="1">
        <v>0.35291768616321501</v>
      </c>
      <c r="AF655" s="1">
        <v>1</v>
      </c>
      <c r="AG655">
        <v>0.87189157812993001</v>
      </c>
      <c r="AH655">
        <v>0.87189157812993001</v>
      </c>
      <c r="AI655">
        <v>0.87189157812993001</v>
      </c>
      <c r="AJ655">
        <v>0.87189157812993001</v>
      </c>
      <c r="AL655" s="18">
        <f t="shared" si="62"/>
        <v>0.87189157812993001</v>
      </c>
      <c r="AM655">
        <v>0.87189157812993001</v>
      </c>
      <c r="AN655">
        <v>570</v>
      </c>
      <c r="AO655" t="s">
        <v>682</v>
      </c>
      <c r="AP655" t="s">
        <v>11</v>
      </c>
      <c r="AQ655" t="s">
        <v>12</v>
      </c>
      <c r="AR655" t="s">
        <v>8</v>
      </c>
      <c r="AS655">
        <v>38.339745899999997</v>
      </c>
      <c r="AT655">
        <v>-77.032291099999995</v>
      </c>
      <c r="AW655">
        <v>7</v>
      </c>
      <c r="AX655">
        <v>7</v>
      </c>
      <c r="BB655">
        <v>8.5</v>
      </c>
      <c r="BC655">
        <v>8.5</v>
      </c>
      <c r="BG655">
        <v>13.5</v>
      </c>
      <c r="BH655">
        <v>13.5</v>
      </c>
      <c r="BL655">
        <v>19.600000000000001</v>
      </c>
      <c r="BM655">
        <v>19.600000000000001</v>
      </c>
      <c r="BQ655">
        <v>24.3</v>
      </c>
      <c r="BR655">
        <v>24.3</v>
      </c>
      <c r="BW655">
        <v>28.7</v>
      </c>
      <c r="BX655">
        <v>28.7</v>
      </c>
      <c r="CB655">
        <v>30.9</v>
      </c>
      <c r="CC655">
        <v>30.9</v>
      </c>
      <c r="CG655">
        <v>29.8</v>
      </c>
      <c r="CH655">
        <v>29.8</v>
      </c>
      <c r="CL655">
        <v>26.5</v>
      </c>
      <c r="CM655">
        <v>26.5</v>
      </c>
      <c r="CQ655">
        <v>20.7</v>
      </c>
      <c r="CR655">
        <v>20.7</v>
      </c>
      <c r="CV655">
        <v>14.7</v>
      </c>
      <c r="CW655">
        <v>14.7</v>
      </c>
      <c r="DA655">
        <v>8.8000000000000007</v>
      </c>
      <c r="DB655">
        <v>8.8000000000000007</v>
      </c>
      <c r="DD655">
        <v>1</v>
      </c>
      <c r="DE655">
        <v>0</v>
      </c>
      <c r="DF655">
        <v>0</v>
      </c>
      <c r="DG655">
        <v>0</v>
      </c>
      <c r="DH655">
        <v>0</v>
      </c>
      <c r="DI655" t="str">
        <f t="shared" si="63"/>
        <v xml:space="preserve">Temp. suitable for vectors - surveillance may be needed. </v>
      </c>
      <c r="DJ655" t="str">
        <f t="shared" si="60"/>
        <v>When temp. suitable, model suggests vectors likely - may need control, education, and policies minimizing exposure.</v>
      </c>
      <c r="DK655" t="str">
        <f t="shared" si="64"/>
        <v xml:space="preserve">Temp. suitable for Zika - surveillance may be needed. </v>
      </c>
      <c r="DL655" t="str">
        <f t="shared" si="61"/>
        <v>When temp. suitable, model suggests Zika unlikely.</v>
      </c>
      <c r="DM655" t="str">
        <f t="shared" si="65"/>
        <v>Temp. suitable for vectors - surveillance may be needed. When temp. suitable, model suggests vectors likely - may need control, education, and policies minimizing exposure.</v>
      </c>
      <c r="DX655" s="59" t="s">
        <v>682</v>
      </c>
      <c r="DY655" s="59" t="s">
        <v>11</v>
      </c>
      <c r="DZ655" s="59" t="s">
        <v>12</v>
      </c>
      <c r="EA655" s="59" t="s">
        <v>8</v>
      </c>
      <c r="EB655" s="59">
        <v>0</v>
      </c>
      <c r="EC655" s="59">
        <v>145</v>
      </c>
      <c r="ED655" s="59">
        <v>0</v>
      </c>
      <c r="EE655" s="59">
        <v>1448</v>
      </c>
      <c r="EF655" s="59">
        <v>1448</v>
      </c>
      <c r="EG655" s="59">
        <v>52.241379310344797</v>
      </c>
      <c r="EH655" s="59">
        <v>143.04801585298799</v>
      </c>
      <c r="EI655" s="59">
        <v>7575</v>
      </c>
      <c r="EJ655" s="59">
        <v>59</v>
      </c>
      <c r="EK655" s="59">
        <v>0</v>
      </c>
      <c r="EL655" s="59">
        <v>12</v>
      </c>
      <c r="EM655" s="59">
        <v>5</v>
      </c>
      <c r="EN655" s="59">
        <v>7575</v>
      </c>
    </row>
    <row r="656" spans="1:144" x14ac:dyDescent="0.25">
      <c r="A656" s="18">
        <v>38.302014499999999</v>
      </c>
      <c r="B656" s="18">
        <v>-77.042336399999996</v>
      </c>
      <c r="C656" s="18">
        <f>IF(Sheet1!G1517=1,Master!A656,Master!K656)</f>
        <v>38.302014499999999</v>
      </c>
      <c r="D656" s="18">
        <f>IF(Sheet1!G1517=1,Master!B656,Master!L656)</f>
        <v>-77.042336399999996</v>
      </c>
      <c r="E656" s="18">
        <f>IF(Sheet1!G1517=0,Master!A656,Master!K656)</f>
        <v>100</v>
      </c>
      <c r="F656" s="18">
        <f>IF(Sheet1!G1517=0,Master!B656,Master!L656)</f>
        <v>180</v>
      </c>
      <c r="G656" s="18">
        <f>IF(Sheet1!I1517=1,Master!A656,Master!K656)</f>
        <v>38.302014499999999</v>
      </c>
      <c r="H656" s="18">
        <f>IF(Sheet1!I1517=1,Master!B656,Master!L656)</f>
        <v>-77.042336399999996</v>
      </c>
      <c r="I656" s="18">
        <f>IF(Sheet1!I1517=0,Master!A656,Master!K656)</f>
        <v>100</v>
      </c>
      <c r="J656" s="18">
        <f>IF(Sheet1!I1517=0,Master!B656,Master!L656)</f>
        <v>180</v>
      </c>
      <c r="K656" s="18">
        <v>100</v>
      </c>
      <c r="L656" s="18">
        <v>180</v>
      </c>
      <c r="M656">
        <v>572</v>
      </c>
      <c r="N656" t="s">
        <v>684</v>
      </c>
      <c r="O656">
        <v>0.14922177198100001</v>
      </c>
      <c r="P656" t="s">
        <v>11</v>
      </c>
      <c r="Q656" t="s">
        <v>12</v>
      </c>
      <c r="R656" t="s">
        <v>8</v>
      </c>
      <c r="S656">
        <v>1</v>
      </c>
      <c r="T656">
        <v>1</v>
      </c>
      <c r="U656">
        <v>0.90551179647445701</v>
      </c>
      <c r="V656">
        <v>0.90551179647445701</v>
      </c>
      <c r="W656">
        <v>0.90551179647445701</v>
      </c>
      <c r="X656" s="1">
        <v>0.90551179647445701</v>
      </c>
      <c r="Z656" s="1">
        <v>1</v>
      </c>
      <c r="AA656" s="1">
        <v>0.36295554292146698</v>
      </c>
      <c r="AB656" s="1">
        <v>0.36295554292146698</v>
      </c>
      <c r="AC656" s="1">
        <v>0.36295554292146698</v>
      </c>
      <c r="AD656" s="1">
        <v>0.36295554292146698</v>
      </c>
      <c r="AF656" s="1">
        <v>1</v>
      </c>
      <c r="AG656">
        <v>0.79132089195455302</v>
      </c>
      <c r="AH656">
        <v>0.79132089195455302</v>
      </c>
      <c r="AI656">
        <v>0.79132089195455302</v>
      </c>
      <c r="AJ656">
        <v>0.79132089195455302</v>
      </c>
      <c r="AL656" s="18">
        <f t="shared" si="62"/>
        <v>0.79132089195455302</v>
      </c>
      <c r="AM656">
        <v>0.79132089195455302</v>
      </c>
      <c r="AN656">
        <v>572</v>
      </c>
      <c r="AO656" t="s">
        <v>684</v>
      </c>
      <c r="AP656" t="s">
        <v>11</v>
      </c>
      <c r="AQ656" t="s">
        <v>12</v>
      </c>
      <c r="AR656" t="s">
        <v>8</v>
      </c>
      <c r="AS656">
        <v>38.302014499999999</v>
      </c>
      <c r="AT656">
        <v>-77.042336399999996</v>
      </c>
      <c r="AW656">
        <v>7.1</v>
      </c>
      <c r="AX656">
        <v>7.1</v>
      </c>
      <c r="BB656">
        <v>8.6999999999999993</v>
      </c>
      <c r="BC656">
        <v>8.6999999999999993</v>
      </c>
      <c r="BG656">
        <v>13.7</v>
      </c>
      <c r="BH656">
        <v>13.7</v>
      </c>
      <c r="BL656">
        <v>19.7</v>
      </c>
      <c r="BM656">
        <v>19.7</v>
      </c>
      <c r="BQ656">
        <v>24.5</v>
      </c>
      <c r="BR656">
        <v>24.5</v>
      </c>
      <c r="BW656">
        <v>29</v>
      </c>
      <c r="BX656">
        <v>29</v>
      </c>
      <c r="CB656">
        <v>31.2</v>
      </c>
      <c r="CC656">
        <v>31.2</v>
      </c>
      <c r="CG656">
        <v>30</v>
      </c>
      <c r="CH656">
        <v>30</v>
      </c>
      <c r="CL656">
        <v>26.7</v>
      </c>
      <c r="CM656">
        <v>26.7</v>
      </c>
      <c r="CQ656">
        <v>20.8</v>
      </c>
      <c r="CR656">
        <v>20.8</v>
      </c>
      <c r="CV656">
        <v>14.9</v>
      </c>
      <c r="CW656">
        <v>14.9</v>
      </c>
      <c r="DA656">
        <v>9</v>
      </c>
      <c r="DB656">
        <v>9</v>
      </c>
      <c r="DD656">
        <v>1</v>
      </c>
      <c r="DE656">
        <v>0</v>
      </c>
      <c r="DF656">
        <v>0</v>
      </c>
      <c r="DG656">
        <v>0</v>
      </c>
      <c r="DH656">
        <v>0</v>
      </c>
      <c r="DI656" t="str">
        <f t="shared" si="63"/>
        <v xml:space="preserve">Temp. suitable for vectors - surveillance may be needed. </v>
      </c>
      <c r="DJ656" t="str">
        <f t="shared" si="60"/>
        <v>When temp. suitable, model suggests vectors likely - may need control, education, and policies minimizing exposure.</v>
      </c>
      <c r="DK656" t="str">
        <f t="shared" si="64"/>
        <v xml:space="preserve">Temp. suitable for Zika - surveillance may be needed. </v>
      </c>
      <c r="DL656" t="str">
        <f t="shared" si="61"/>
        <v>When temp. suitable, model suggests Zika unlikely.</v>
      </c>
      <c r="DM656" t="str">
        <f t="shared" si="65"/>
        <v>Temp. suitable for vectors - surveillance may be needed. When temp. suitable, model suggests vectors likely - may need control, education, and policies minimizing exposure.</v>
      </c>
      <c r="DX656" s="59" t="s">
        <v>684</v>
      </c>
      <c r="DY656" s="59" t="s">
        <v>11</v>
      </c>
      <c r="DZ656" s="59" t="s">
        <v>12</v>
      </c>
      <c r="EA656" s="59" t="s">
        <v>8</v>
      </c>
      <c r="EB656" s="59">
        <v>0</v>
      </c>
      <c r="EC656" s="59">
        <v>69</v>
      </c>
      <c r="ED656" s="59">
        <v>0</v>
      </c>
      <c r="EE656" s="59">
        <v>375</v>
      </c>
      <c r="EF656" s="59">
        <v>375</v>
      </c>
      <c r="EG656" s="59">
        <v>28.6086956521739</v>
      </c>
      <c r="EH656" s="59">
        <v>68.180752392808003</v>
      </c>
      <c r="EI656" s="59">
        <v>1974</v>
      </c>
      <c r="EJ656" s="59">
        <v>33</v>
      </c>
      <c r="EK656" s="59">
        <v>0</v>
      </c>
      <c r="EL656" s="59">
        <v>7</v>
      </c>
      <c r="EM656" s="59">
        <v>6</v>
      </c>
      <c r="EN656" s="59">
        <v>1974</v>
      </c>
    </row>
    <row r="657" spans="1:144" x14ac:dyDescent="0.25">
      <c r="A657" s="18">
        <v>37.244825300000002</v>
      </c>
      <c r="B657" s="18">
        <v>-76.585481299999998</v>
      </c>
      <c r="C657" s="18">
        <f>IF(Sheet1!G1518=1,Master!A657,Master!K657)</f>
        <v>37.244825300000002</v>
      </c>
      <c r="D657" s="18">
        <f>IF(Sheet1!G1518=1,Master!B657,Master!L657)</f>
        <v>-76.585481299999998</v>
      </c>
      <c r="E657" s="18">
        <f>IF(Sheet1!G1518=0,Master!A657,Master!K657)</f>
        <v>100</v>
      </c>
      <c r="F657" s="18">
        <f>IF(Sheet1!G1518=0,Master!B657,Master!L657)</f>
        <v>180</v>
      </c>
      <c r="G657" s="18">
        <f>IF(Sheet1!I1518=1,Master!A657,Master!K657)</f>
        <v>37.244825300000002</v>
      </c>
      <c r="H657" s="18">
        <f>IF(Sheet1!I1518=1,Master!B657,Master!L657)</f>
        <v>-76.585481299999998</v>
      </c>
      <c r="I657" s="18">
        <f>IF(Sheet1!I1518=0,Master!A657,Master!K657)</f>
        <v>100</v>
      </c>
      <c r="J657" s="18">
        <f>IF(Sheet1!I1518=0,Master!B657,Master!L657)</f>
        <v>180</v>
      </c>
      <c r="K657" s="18">
        <v>100</v>
      </c>
      <c r="L657" s="18">
        <v>180</v>
      </c>
      <c r="M657">
        <v>580</v>
      </c>
      <c r="N657" t="s">
        <v>692</v>
      </c>
      <c r="O657">
        <v>0.292856651819</v>
      </c>
      <c r="P657" t="s">
        <v>11</v>
      </c>
      <c r="Q657" t="s">
        <v>12</v>
      </c>
      <c r="R657" t="s">
        <v>8</v>
      </c>
      <c r="S657">
        <v>1</v>
      </c>
      <c r="T657">
        <v>1</v>
      </c>
      <c r="U657">
        <v>3.6614172458648602</v>
      </c>
      <c r="V657">
        <v>3.6614172458648602</v>
      </c>
      <c r="W657">
        <v>3.6614172458648602</v>
      </c>
      <c r="X657" s="1">
        <v>3.6614172458648602</v>
      </c>
      <c r="Z657" s="1">
        <v>2</v>
      </c>
      <c r="AA657" s="1">
        <v>0.63110207671487495</v>
      </c>
      <c r="AB657" s="1">
        <v>0.68851882066081704</v>
      </c>
      <c r="AC657" s="1">
        <v>0.659810448687846</v>
      </c>
      <c r="AD657" s="1">
        <v>1.31962089737569</v>
      </c>
      <c r="AF657" s="1">
        <v>2</v>
      </c>
      <c r="AG657">
        <v>0.84212209243887404</v>
      </c>
      <c r="AH657">
        <v>0.91050039711878705</v>
      </c>
      <c r="AI657">
        <v>0.87631124477883104</v>
      </c>
      <c r="AJ657">
        <v>1.7526224895576601</v>
      </c>
      <c r="AL657" s="18">
        <f t="shared" si="62"/>
        <v>0.91050039711878705</v>
      </c>
      <c r="AM657">
        <v>0.91050039711878705</v>
      </c>
      <c r="AN657">
        <v>580</v>
      </c>
      <c r="AO657" t="s">
        <v>692</v>
      </c>
      <c r="AP657" t="s">
        <v>11</v>
      </c>
      <c r="AQ657" t="s">
        <v>12</v>
      </c>
      <c r="AR657" t="s">
        <v>8</v>
      </c>
      <c r="AS657">
        <v>37.244825300000002</v>
      </c>
      <c r="AT657">
        <v>-76.585481299999998</v>
      </c>
      <c r="AW657">
        <v>8.4</v>
      </c>
      <c r="AX657">
        <v>8.4</v>
      </c>
      <c r="BB657">
        <v>9.8000000000000007</v>
      </c>
      <c r="BC657">
        <v>9.8000000000000007</v>
      </c>
      <c r="BG657">
        <v>14.6</v>
      </c>
      <c r="BH657">
        <v>14.6</v>
      </c>
      <c r="BL657">
        <v>20</v>
      </c>
      <c r="BM657">
        <v>20</v>
      </c>
      <c r="BQ657">
        <v>24.7</v>
      </c>
      <c r="BR657">
        <v>24.7</v>
      </c>
      <c r="BW657">
        <v>28.6</v>
      </c>
      <c r="BX657">
        <v>28.6</v>
      </c>
      <c r="CB657">
        <v>30.3</v>
      </c>
      <c r="CC657">
        <v>30.3</v>
      </c>
      <c r="CG657">
        <v>29.7</v>
      </c>
      <c r="CH657">
        <v>29.7</v>
      </c>
      <c r="CL657">
        <v>26.5</v>
      </c>
      <c r="CM657">
        <v>26.5</v>
      </c>
      <c r="CQ657">
        <v>21.1</v>
      </c>
      <c r="CR657">
        <v>21.1</v>
      </c>
      <c r="CV657">
        <v>16</v>
      </c>
      <c r="CW657">
        <v>16</v>
      </c>
      <c r="DA657">
        <v>10.199999999999999</v>
      </c>
      <c r="DB657">
        <v>10.199999999999999</v>
      </c>
      <c r="DD657">
        <v>2</v>
      </c>
      <c r="DE657">
        <v>0</v>
      </c>
      <c r="DF657">
        <v>0</v>
      </c>
      <c r="DG657">
        <v>0</v>
      </c>
      <c r="DH657">
        <v>0</v>
      </c>
      <c r="DI657" t="str">
        <f t="shared" si="63"/>
        <v xml:space="preserve">Temp. suitable for vectors - surveillance may be needed. </v>
      </c>
      <c r="DJ657" t="str">
        <f t="shared" si="60"/>
        <v>When temp. suitable, model suggests vectors likely - may need control, education, and policies minimizing exposure.</v>
      </c>
      <c r="DK657" t="str">
        <f t="shared" si="64"/>
        <v xml:space="preserve">Temp. suitable for Zika - surveillance may be needed. </v>
      </c>
      <c r="DL657" t="str">
        <f t="shared" si="61"/>
        <v>When temp. suitable, model suggests Zika unlikely.</v>
      </c>
      <c r="DM657" t="str">
        <f t="shared" si="65"/>
        <v>Temp. suitable for vectors - surveillance may be needed. When temp. suitable, model suggests vectors likely - may need control, education, and policies minimizing exposure.</v>
      </c>
      <c r="DX657" s="59" t="s">
        <v>692</v>
      </c>
      <c r="DY657" s="59" t="s">
        <v>11</v>
      </c>
      <c r="DZ657" s="59" t="s">
        <v>12</v>
      </c>
      <c r="EA657" s="59" t="s">
        <v>8</v>
      </c>
      <c r="EB657" s="59">
        <v>0</v>
      </c>
      <c r="EC657" s="59">
        <v>67</v>
      </c>
      <c r="ED657" s="59">
        <v>0</v>
      </c>
      <c r="EE657" s="59">
        <v>703</v>
      </c>
      <c r="EF657" s="59">
        <v>703</v>
      </c>
      <c r="EG657" s="59">
        <v>150.089552238805</v>
      </c>
      <c r="EH657" s="59">
        <v>155.82258676957099</v>
      </c>
      <c r="EI657" s="59">
        <v>10056</v>
      </c>
      <c r="EJ657" s="59">
        <v>53</v>
      </c>
      <c r="EK657" s="59">
        <v>0</v>
      </c>
      <c r="EL657" s="59">
        <v>6</v>
      </c>
      <c r="EM657" s="59">
        <v>114</v>
      </c>
      <c r="EN657" s="59">
        <v>10056</v>
      </c>
    </row>
    <row r="658" spans="1:144" x14ac:dyDescent="0.25">
      <c r="A658" s="18">
        <v>36.813996299999999</v>
      </c>
      <c r="B658" s="18">
        <v>-76.298838000000003</v>
      </c>
      <c r="C658" s="18">
        <f>IF(Sheet1!G1519=1,Master!A658,Master!K658)</f>
        <v>36.813996299999999</v>
      </c>
      <c r="D658" s="18">
        <f>IF(Sheet1!G1519=1,Master!B658,Master!L658)</f>
        <v>-76.298838000000003</v>
      </c>
      <c r="E658" s="18">
        <f>IF(Sheet1!G1519=0,Master!A658,Master!K658)</f>
        <v>100</v>
      </c>
      <c r="F658" s="18">
        <f>IF(Sheet1!G1519=0,Master!B658,Master!L658)</f>
        <v>180</v>
      </c>
      <c r="G658" s="18">
        <f>IF(Sheet1!I1519=1,Master!A658,Master!K658)</f>
        <v>36.813996299999999</v>
      </c>
      <c r="H658" s="18">
        <f>IF(Sheet1!I1519=1,Master!B658,Master!L658)</f>
        <v>-76.298838000000003</v>
      </c>
      <c r="I658" s="18">
        <f>IF(Sheet1!I1519=0,Master!A658,Master!K658)</f>
        <v>100</v>
      </c>
      <c r="J658" s="18">
        <f>IF(Sheet1!I1519=0,Master!B658,Master!L658)</f>
        <v>180</v>
      </c>
      <c r="K658" s="18">
        <v>100</v>
      </c>
      <c r="L658" s="18">
        <v>180</v>
      </c>
      <c r="M658">
        <v>594</v>
      </c>
      <c r="N658" t="s">
        <v>708</v>
      </c>
      <c r="O658">
        <v>0.103687336563</v>
      </c>
      <c r="P658" t="s">
        <v>11</v>
      </c>
      <c r="Q658" t="s">
        <v>12</v>
      </c>
      <c r="R658" t="s">
        <v>8</v>
      </c>
      <c r="S658">
        <v>1</v>
      </c>
      <c r="T658">
        <v>1</v>
      </c>
      <c r="U658">
        <v>5.5905513763427699</v>
      </c>
      <c r="V658">
        <v>5.5905513763427699</v>
      </c>
      <c r="W658">
        <v>5.5905513763427699</v>
      </c>
      <c r="X658" s="1">
        <v>5.5905513763427699</v>
      </c>
      <c r="Z658" s="1">
        <v>1</v>
      </c>
      <c r="AA658" s="1">
        <v>0.83263510465621904</v>
      </c>
      <c r="AB658" s="1">
        <v>0.83263510465621904</v>
      </c>
      <c r="AC658" s="1">
        <v>0.83263510465621904</v>
      </c>
      <c r="AD658" s="1">
        <v>0.83263510465621904</v>
      </c>
      <c r="AF658" s="1">
        <v>1</v>
      </c>
      <c r="AG658">
        <v>0.95272994041442904</v>
      </c>
      <c r="AH658">
        <v>0.95272994041442904</v>
      </c>
      <c r="AI658">
        <v>0.95272994041442904</v>
      </c>
      <c r="AJ658">
        <v>0.95272994041442904</v>
      </c>
      <c r="AL658" s="18">
        <f t="shared" si="62"/>
        <v>0.95272994041442904</v>
      </c>
      <c r="AM658">
        <v>0.95272994041442904</v>
      </c>
      <c r="AN658">
        <v>594</v>
      </c>
      <c r="AO658" t="s">
        <v>708</v>
      </c>
      <c r="AP658" t="s">
        <v>11</v>
      </c>
      <c r="AQ658" t="s">
        <v>12</v>
      </c>
      <c r="AR658" t="s">
        <v>8</v>
      </c>
      <c r="AS658">
        <v>36.813996299999999</v>
      </c>
      <c r="AT658">
        <v>-76.298838000000003</v>
      </c>
      <c r="AW658">
        <v>9.3000000000000007</v>
      </c>
      <c r="AX658">
        <v>9.3000000000000007</v>
      </c>
      <c r="BB658">
        <v>10.4</v>
      </c>
      <c r="BC658">
        <v>10.4</v>
      </c>
      <c r="BG658">
        <v>14.7</v>
      </c>
      <c r="BH658">
        <v>14.7</v>
      </c>
      <c r="BL658">
        <v>20</v>
      </c>
      <c r="BM658">
        <v>20</v>
      </c>
      <c r="BQ658">
        <v>24.4</v>
      </c>
      <c r="BR658">
        <v>24.4</v>
      </c>
      <c r="BW658">
        <v>28.5</v>
      </c>
      <c r="BX658">
        <v>28.5</v>
      </c>
      <c r="CB658">
        <v>30.6</v>
      </c>
      <c r="CC658">
        <v>30.6</v>
      </c>
      <c r="CG658">
        <v>29.8</v>
      </c>
      <c r="CH658">
        <v>29.8</v>
      </c>
      <c r="CL658">
        <v>26.7</v>
      </c>
      <c r="CM658">
        <v>26.7</v>
      </c>
      <c r="CQ658">
        <v>21.3</v>
      </c>
      <c r="CR658">
        <v>21.3</v>
      </c>
      <c r="CV658">
        <v>16.399999999999999</v>
      </c>
      <c r="CW658">
        <v>16.399999999999999</v>
      </c>
      <c r="DA658">
        <v>11.2</v>
      </c>
      <c r="DB658">
        <v>11.2</v>
      </c>
      <c r="DD658">
        <v>1</v>
      </c>
      <c r="DE658">
        <v>0.93249034881591797</v>
      </c>
      <c r="DF658">
        <v>0.93249034881591797</v>
      </c>
      <c r="DG658">
        <v>0.93249034881591797</v>
      </c>
      <c r="DH658">
        <v>0.93249034881591797</v>
      </c>
      <c r="DI658" t="str">
        <f t="shared" si="63"/>
        <v xml:space="preserve">Temp. suitable for vectors - surveillance may be needed. </v>
      </c>
      <c r="DJ658" t="str">
        <f t="shared" si="60"/>
        <v>When temp. suitable, model suggests vectors likely - may need control, education, and policies minimizing exposure.</v>
      </c>
      <c r="DK658" t="str">
        <f t="shared" si="64"/>
        <v xml:space="preserve">Temp. suitable for Zika - surveillance may be needed. </v>
      </c>
      <c r="DL658" t="str">
        <f t="shared" si="61"/>
        <v>When temp. suitable, model suggests Zika likely - may need control, education, and policies minimizing exposure.</v>
      </c>
      <c r="DM658" t="str">
        <f t="shared" si="65"/>
        <v>Temp. suitable for vectors - surveillance may be needed. When temp. suitable, model suggests vectors likely - may need control, education, and policies minimizing exposure.</v>
      </c>
      <c r="DX658" s="59" t="s">
        <v>708</v>
      </c>
      <c r="DY658" s="59" t="s">
        <v>11</v>
      </c>
      <c r="DZ658" s="59" t="s">
        <v>12</v>
      </c>
      <c r="EA658" s="59" t="s">
        <v>8</v>
      </c>
      <c r="EB658" s="59">
        <v>425</v>
      </c>
      <c r="EC658" s="59">
        <v>33</v>
      </c>
      <c r="ED658" s="59">
        <v>1</v>
      </c>
      <c r="EE658" s="59">
        <v>2676</v>
      </c>
      <c r="EF658" s="59">
        <v>2675</v>
      </c>
      <c r="EG658" s="59">
        <v>932.48484848484804</v>
      </c>
      <c r="EH658" s="59">
        <v>562.51411409698005</v>
      </c>
      <c r="EI658" s="59">
        <v>30772</v>
      </c>
      <c r="EJ658" s="59">
        <v>33</v>
      </c>
      <c r="EK658" s="59">
        <v>1</v>
      </c>
      <c r="EL658" s="59">
        <v>1</v>
      </c>
      <c r="EM658" s="59">
        <v>922</v>
      </c>
      <c r="EN658" s="59">
        <v>30772</v>
      </c>
    </row>
    <row r="659" spans="1:144" x14ac:dyDescent="0.25">
      <c r="A659" s="18">
        <v>36.5590592</v>
      </c>
      <c r="B659" s="18">
        <v>-76.267471799999996</v>
      </c>
      <c r="C659" s="18">
        <f>IF(Sheet1!G1520=1,Master!A659,Master!K659)</f>
        <v>36.5590592</v>
      </c>
      <c r="D659" s="18">
        <f>IF(Sheet1!G1520=1,Master!B659,Master!L659)</f>
        <v>-76.267471799999996</v>
      </c>
      <c r="E659" s="18">
        <f>IF(Sheet1!G1520=0,Master!A659,Master!K659)</f>
        <v>100</v>
      </c>
      <c r="F659" s="18">
        <f>IF(Sheet1!G1520=0,Master!B659,Master!L659)</f>
        <v>180</v>
      </c>
      <c r="G659" s="18">
        <f>IF(Sheet1!I1520=1,Master!A659,Master!K659)</f>
        <v>36.5590592</v>
      </c>
      <c r="H659" s="18">
        <f>IF(Sheet1!I1520=1,Master!B659,Master!L659)</f>
        <v>-76.267471799999996</v>
      </c>
      <c r="I659" s="18">
        <f>IF(Sheet1!I1520=0,Master!A659,Master!K659)</f>
        <v>100</v>
      </c>
      <c r="J659" s="18">
        <f>IF(Sheet1!I1520=0,Master!B659,Master!L659)</f>
        <v>180</v>
      </c>
      <c r="K659" s="18">
        <v>100</v>
      </c>
      <c r="L659" s="18">
        <v>180</v>
      </c>
      <c r="M659">
        <v>596</v>
      </c>
      <c r="N659" t="s">
        <v>710</v>
      </c>
      <c r="O659">
        <v>0.17632230338300001</v>
      </c>
      <c r="P659" t="s">
        <v>11</v>
      </c>
      <c r="Q659" t="s">
        <v>12</v>
      </c>
      <c r="R659" t="s">
        <v>8</v>
      </c>
      <c r="S659">
        <v>1</v>
      </c>
      <c r="T659">
        <v>1</v>
      </c>
      <c r="U659">
        <v>4.7637796401977504</v>
      </c>
      <c r="V659">
        <v>4.7637796401977504</v>
      </c>
      <c r="W659">
        <v>4.7637796401977504</v>
      </c>
      <c r="X659" s="1">
        <v>4.7637796401977504</v>
      </c>
      <c r="Z659" s="1">
        <v>1</v>
      </c>
      <c r="AA659" s="1">
        <v>0.67934108798159598</v>
      </c>
      <c r="AB659" s="1">
        <v>0.67934108798159598</v>
      </c>
      <c r="AC659" s="1">
        <v>0.67934108798159598</v>
      </c>
      <c r="AD659" s="1">
        <v>0.67934108798159598</v>
      </c>
      <c r="AF659" s="1">
        <v>1</v>
      </c>
      <c r="AG659">
        <v>0.980996684542773</v>
      </c>
      <c r="AH659">
        <v>0.980996684542773</v>
      </c>
      <c r="AI659">
        <v>0.980996684542773</v>
      </c>
      <c r="AJ659">
        <v>0.980996684542773</v>
      </c>
      <c r="AL659" s="18">
        <f t="shared" si="62"/>
        <v>0.980996684542773</v>
      </c>
      <c r="AM659">
        <v>0.980996684542773</v>
      </c>
      <c r="AN659">
        <v>596</v>
      </c>
      <c r="AO659" t="s">
        <v>710</v>
      </c>
      <c r="AP659" t="s">
        <v>11</v>
      </c>
      <c r="AQ659" t="s">
        <v>12</v>
      </c>
      <c r="AR659" t="s">
        <v>8</v>
      </c>
      <c r="AS659">
        <v>36.5590592</v>
      </c>
      <c r="AT659">
        <v>-76.267471799999996</v>
      </c>
      <c r="AW659">
        <v>9.9</v>
      </c>
      <c r="AX659">
        <v>9.9</v>
      </c>
      <c r="BB659">
        <v>10.9</v>
      </c>
      <c r="BC659">
        <v>10.9</v>
      </c>
      <c r="BG659">
        <v>15.3</v>
      </c>
      <c r="BH659">
        <v>15.3</v>
      </c>
      <c r="BL659">
        <v>20.399999999999999</v>
      </c>
      <c r="BM659">
        <v>20.399999999999999</v>
      </c>
      <c r="BQ659">
        <v>24.6</v>
      </c>
      <c r="BR659">
        <v>24.6</v>
      </c>
      <c r="BW659">
        <v>28.6</v>
      </c>
      <c r="BX659">
        <v>28.6</v>
      </c>
      <c r="CB659">
        <v>30.6</v>
      </c>
      <c r="CC659">
        <v>30.6</v>
      </c>
      <c r="CG659">
        <v>29.9</v>
      </c>
      <c r="CH659">
        <v>29.9</v>
      </c>
      <c r="CL659">
        <v>26.9</v>
      </c>
      <c r="CM659">
        <v>26.9</v>
      </c>
      <c r="CQ659">
        <v>21.7</v>
      </c>
      <c r="CR659">
        <v>21.7</v>
      </c>
      <c r="CV659">
        <v>16.8</v>
      </c>
      <c r="CW659">
        <v>16.8</v>
      </c>
      <c r="DA659">
        <v>11.6</v>
      </c>
      <c r="DB659">
        <v>11.6</v>
      </c>
      <c r="DD659">
        <v>2</v>
      </c>
      <c r="DE659">
        <v>0</v>
      </c>
      <c r="DF659">
        <v>0</v>
      </c>
      <c r="DG659">
        <v>0</v>
      </c>
      <c r="DH659">
        <v>0</v>
      </c>
      <c r="DI659" t="str">
        <f t="shared" si="63"/>
        <v xml:space="preserve">Temp. suitable for vectors - surveillance may be needed. </v>
      </c>
      <c r="DJ659" t="str">
        <f t="shared" si="60"/>
        <v>When temp. suitable, model suggests vectors likely - may need control, education, and policies minimizing exposure.</v>
      </c>
      <c r="DK659" t="str">
        <f t="shared" si="64"/>
        <v xml:space="preserve">Temp. suitable for Zika - surveillance may be needed. </v>
      </c>
      <c r="DL659" t="str">
        <f t="shared" si="61"/>
        <v>When temp. suitable, model suggests Zika unlikely.</v>
      </c>
      <c r="DM659" t="str">
        <f t="shared" si="65"/>
        <v>Temp. suitable for vectors - surveillance may be needed. When temp. suitable, model suggests vectors likely - may need control, education, and policies minimizing exposure.</v>
      </c>
      <c r="DX659" s="59" t="s">
        <v>710</v>
      </c>
      <c r="DY659" s="59" t="s">
        <v>11</v>
      </c>
      <c r="DZ659" s="59" t="s">
        <v>12</v>
      </c>
      <c r="EA659" s="59" t="s">
        <v>8</v>
      </c>
      <c r="EB659" s="59">
        <v>6</v>
      </c>
      <c r="EC659" s="59">
        <v>242</v>
      </c>
      <c r="ED659" s="59">
        <v>0</v>
      </c>
      <c r="EE659" s="59">
        <v>334</v>
      </c>
      <c r="EF659" s="59">
        <v>334</v>
      </c>
      <c r="EG659" s="59">
        <v>10.9214876033057</v>
      </c>
      <c r="EH659" s="59">
        <v>29.0638729669089</v>
      </c>
      <c r="EI659" s="59">
        <v>2643</v>
      </c>
      <c r="EJ659" s="59">
        <v>49</v>
      </c>
      <c r="EK659" s="59">
        <v>0</v>
      </c>
      <c r="EL659" s="59">
        <v>20</v>
      </c>
      <c r="EM659" s="59">
        <v>0</v>
      </c>
      <c r="EN659" s="59">
        <v>2643</v>
      </c>
    </row>
    <row r="660" spans="1:144" x14ac:dyDescent="0.25">
      <c r="A660" s="18">
        <v>37.187380099999999</v>
      </c>
      <c r="B660" s="18">
        <v>-80.542293900000004</v>
      </c>
      <c r="C660" s="18">
        <f>IF(Sheet1!G1521=1,Master!A660,Master!K660)</f>
        <v>37.187380099999999</v>
      </c>
      <c r="D660" s="18">
        <f>IF(Sheet1!G1521=1,Master!B660,Master!L660)</f>
        <v>-80.542293900000004</v>
      </c>
      <c r="E660" s="18">
        <f>IF(Sheet1!G1521=0,Master!A660,Master!K660)</f>
        <v>100</v>
      </c>
      <c r="F660" s="18">
        <f>IF(Sheet1!G1521=0,Master!B660,Master!L660)</f>
        <v>180</v>
      </c>
      <c r="G660" s="18">
        <f>IF(Sheet1!I1521=1,Master!A660,Master!K660)</f>
        <v>37.187380099999999</v>
      </c>
      <c r="H660" s="18">
        <f>IF(Sheet1!I1521=1,Master!B660,Master!L660)</f>
        <v>-80.542293900000004</v>
      </c>
      <c r="I660" s="18">
        <f>IF(Sheet1!I1521=0,Master!A660,Master!K660)</f>
        <v>100</v>
      </c>
      <c r="J660" s="18">
        <f>IF(Sheet1!I1521=0,Master!B660,Master!L660)</f>
        <v>180</v>
      </c>
      <c r="K660" s="18">
        <v>100</v>
      </c>
      <c r="L660" s="18">
        <v>180</v>
      </c>
      <c r="M660">
        <v>631</v>
      </c>
      <c r="N660" t="s">
        <v>745</v>
      </c>
      <c r="O660">
        <v>0.20344568027000001</v>
      </c>
      <c r="P660" t="s">
        <v>11</v>
      </c>
      <c r="Q660" t="s">
        <v>12</v>
      </c>
      <c r="R660" t="s">
        <v>8</v>
      </c>
      <c r="S660">
        <v>1</v>
      </c>
      <c r="T660">
        <v>1</v>
      </c>
      <c r="U660">
        <v>-4.3307085037231401</v>
      </c>
      <c r="V660">
        <v>-4.3307085037231401</v>
      </c>
      <c r="W660">
        <v>-4.3307085037231401</v>
      </c>
      <c r="X660" s="1">
        <v>-4.3307085037231401</v>
      </c>
      <c r="Z660" s="1">
        <v>1</v>
      </c>
      <c r="AA660" s="1">
        <v>6.2677532434464001E-2</v>
      </c>
      <c r="AB660" s="1">
        <v>6.2677532434464001E-2</v>
      </c>
      <c r="AC660" s="1">
        <v>6.2677532434464001E-2</v>
      </c>
      <c r="AD660" s="1">
        <v>6.2677532434464001E-2</v>
      </c>
      <c r="AF660" s="1">
        <v>1</v>
      </c>
      <c r="AG660">
        <v>0.80836254358291604</v>
      </c>
      <c r="AH660">
        <v>0.80836254358291604</v>
      </c>
      <c r="AI660">
        <v>0.80836254358291604</v>
      </c>
      <c r="AJ660">
        <v>0.80836254358291604</v>
      </c>
      <c r="AL660" s="18">
        <f t="shared" si="62"/>
        <v>0.80836254358291604</v>
      </c>
      <c r="AM660">
        <v>0.80836254358291604</v>
      </c>
      <c r="AN660">
        <v>631</v>
      </c>
      <c r="AO660" t="s">
        <v>745</v>
      </c>
      <c r="AP660" t="s">
        <v>11</v>
      </c>
      <c r="AQ660" t="s">
        <v>12</v>
      </c>
      <c r="AR660" t="s">
        <v>8</v>
      </c>
      <c r="AS660">
        <v>37.187380099999999</v>
      </c>
      <c r="AT660">
        <v>-80.542293900000004</v>
      </c>
      <c r="AW660">
        <v>5.6</v>
      </c>
      <c r="AX660">
        <v>5.6</v>
      </c>
      <c r="BB660">
        <v>7.7</v>
      </c>
      <c r="BC660">
        <v>7.7</v>
      </c>
      <c r="BG660">
        <v>13.2</v>
      </c>
      <c r="BH660">
        <v>13.2</v>
      </c>
      <c r="BL660">
        <v>18.600000000000001</v>
      </c>
      <c r="BM660">
        <v>18.600000000000001</v>
      </c>
      <c r="BQ660">
        <v>23.2</v>
      </c>
      <c r="BR660">
        <v>23.2</v>
      </c>
      <c r="BW660">
        <v>26.9</v>
      </c>
      <c r="BX660">
        <v>26.9</v>
      </c>
      <c r="CB660">
        <v>28.7</v>
      </c>
      <c r="CC660">
        <v>28.7</v>
      </c>
      <c r="CG660">
        <v>28.1</v>
      </c>
      <c r="CH660">
        <v>28.1</v>
      </c>
      <c r="CL660">
        <v>24.8</v>
      </c>
      <c r="CM660">
        <v>24.8</v>
      </c>
      <c r="CQ660">
        <v>19.399999999999999</v>
      </c>
      <c r="CR660">
        <v>19.399999999999999</v>
      </c>
      <c r="CV660">
        <v>13.4</v>
      </c>
      <c r="CW660">
        <v>13.4</v>
      </c>
      <c r="DA660">
        <v>7.7</v>
      </c>
      <c r="DB660">
        <v>7.7</v>
      </c>
      <c r="DD660">
        <v>1</v>
      </c>
      <c r="DE660">
        <v>0</v>
      </c>
      <c r="DF660">
        <v>0</v>
      </c>
      <c r="DG660">
        <v>0</v>
      </c>
      <c r="DH660">
        <v>0</v>
      </c>
      <c r="DI660" t="str">
        <f t="shared" si="63"/>
        <v xml:space="preserve">Temp. suitable for vectors - surveillance may be needed. </v>
      </c>
      <c r="DJ660" t="str">
        <f t="shared" si="60"/>
        <v>When temp. suitable, model suggests vectors likely - may need control, education, and policies minimizing exposure.</v>
      </c>
      <c r="DK660" t="str">
        <f t="shared" si="64"/>
        <v xml:space="preserve">Temp. suitable for Zika - surveillance may be needed. </v>
      </c>
      <c r="DL660" t="str">
        <f t="shared" si="61"/>
        <v>When temp. suitable, model suggests Zika unlikely.</v>
      </c>
      <c r="DM660" t="str">
        <f t="shared" si="65"/>
        <v>Temp. suitable for vectors - surveillance may be needed. When temp. suitable, model suggests vectors likely - may need control, education, and policies minimizing exposure.</v>
      </c>
      <c r="DX660" s="59" t="s">
        <v>745</v>
      </c>
      <c r="DY660" s="59" t="s">
        <v>11</v>
      </c>
      <c r="DZ660" s="59" t="s">
        <v>12</v>
      </c>
      <c r="EA660" s="59" t="s">
        <v>8</v>
      </c>
      <c r="EB660" s="59">
        <v>4</v>
      </c>
      <c r="EC660" s="59">
        <v>266</v>
      </c>
      <c r="ED660" s="59">
        <v>0</v>
      </c>
      <c r="EE660" s="59">
        <v>3838</v>
      </c>
      <c r="EF660" s="59">
        <v>3838</v>
      </c>
      <c r="EG660" s="59">
        <v>100.593984962406</v>
      </c>
      <c r="EH660" s="59">
        <v>353.83939344679601</v>
      </c>
      <c r="EI660" s="59">
        <v>26758</v>
      </c>
      <c r="EJ660" s="59">
        <v>106</v>
      </c>
      <c r="EK660" s="59">
        <v>0</v>
      </c>
      <c r="EL660" s="59">
        <v>24</v>
      </c>
      <c r="EM660" s="59">
        <v>13</v>
      </c>
      <c r="EN660" s="59">
        <v>26758</v>
      </c>
    </row>
    <row r="661" spans="1:144" x14ac:dyDescent="0.25">
      <c r="A661" s="18">
        <v>36.789247000000003</v>
      </c>
      <c r="B661" s="18">
        <v>-76.313430299999993</v>
      </c>
      <c r="C661" s="18">
        <f>IF(Sheet1!G1522=1,Master!A661,Master!K661)</f>
        <v>36.789247000000003</v>
      </c>
      <c r="D661" s="18">
        <f>IF(Sheet1!G1522=1,Master!B661,Master!L661)</f>
        <v>-76.313430299999993</v>
      </c>
      <c r="E661" s="18">
        <f>IF(Sheet1!G1522=0,Master!A661,Master!K661)</f>
        <v>100</v>
      </c>
      <c r="F661" s="18">
        <f>IF(Sheet1!G1522=0,Master!B661,Master!L661)</f>
        <v>180</v>
      </c>
      <c r="G661" s="18">
        <f>IF(Sheet1!I1522=1,Master!A661,Master!K661)</f>
        <v>36.789247000000003</v>
      </c>
      <c r="H661" s="18">
        <f>IF(Sheet1!I1522=1,Master!B661,Master!L661)</f>
        <v>-76.313430299999993</v>
      </c>
      <c r="I661" s="18">
        <f>IF(Sheet1!I1522=0,Master!A661,Master!K661)</f>
        <v>100</v>
      </c>
      <c r="J661" s="18">
        <f>IF(Sheet1!I1522=0,Master!B661,Master!L661)</f>
        <v>180</v>
      </c>
      <c r="K661" s="18">
        <v>100</v>
      </c>
      <c r="L661" s="18">
        <v>180</v>
      </c>
      <c r="M661">
        <v>643</v>
      </c>
      <c r="N661" t="s">
        <v>757</v>
      </c>
      <c r="O661">
        <v>6.2707129133E-2</v>
      </c>
      <c r="P661" t="s">
        <v>11</v>
      </c>
      <c r="Q661" t="s">
        <v>12</v>
      </c>
      <c r="R661" t="s">
        <v>8</v>
      </c>
      <c r="S661">
        <v>1</v>
      </c>
      <c r="T661">
        <v>1</v>
      </c>
      <c r="U661">
        <v>4.2125983238220197</v>
      </c>
      <c r="V661">
        <v>4.2125983238220197</v>
      </c>
      <c r="W661">
        <v>4.2125983238220197</v>
      </c>
      <c r="X661" s="1">
        <v>4.2125983238220197</v>
      </c>
      <c r="Z661" s="1">
        <v>1</v>
      </c>
      <c r="AA661" s="1">
        <v>0.83263511750405095</v>
      </c>
      <c r="AB661" s="1">
        <v>0.83263511750405095</v>
      </c>
      <c r="AC661" s="1">
        <v>0.83263511750405095</v>
      </c>
      <c r="AD661" s="1">
        <v>0.83263511750405095</v>
      </c>
      <c r="AF661" s="1">
        <v>1</v>
      </c>
      <c r="AG661">
        <v>0.95272991900088999</v>
      </c>
      <c r="AH661">
        <v>0.95272991900088999</v>
      </c>
      <c r="AI661">
        <v>0.95272991900088999</v>
      </c>
      <c r="AJ661">
        <v>0.95272991900088999</v>
      </c>
      <c r="AL661" s="18">
        <f t="shared" si="62"/>
        <v>0.95272991900088999</v>
      </c>
      <c r="AM661">
        <v>0.95272991900088999</v>
      </c>
      <c r="AN661">
        <v>643</v>
      </c>
      <c r="AO661" t="s">
        <v>757</v>
      </c>
      <c r="AP661" t="s">
        <v>11</v>
      </c>
      <c r="AQ661" t="s">
        <v>12</v>
      </c>
      <c r="AR661" t="s">
        <v>8</v>
      </c>
      <c r="AS661">
        <v>36.789247000000003</v>
      </c>
      <c r="AT661">
        <v>-76.313430299999993</v>
      </c>
      <c r="AW661">
        <v>9.3000000000000007</v>
      </c>
      <c r="AX661">
        <v>9.3000000000000007</v>
      </c>
      <c r="BB661">
        <v>10.4</v>
      </c>
      <c r="BC661">
        <v>10.4</v>
      </c>
      <c r="BG661">
        <v>14.7</v>
      </c>
      <c r="BH661">
        <v>14.7</v>
      </c>
      <c r="BL661">
        <v>20</v>
      </c>
      <c r="BM661">
        <v>20</v>
      </c>
      <c r="BQ661">
        <v>24.4</v>
      </c>
      <c r="BR661">
        <v>24.4</v>
      </c>
      <c r="BW661">
        <v>28.5</v>
      </c>
      <c r="BX661">
        <v>28.5</v>
      </c>
      <c r="CB661">
        <v>30.6</v>
      </c>
      <c r="CC661">
        <v>30.6</v>
      </c>
      <c r="CG661">
        <v>29.8</v>
      </c>
      <c r="CH661">
        <v>29.8</v>
      </c>
      <c r="CL661">
        <v>26.7</v>
      </c>
      <c r="CM661">
        <v>26.7</v>
      </c>
      <c r="CQ661">
        <v>21.3</v>
      </c>
      <c r="CR661">
        <v>21.3</v>
      </c>
      <c r="CV661">
        <v>16.399999999999999</v>
      </c>
      <c r="CW661">
        <v>16.399999999999999</v>
      </c>
      <c r="DA661">
        <v>11.2</v>
      </c>
      <c r="DB661">
        <v>11.2</v>
      </c>
      <c r="DD661">
        <v>1</v>
      </c>
      <c r="DE661">
        <v>0.93249034881591797</v>
      </c>
      <c r="DF661">
        <v>0.93249034881591797</v>
      </c>
      <c r="DG661">
        <v>0.93249034881591797</v>
      </c>
      <c r="DH661">
        <v>0.93249034881591797</v>
      </c>
      <c r="DI661" t="str">
        <f t="shared" si="63"/>
        <v xml:space="preserve">Temp. suitable for vectors - surveillance may be needed. </v>
      </c>
      <c r="DJ661" t="str">
        <f t="shared" si="60"/>
        <v>When temp. suitable, model suggests vectors likely - may need control, education, and policies minimizing exposure.</v>
      </c>
      <c r="DK661" t="str">
        <f t="shared" si="64"/>
        <v xml:space="preserve">Temp. suitable for Zika - surveillance may be needed. </v>
      </c>
      <c r="DL661" t="str">
        <f t="shared" si="61"/>
        <v>When temp. suitable, model suggests Zika likely - may need control, education, and policies minimizing exposure.</v>
      </c>
      <c r="DM661" t="str">
        <f t="shared" si="65"/>
        <v>Temp. suitable for vectors - surveillance may be needed. When temp. suitable, model suggests vectors likely - may need control, education, and policies minimizing exposure.</v>
      </c>
      <c r="DX661" s="59" t="s">
        <v>757</v>
      </c>
      <c r="DY661" s="59" t="s">
        <v>11</v>
      </c>
      <c r="DZ661" s="59" t="s">
        <v>12</v>
      </c>
      <c r="EA661" s="59" t="s">
        <v>8</v>
      </c>
      <c r="EB661" s="59">
        <v>2</v>
      </c>
      <c r="EC661" s="59">
        <v>21</v>
      </c>
      <c r="ED661" s="59">
        <v>1</v>
      </c>
      <c r="EE661" s="59">
        <v>1200</v>
      </c>
      <c r="EF661" s="59">
        <v>1199</v>
      </c>
      <c r="EG661" s="59">
        <v>353.52380952380901</v>
      </c>
      <c r="EH661" s="59">
        <v>302.03431199713498</v>
      </c>
      <c r="EI661" s="59">
        <v>7424</v>
      </c>
      <c r="EJ661" s="59">
        <v>21</v>
      </c>
      <c r="EK661" s="59">
        <v>1</v>
      </c>
      <c r="EL661" s="59">
        <v>1</v>
      </c>
      <c r="EM661" s="59">
        <v>342</v>
      </c>
      <c r="EN661" s="59">
        <v>7424</v>
      </c>
    </row>
    <row r="662" spans="1:144" x14ac:dyDescent="0.25">
      <c r="A662" s="18">
        <v>38.755466499999997</v>
      </c>
      <c r="B662" s="18">
        <v>-77.129286399999998</v>
      </c>
      <c r="C662" s="18">
        <f>IF(Sheet1!G1523=1,Master!A662,Master!K662)</f>
        <v>38.755466499999997</v>
      </c>
      <c r="D662" s="18">
        <f>IF(Sheet1!G1523=1,Master!B662,Master!L662)</f>
        <v>-77.129286399999998</v>
      </c>
      <c r="E662" s="18">
        <f>IF(Sheet1!G1523=0,Master!A662,Master!K662)</f>
        <v>100</v>
      </c>
      <c r="F662" s="18">
        <f>IF(Sheet1!G1523=0,Master!B662,Master!L662)</f>
        <v>180</v>
      </c>
      <c r="G662" s="18">
        <f>IF(Sheet1!I1523=1,Master!A662,Master!K662)</f>
        <v>38.755466499999997</v>
      </c>
      <c r="H662" s="18">
        <f>IF(Sheet1!I1523=1,Master!B662,Master!L662)</f>
        <v>-77.129286399999998</v>
      </c>
      <c r="I662" s="18">
        <f>IF(Sheet1!I1523=0,Master!A662,Master!K662)</f>
        <v>100</v>
      </c>
      <c r="J662" s="18">
        <f>IF(Sheet1!I1523=0,Master!B662,Master!L662)</f>
        <v>180</v>
      </c>
      <c r="K662" s="18">
        <v>100</v>
      </c>
      <c r="L662" s="18">
        <v>180</v>
      </c>
      <c r="M662">
        <v>681</v>
      </c>
      <c r="N662" t="s">
        <v>795</v>
      </c>
      <c r="O662">
        <v>4.4093473892499999E-2</v>
      </c>
      <c r="P662" t="s">
        <v>11</v>
      </c>
      <c r="Q662" t="s">
        <v>12</v>
      </c>
      <c r="R662" t="s">
        <v>8</v>
      </c>
      <c r="S662">
        <v>1</v>
      </c>
      <c r="T662">
        <v>1</v>
      </c>
      <c r="U662">
        <v>1.18110239505767</v>
      </c>
      <c r="V662">
        <v>1.18110239505767</v>
      </c>
      <c r="W662">
        <v>1.18110239505767</v>
      </c>
      <c r="X662" s="1">
        <v>1.18110239505767</v>
      </c>
      <c r="Z662" s="1">
        <v>1</v>
      </c>
      <c r="AA662" s="1">
        <v>0.69217276573181197</v>
      </c>
      <c r="AB662" s="1">
        <v>0.69217276573181197</v>
      </c>
      <c r="AC662" s="1">
        <v>0.69217276573181197</v>
      </c>
      <c r="AD662" s="1">
        <v>0.69217276573181197</v>
      </c>
      <c r="AF662" s="1">
        <v>1</v>
      </c>
      <c r="AG662">
        <v>0.96401214599609397</v>
      </c>
      <c r="AH662">
        <v>0.96401214599609397</v>
      </c>
      <c r="AI662">
        <v>0.96401214599609397</v>
      </c>
      <c r="AJ662">
        <v>0.96401214599609397</v>
      </c>
      <c r="AL662" s="18">
        <f t="shared" si="62"/>
        <v>0.96401214599609397</v>
      </c>
      <c r="AM662">
        <v>0.96401214599609397</v>
      </c>
      <c r="AN662">
        <v>681</v>
      </c>
      <c r="AO662" t="s">
        <v>795</v>
      </c>
      <c r="AP662" t="s">
        <v>11</v>
      </c>
      <c r="AQ662" t="s">
        <v>12</v>
      </c>
      <c r="AR662" t="s">
        <v>8</v>
      </c>
      <c r="AS662">
        <v>38.755466499999997</v>
      </c>
      <c r="AT662">
        <v>-77.129286399999998</v>
      </c>
      <c r="AW662">
        <v>5.7</v>
      </c>
      <c r="AX662">
        <v>5.7</v>
      </c>
      <c r="BB662">
        <v>7.4</v>
      </c>
      <c r="BC662">
        <v>7.4</v>
      </c>
      <c r="BG662">
        <v>12.7</v>
      </c>
      <c r="BH662">
        <v>12.7</v>
      </c>
      <c r="BL662">
        <v>18.899999999999999</v>
      </c>
      <c r="BM662">
        <v>18.899999999999999</v>
      </c>
      <c r="BQ662">
        <v>24</v>
      </c>
      <c r="BR662">
        <v>24</v>
      </c>
      <c r="BW662">
        <v>28.5</v>
      </c>
      <c r="BX662">
        <v>28.5</v>
      </c>
      <c r="CB662">
        <v>30.5</v>
      </c>
      <c r="CC662">
        <v>30.5</v>
      </c>
      <c r="CG662">
        <v>29.6</v>
      </c>
      <c r="CH662">
        <v>29.6</v>
      </c>
      <c r="CL662">
        <v>26.1</v>
      </c>
      <c r="CM662">
        <v>26.1</v>
      </c>
      <c r="CQ662">
        <v>20.2</v>
      </c>
      <c r="CR662">
        <v>20.2</v>
      </c>
      <c r="CV662">
        <v>14</v>
      </c>
      <c r="CW662">
        <v>14</v>
      </c>
      <c r="DA662">
        <v>7.7</v>
      </c>
      <c r="DB662">
        <v>7.7</v>
      </c>
      <c r="DD662">
        <v>1</v>
      </c>
      <c r="DE662">
        <v>0</v>
      </c>
      <c r="DF662">
        <v>0</v>
      </c>
      <c r="DG662">
        <v>0</v>
      </c>
      <c r="DH662">
        <v>0</v>
      </c>
      <c r="DI662" t="str">
        <f t="shared" si="63"/>
        <v xml:space="preserve">Temp. suitable for vectors - surveillance may be needed. </v>
      </c>
      <c r="DJ662" t="str">
        <f t="shared" si="60"/>
        <v>When temp. suitable, model suggests vectors likely - may need control, education, and policies minimizing exposure.</v>
      </c>
      <c r="DK662" t="str">
        <f t="shared" si="64"/>
        <v xml:space="preserve">Temp. suitable for Zika - surveillance may be needed. </v>
      </c>
      <c r="DL662" t="str">
        <f t="shared" si="61"/>
        <v>When temp. suitable, model suggests Zika unlikely.</v>
      </c>
      <c r="DM662" t="str">
        <f t="shared" si="65"/>
        <v>Temp. suitable for vectors - surveillance may be needed. When temp. suitable, model suggests vectors likely - may need control, education, and policies minimizing exposure.</v>
      </c>
      <c r="DX662" s="59" t="s">
        <v>795</v>
      </c>
      <c r="DY662" s="59" t="s">
        <v>11</v>
      </c>
      <c r="DZ662" s="59" t="s">
        <v>12</v>
      </c>
      <c r="EA662" s="59" t="s">
        <v>8</v>
      </c>
      <c r="EB662" s="59">
        <v>182</v>
      </c>
      <c r="EC662" s="59">
        <v>1</v>
      </c>
      <c r="ED662" s="59">
        <v>592</v>
      </c>
      <c r="EE662" s="59">
        <v>592</v>
      </c>
      <c r="EF662" s="59">
        <v>0</v>
      </c>
      <c r="EG662" s="59">
        <v>592</v>
      </c>
      <c r="EH662" s="59">
        <v>0</v>
      </c>
      <c r="EI662" s="59">
        <v>592</v>
      </c>
      <c r="EJ662" s="59">
        <v>1</v>
      </c>
      <c r="EK662" s="59">
        <v>592</v>
      </c>
      <c r="EL662" s="59">
        <v>592</v>
      </c>
      <c r="EM662" s="59">
        <v>592</v>
      </c>
      <c r="EN662" s="59">
        <v>592</v>
      </c>
    </row>
    <row r="663" spans="1:144" x14ac:dyDescent="0.25">
      <c r="A663" s="18">
        <v>37.217326800000002</v>
      </c>
      <c r="B663" s="18">
        <v>-76.4774958</v>
      </c>
      <c r="C663" s="18">
        <f>IF(Sheet1!G1524=1,Master!A663,Master!K663)</f>
        <v>37.217326800000002</v>
      </c>
      <c r="D663" s="18">
        <f>IF(Sheet1!G1524=1,Master!B663,Master!L663)</f>
        <v>-76.4774958</v>
      </c>
      <c r="E663" s="18">
        <f>IF(Sheet1!G1524=0,Master!A663,Master!K663)</f>
        <v>100</v>
      </c>
      <c r="F663" s="18">
        <f>IF(Sheet1!G1524=0,Master!B663,Master!L663)</f>
        <v>180</v>
      </c>
      <c r="G663" s="18">
        <f>IF(Sheet1!I1524=1,Master!A663,Master!K663)</f>
        <v>37.217326800000002</v>
      </c>
      <c r="H663" s="18">
        <f>IF(Sheet1!I1524=1,Master!B663,Master!L663)</f>
        <v>-76.4774958</v>
      </c>
      <c r="I663" s="18">
        <f>IF(Sheet1!I1524=0,Master!A663,Master!K663)</f>
        <v>100</v>
      </c>
      <c r="J663" s="18">
        <f>IF(Sheet1!I1524=0,Master!B663,Master!L663)</f>
        <v>180</v>
      </c>
      <c r="K663" s="18">
        <v>100</v>
      </c>
      <c r="L663" s="18">
        <v>180</v>
      </c>
      <c r="M663">
        <v>700</v>
      </c>
      <c r="N663" t="s">
        <v>814</v>
      </c>
      <c r="O663">
        <v>6.0028652882000003E-2</v>
      </c>
      <c r="P663" t="s">
        <v>11</v>
      </c>
      <c r="Q663" t="s">
        <v>12</v>
      </c>
      <c r="R663" t="s">
        <v>8</v>
      </c>
      <c r="S663">
        <v>1</v>
      </c>
      <c r="T663">
        <v>1</v>
      </c>
      <c r="U663">
        <v>2.28346467018127</v>
      </c>
      <c r="V663">
        <v>2.28346467018127</v>
      </c>
      <c r="W663">
        <v>2.28346467018127</v>
      </c>
      <c r="X663" s="1">
        <v>2.28346467018127</v>
      </c>
      <c r="Z663" s="1">
        <v>1</v>
      </c>
      <c r="AA663" s="1">
        <v>0.70255732536315896</v>
      </c>
      <c r="AB663" s="1">
        <v>0.70255732536315896</v>
      </c>
      <c r="AC663" s="1">
        <v>0.70255732536315896</v>
      </c>
      <c r="AD663" s="1">
        <v>0.70255732536315896</v>
      </c>
      <c r="AF663" s="1">
        <v>1</v>
      </c>
      <c r="AG663">
        <v>0.86116105318069502</v>
      </c>
      <c r="AH663">
        <v>0.86116105318069502</v>
      </c>
      <c r="AI663">
        <v>0.86116105318069502</v>
      </c>
      <c r="AJ663">
        <v>0.86116105318069502</v>
      </c>
      <c r="AL663" s="18">
        <f t="shared" si="62"/>
        <v>0.86116105318069502</v>
      </c>
      <c r="AM663">
        <v>0.86116105318069502</v>
      </c>
      <c r="AN663">
        <v>700</v>
      </c>
      <c r="AO663" t="s">
        <v>814</v>
      </c>
      <c r="AP663" t="s">
        <v>11</v>
      </c>
      <c r="AQ663" t="s">
        <v>12</v>
      </c>
      <c r="AR663" t="s">
        <v>8</v>
      </c>
      <c r="AS663">
        <v>37.217326800000002</v>
      </c>
      <c r="AT663">
        <v>-76.4774958</v>
      </c>
      <c r="AW663">
        <v>8.4</v>
      </c>
      <c r="AX663">
        <v>8.4</v>
      </c>
      <c r="BB663">
        <v>9.6999999999999993</v>
      </c>
      <c r="BC663">
        <v>9.6999999999999993</v>
      </c>
      <c r="BG663">
        <v>14.3</v>
      </c>
      <c r="BH663">
        <v>14.3</v>
      </c>
      <c r="BL663">
        <v>19.8</v>
      </c>
      <c r="BM663">
        <v>19.8</v>
      </c>
      <c r="BQ663">
        <v>24.4</v>
      </c>
      <c r="BR663">
        <v>24.4</v>
      </c>
      <c r="BW663">
        <v>28.3</v>
      </c>
      <c r="BX663">
        <v>28.3</v>
      </c>
      <c r="CB663">
        <v>30.2</v>
      </c>
      <c r="CC663">
        <v>30.2</v>
      </c>
      <c r="CG663">
        <v>29.6</v>
      </c>
      <c r="CH663">
        <v>29.6</v>
      </c>
      <c r="CL663">
        <v>26.4</v>
      </c>
      <c r="CM663">
        <v>26.4</v>
      </c>
      <c r="CQ663">
        <v>21.1</v>
      </c>
      <c r="CR663">
        <v>21.1</v>
      </c>
      <c r="CV663">
        <v>15.9</v>
      </c>
      <c r="CW663">
        <v>15.9</v>
      </c>
      <c r="DA663">
        <v>10.199999999999999</v>
      </c>
      <c r="DB663">
        <v>10.199999999999999</v>
      </c>
      <c r="DD663">
        <v>1</v>
      </c>
      <c r="DE663">
        <v>0</v>
      </c>
      <c r="DF663">
        <v>0</v>
      </c>
      <c r="DG663">
        <v>0</v>
      </c>
      <c r="DH663">
        <v>0</v>
      </c>
      <c r="DI663" t="str">
        <f t="shared" si="63"/>
        <v xml:space="preserve">Temp. suitable for vectors - surveillance may be needed. </v>
      </c>
      <c r="DJ663" t="str">
        <f t="shared" si="60"/>
        <v>When temp. suitable, model suggests vectors likely - may need control, education, and policies minimizing exposure.</v>
      </c>
      <c r="DK663" t="str">
        <f t="shared" si="64"/>
        <v xml:space="preserve">Temp. suitable for Zika - surveillance may be needed. </v>
      </c>
      <c r="DL663" t="str">
        <f t="shared" si="61"/>
        <v>When temp. suitable, model suggests Zika unlikely.</v>
      </c>
      <c r="DM663" t="str">
        <f t="shared" si="65"/>
        <v>Temp. suitable for vectors - surveillance may be needed. When temp. suitable, model suggests vectors likely - may need control, education, and policies minimizing exposure.</v>
      </c>
      <c r="DX663" s="59" t="s">
        <v>814</v>
      </c>
      <c r="DY663" s="59" t="s">
        <v>11</v>
      </c>
      <c r="DZ663" s="59" t="s">
        <v>12</v>
      </c>
      <c r="EA663" s="59" t="s">
        <v>8</v>
      </c>
      <c r="EB663" s="59">
        <v>178</v>
      </c>
      <c r="EC663" s="59">
        <v>70</v>
      </c>
      <c r="ED663" s="59">
        <v>0</v>
      </c>
      <c r="EE663" s="59">
        <v>707</v>
      </c>
      <c r="EF663" s="59">
        <v>707</v>
      </c>
      <c r="EG663" s="59">
        <v>144.07142857142799</v>
      </c>
      <c r="EH663" s="59">
        <v>159.39334288200999</v>
      </c>
      <c r="EI663" s="59">
        <v>10085</v>
      </c>
      <c r="EJ663" s="59">
        <v>56</v>
      </c>
      <c r="EK663" s="59">
        <v>0</v>
      </c>
      <c r="EL663" s="59">
        <v>6</v>
      </c>
      <c r="EM663" s="59">
        <v>88</v>
      </c>
      <c r="EN663" s="59">
        <v>10085</v>
      </c>
    </row>
    <row r="664" spans="1:144" x14ac:dyDescent="0.25">
      <c r="A664" s="18">
        <v>37.216422999999999</v>
      </c>
      <c r="B664" s="18">
        <v>-76.486271400000007</v>
      </c>
      <c r="C664" s="18">
        <f>IF(Sheet1!G1525=1,Master!A664,Master!K664)</f>
        <v>37.216422999999999</v>
      </c>
      <c r="D664" s="18">
        <f>IF(Sheet1!G1525=1,Master!B664,Master!L664)</f>
        <v>-76.486271400000007</v>
      </c>
      <c r="E664" s="18">
        <f>IF(Sheet1!G1525=0,Master!A664,Master!K664)</f>
        <v>100</v>
      </c>
      <c r="F664" s="18">
        <f>IF(Sheet1!G1525=0,Master!B664,Master!L664)</f>
        <v>180</v>
      </c>
      <c r="G664" s="18">
        <f>IF(Sheet1!I1525=1,Master!A664,Master!K664)</f>
        <v>37.216422999999999</v>
      </c>
      <c r="H664" s="18">
        <f>IF(Sheet1!I1525=1,Master!B664,Master!L664)</f>
        <v>-76.486271400000007</v>
      </c>
      <c r="I664" s="18">
        <f>IF(Sheet1!I1525=0,Master!A664,Master!K664)</f>
        <v>100</v>
      </c>
      <c r="J664" s="18">
        <f>IF(Sheet1!I1525=0,Master!B664,Master!L664)</f>
        <v>180</v>
      </c>
      <c r="K664" s="18">
        <v>100</v>
      </c>
      <c r="L664" s="18">
        <v>180</v>
      </c>
      <c r="M664">
        <v>731</v>
      </c>
      <c r="N664" t="s">
        <v>845</v>
      </c>
      <c r="O664">
        <v>3.2516748195099997E-2</v>
      </c>
      <c r="P664" t="s">
        <v>11</v>
      </c>
      <c r="Q664" t="s">
        <v>12</v>
      </c>
      <c r="R664" t="s">
        <v>8</v>
      </c>
      <c r="S664">
        <v>1</v>
      </c>
      <c r="T664">
        <v>1</v>
      </c>
      <c r="U664">
        <v>2.28346467018127</v>
      </c>
      <c r="V664">
        <v>2.28346467018127</v>
      </c>
      <c r="W664">
        <v>2.28346467018127</v>
      </c>
      <c r="X664" s="1">
        <v>2.28346467018127</v>
      </c>
      <c r="Z664" s="1">
        <v>1</v>
      </c>
      <c r="AA664" s="1">
        <v>0.70255732536315896</v>
      </c>
      <c r="AB664" s="1">
        <v>0.70255732536315896</v>
      </c>
      <c r="AC664" s="1">
        <v>0.70255732536315896</v>
      </c>
      <c r="AD664" s="1">
        <v>0.70255732536315896</v>
      </c>
      <c r="AF664" s="1">
        <v>1</v>
      </c>
      <c r="AG664">
        <v>0.86116105318069502</v>
      </c>
      <c r="AH664">
        <v>0.86116105318069502</v>
      </c>
      <c r="AI664">
        <v>0.86116105318069502</v>
      </c>
      <c r="AJ664">
        <v>0.86116105318069502</v>
      </c>
      <c r="AL664" s="18">
        <f t="shared" si="62"/>
        <v>0.86116105318069502</v>
      </c>
      <c r="AM664">
        <v>0.86116105318069502</v>
      </c>
      <c r="AN664">
        <v>731</v>
      </c>
      <c r="AO664" t="s">
        <v>845</v>
      </c>
      <c r="AP664" t="s">
        <v>11</v>
      </c>
      <c r="AQ664" t="s">
        <v>12</v>
      </c>
      <c r="AR664" t="s">
        <v>8</v>
      </c>
      <c r="AS664">
        <v>37.216422999999999</v>
      </c>
      <c r="AT664">
        <v>-76.486271400000007</v>
      </c>
      <c r="AW664">
        <v>8.4</v>
      </c>
      <c r="AX664">
        <v>8.4</v>
      </c>
      <c r="BB664">
        <v>9.6999999999999993</v>
      </c>
      <c r="BC664">
        <v>9.6999999999999993</v>
      </c>
      <c r="BG664">
        <v>14.3</v>
      </c>
      <c r="BH664">
        <v>14.3</v>
      </c>
      <c r="BL664">
        <v>19.8</v>
      </c>
      <c r="BM664">
        <v>19.8</v>
      </c>
      <c r="BQ664">
        <v>24.4</v>
      </c>
      <c r="BR664">
        <v>24.4</v>
      </c>
      <c r="BW664">
        <v>28.3</v>
      </c>
      <c r="BX664">
        <v>28.3</v>
      </c>
      <c r="CB664">
        <v>30.2</v>
      </c>
      <c r="CC664">
        <v>30.2</v>
      </c>
      <c r="CG664">
        <v>29.6</v>
      </c>
      <c r="CH664">
        <v>29.6</v>
      </c>
      <c r="CL664">
        <v>26.4</v>
      </c>
      <c r="CM664">
        <v>26.4</v>
      </c>
      <c r="CQ664">
        <v>21.1</v>
      </c>
      <c r="CR664">
        <v>21.1</v>
      </c>
      <c r="CV664">
        <v>15.9</v>
      </c>
      <c r="CW664">
        <v>15.9</v>
      </c>
      <c r="DA664">
        <v>10.199999999999999</v>
      </c>
      <c r="DB664">
        <v>10.199999999999999</v>
      </c>
      <c r="DD664">
        <v>1</v>
      </c>
      <c r="DE664">
        <v>0</v>
      </c>
      <c r="DF664">
        <v>0</v>
      </c>
      <c r="DG664">
        <v>0</v>
      </c>
      <c r="DH664">
        <v>0</v>
      </c>
      <c r="DI664" t="str">
        <f t="shared" si="63"/>
        <v xml:space="preserve">Temp. suitable for vectors - surveillance may be needed. </v>
      </c>
      <c r="DJ664" t="str">
        <f t="shared" si="60"/>
        <v>When temp. suitable, model suggests vectors likely - may need control, education, and policies minimizing exposure.</v>
      </c>
      <c r="DK664" t="str">
        <f t="shared" si="64"/>
        <v xml:space="preserve">Temp. suitable for Zika - surveillance may be needed. </v>
      </c>
      <c r="DL664" t="str">
        <f t="shared" si="61"/>
        <v>When temp. suitable, model suggests Zika unlikely.</v>
      </c>
      <c r="DM664" t="str">
        <f t="shared" si="65"/>
        <v>Temp. suitable for vectors - surveillance may be needed. When temp. suitable, model suggests vectors likely - may need control, education, and policies minimizing exposure.</v>
      </c>
      <c r="DX664" s="59" t="s">
        <v>845</v>
      </c>
      <c r="DY664" s="59" t="s">
        <v>11</v>
      </c>
      <c r="DZ664" s="59" t="s">
        <v>12</v>
      </c>
      <c r="EA664" s="59" t="s">
        <v>8</v>
      </c>
      <c r="EB664" s="59">
        <v>35</v>
      </c>
      <c r="EN664" s="59">
        <v>35</v>
      </c>
    </row>
    <row r="665" spans="1:144" x14ac:dyDescent="0.25">
      <c r="A665" s="18">
        <v>44.474403700000003</v>
      </c>
      <c r="B665" s="18">
        <v>-73.147684900000002</v>
      </c>
      <c r="C665" s="18">
        <f>IF(Sheet1!G1533=1,Master!A665,Master!K665)</f>
        <v>44.474403700000003</v>
      </c>
      <c r="D665" s="18">
        <f>IF(Sheet1!G1533=1,Master!B665,Master!L665)</f>
        <v>-73.147684900000002</v>
      </c>
      <c r="E665" s="18">
        <f>IF(Sheet1!G1533=0,Master!A665,Master!K665)</f>
        <v>100</v>
      </c>
      <c r="F665" s="18">
        <f>IF(Sheet1!G1533=0,Master!B665,Master!L665)</f>
        <v>180</v>
      </c>
      <c r="G665" s="18">
        <f>IF(Sheet1!I1533=1,Master!A665,Master!K665)</f>
        <v>44.474403700000003</v>
      </c>
      <c r="H665" s="18">
        <f>IF(Sheet1!I1533=1,Master!B665,Master!L665)</f>
        <v>-73.147684900000002</v>
      </c>
      <c r="I665" s="18">
        <f>IF(Sheet1!I1533=0,Master!A665,Master!K665)</f>
        <v>100</v>
      </c>
      <c r="J665" s="18">
        <f>IF(Sheet1!I1533=0,Master!B665,Master!L665)</f>
        <v>180</v>
      </c>
      <c r="K665" s="18">
        <v>100</v>
      </c>
      <c r="L665" s="18">
        <v>180</v>
      </c>
      <c r="M665">
        <v>41</v>
      </c>
      <c r="N665" t="s">
        <v>95</v>
      </c>
      <c r="O665">
        <v>7.4251991717800003E-2</v>
      </c>
      <c r="P665" s="18" t="s">
        <v>96</v>
      </c>
      <c r="Q665" t="s">
        <v>97</v>
      </c>
      <c r="R665" t="s">
        <v>8</v>
      </c>
      <c r="S665">
        <v>0</v>
      </c>
      <c r="T665">
        <v>1</v>
      </c>
      <c r="U665">
        <v>-1.8503936529159499</v>
      </c>
      <c r="V665">
        <v>-1.8503936529159499</v>
      </c>
      <c r="W665">
        <v>-1.8503936529159499</v>
      </c>
      <c r="X665" s="1">
        <v>-1.8503936529159499</v>
      </c>
      <c r="Z665" s="1">
        <v>1</v>
      </c>
      <c r="AA665" s="1">
        <v>1.7083244398236001E-2</v>
      </c>
      <c r="AB665" s="1">
        <v>1.7083244398236001E-2</v>
      </c>
      <c r="AC665" s="1">
        <v>1.7083244398236001E-2</v>
      </c>
      <c r="AD665" s="1">
        <v>1.7083244398236001E-2</v>
      </c>
      <c r="AF665" s="1">
        <v>1</v>
      </c>
      <c r="AG665">
        <v>0.11941333860158899</v>
      </c>
      <c r="AH665">
        <v>0.11941333860158899</v>
      </c>
      <c r="AI665">
        <v>0.11941333860158899</v>
      </c>
      <c r="AJ665">
        <v>0.11941333860158899</v>
      </c>
      <c r="AL665" s="18">
        <f t="shared" si="62"/>
        <v>0.11941333860158899</v>
      </c>
      <c r="AM665">
        <v>0.11941333860158899</v>
      </c>
      <c r="AN665">
        <v>41</v>
      </c>
      <c r="AO665" t="s">
        <v>95</v>
      </c>
      <c r="AP665" t="s">
        <v>96</v>
      </c>
      <c r="AQ665" t="s">
        <v>97</v>
      </c>
      <c r="AR665" t="s">
        <v>8</v>
      </c>
      <c r="AS665">
        <v>44.474403700000003</v>
      </c>
      <c r="AT665">
        <v>-73.147684900000002</v>
      </c>
      <c r="AW665">
        <v>-3</v>
      </c>
      <c r="AX665">
        <v>-3</v>
      </c>
      <c r="BB665">
        <v>-1.6</v>
      </c>
      <c r="BC665">
        <v>-1.6</v>
      </c>
      <c r="BG665">
        <v>3.9</v>
      </c>
      <c r="BH665">
        <v>3.9</v>
      </c>
      <c r="BL665">
        <v>11.8</v>
      </c>
      <c r="BM665">
        <v>11.8</v>
      </c>
      <c r="BQ665">
        <v>19.399999999999999</v>
      </c>
      <c r="BR665">
        <v>19.399999999999999</v>
      </c>
      <c r="BW665">
        <v>24.5</v>
      </c>
      <c r="BX665">
        <v>24.5</v>
      </c>
      <c r="CB665">
        <v>27.1</v>
      </c>
      <c r="CC665">
        <v>27.1</v>
      </c>
      <c r="CG665">
        <v>25.5</v>
      </c>
      <c r="CH665">
        <v>25.5</v>
      </c>
      <c r="CL665">
        <v>20.6</v>
      </c>
      <c r="CM665">
        <v>20.6</v>
      </c>
      <c r="CQ665">
        <v>14.1</v>
      </c>
      <c r="CR665">
        <v>14.1</v>
      </c>
      <c r="CV665">
        <v>6.8</v>
      </c>
      <c r="CW665">
        <v>6.8</v>
      </c>
      <c r="DA665">
        <v>-0.3</v>
      </c>
      <c r="DB665">
        <v>-0.3</v>
      </c>
      <c r="DD665">
        <v>1</v>
      </c>
      <c r="DE665">
        <v>0</v>
      </c>
      <c r="DF665">
        <v>0</v>
      </c>
      <c r="DG665">
        <v>0</v>
      </c>
      <c r="DH665">
        <v>0</v>
      </c>
      <c r="DI665" t="str">
        <f t="shared" si="63"/>
        <v xml:space="preserve">Temp. suitable for vectors - surveillance may be needed. </v>
      </c>
      <c r="DJ665" t="str">
        <f t="shared" si="60"/>
        <v>When temp. suitable, model suggests vectors unlikely or low numbers.</v>
      </c>
      <c r="DK665" t="str">
        <f t="shared" si="64"/>
        <v xml:space="preserve">Temp. suitable for Zika - surveillance may be needed. </v>
      </c>
      <c r="DL665" t="str">
        <f t="shared" si="61"/>
        <v>When temp. suitable, model suggests Zika unlikely.</v>
      </c>
      <c r="DM665" t="str">
        <f t="shared" si="65"/>
        <v>Temp. suitable for vectors - surveillance may be needed. When temp. suitable, model suggests vectors unlikely or low numbers.</v>
      </c>
      <c r="DX665" s="59" t="s">
        <v>95</v>
      </c>
      <c r="DY665" s="59" t="s">
        <v>96</v>
      </c>
      <c r="DZ665" s="59" t="s">
        <v>97</v>
      </c>
      <c r="EA665" s="59" t="s">
        <v>8</v>
      </c>
      <c r="EB665" s="59">
        <v>43</v>
      </c>
      <c r="EC665" s="59">
        <v>183</v>
      </c>
      <c r="ED665" s="59">
        <v>0</v>
      </c>
      <c r="EE665" s="59">
        <v>7914</v>
      </c>
      <c r="EF665" s="59">
        <v>7914</v>
      </c>
      <c r="EG665" s="59">
        <v>526.77049180327799</v>
      </c>
      <c r="EH665" s="59">
        <v>1047.22780117057</v>
      </c>
      <c r="EI665" s="59">
        <v>96399</v>
      </c>
      <c r="EJ665" s="59">
        <v>161</v>
      </c>
      <c r="EK665" s="59">
        <v>0</v>
      </c>
      <c r="EL665" s="59">
        <v>2</v>
      </c>
      <c r="EM665" s="59">
        <v>186</v>
      </c>
      <c r="EN665" s="59">
        <v>96399</v>
      </c>
    </row>
    <row r="666" spans="1:144" x14ac:dyDescent="0.25">
      <c r="A666" s="18">
        <v>44.506437300000002</v>
      </c>
      <c r="B666" s="18">
        <v>-73.164139399999996</v>
      </c>
      <c r="C666" s="18">
        <f>IF(Sheet1!G1534=1,Master!A666,Master!K666)</f>
        <v>44.506437300000002</v>
      </c>
      <c r="D666" s="18">
        <f>IF(Sheet1!G1534=1,Master!B666,Master!L666)</f>
        <v>-73.164139399999996</v>
      </c>
      <c r="E666" s="18">
        <f>IF(Sheet1!G1534=0,Master!A666,Master!K666)</f>
        <v>100</v>
      </c>
      <c r="F666" s="18">
        <f>IF(Sheet1!G1534=0,Master!B666,Master!L666)</f>
        <v>180</v>
      </c>
      <c r="G666" s="18">
        <f>IF(Sheet1!I1534=1,Master!A666,Master!K666)</f>
        <v>44.506437300000002</v>
      </c>
      <c r="H666" s="18">
        <f>IF(Sheet1!I1534=1,Master!B666,Master!L666)</f>
        <v>-73.164139399999996</v>
      </c>
      <c r="I666" s="18">
        <f>IF(Sheet1!I1534=0,Master!A666,Master!K666)</f>
        <v>100</v>
      </c>
      <c r="J666" s="18">
        <f>IF(Sheet1!I1534=0,Master!B666,Master!L666)</f>
        <v>180</v>
      </c>
      <c r="K666" s="18">
        <v>100</v>
      </c>
      <c r="L666" s="18">
        <v>180</v>
      </c>
      <c r="M666">
        <v>162</v>
      </c>
      <c r="N666" t="s">
        <v>260</v>
      </c>
      <c r="O666">
        <v>7.1267054734399995E-2</v>
      </c>
      <c r="P666" s="18" t="s">
        <v>96</v>
      </c>
      <c r="Q666" t="s">
        <v>97</v>
      </c>
      <c r="R666" t="s">
        <v>8</v>
      </c>
      <c r="S666">
        <v>0</v>
      </c>
      <c r="T666">
        <v>1</v>
      </c>
      <c r="U666">
        <v>-7.9133858680725098</v>
      </c>
      <c r="V666">
        <v>-7.9133858680725098</v>
      </c>
      <c r="W666">
        <v>-7.9133858680725098</v>
      </c>
      <c r="X666" s="1">
        <v>-7.9133858680725098</v>
      </c>
      <c r="Z666" s="1">
        <v>1</v>
      </c>
      <c r="AA666" s="1">
        <v>1.8226934596896002E-2</v>
      </c>
      <c r="AB666" s="1">
        <v>1.8226934596896002E-2</v>
      </c>
      <c r="AC666" s="1">
        <v>1.8226934596896002E-2</v>
      </c>
      <c r="AD666" s="1">
        <v>1.8226934596896002E-2</v>
      </c>
      <c r="AF666" s="1">
        <v>1</v>
      </c>
      <c r="AG666">
        <v>0.19973793625831601</v>
      </c>
      <c r="AH666">
        <v>0.19973793625831601</v>
      </c>
      <c r="AI666">
        <v>0.19973793625831601</v>
      </c>
      <c r="AJ666">
        <v>0.19973793625831601</v>
      </c>
      <c r="AL666" s="18">
        <f t="shared" si="62"/>
        <v>0.19973793625831601</v>
      </c>
      <c r="AM666">
        <v>0.19973793625831601</v>
      </c>
      <c r="AN666">
        <v>162</v>
      </c>
      <c r="AO666" t="s">
        <v>260</v>
      </c>
      <c r="AP666" t="s">
        <v>96</v>
      </c>
      <c r="AQ666" t="s">
        <v>97</v>
      </c>
      <c r="AR666" t="s">
        <v>8</v>
      </c>
      <c r="AS666">
        <v>44.506437300000002</v>
      </c>
      <c r="AT666">
        <v>-73.164139399999996</v>
      </c>
      <c r="AW666">
        <v>-3.1</v>
      </c>
      <c r="AX666">
        <v>-3.1</v>
      </c>
      <c r="BB666">
        <v>-1.7</v>
      </c>
      <c r="BC666">
        <v>-1.7</v>
      </c>
      <c r="BG666">
        <v>3.7</v>
      </c>
      <c r="BH666">
        <v>3.7</v>
      </c>
      <c r="BL666">
        <v>11.7</v>
      </c>
      <c r="BM666">
        <v>11.7</v>
      </c>
      <c r="BQ666">
        <v>19.3</v>
      </c>
      <c r="BR666">
        <v>19.3</v>
      </c>
      <c r="BW666">
        <v>24.3</v>
      </c>
      <c r="BX666">
        <v>24.3</v>
      </c>
      <c r="CB666">
        <v>26.8</v>
      </c>
      <c r="CC666">
        <v>26.8</v>
      </c>
      <c r="CG666">
        <v>25.3</v>
      </c>
      <c r="CH666">
        <v>25.3</v>
      </c>
      <c r="CL666">
        <v>20.399999999999999</v>
      </c>
      <c r="CM666">
        <v>20.399999999999999</v>
      </c>
      <c r="CQ666">
        <v>14</v>
      </c>
      <c r="CR666">
        <v>14</v>
      </c>
      <c r="CV666">
        <v>6.7</v>
      </c>
      <c r="CW666">
        <v>6.7</v>
      </c>
      <c r="DA666">
        <v>-0.4</v>
      </c>
      <c r="DB666">
        <v>-0.4</v>
      </c>
      <c r="DD666">
        <v>1</v>
      </c>
      <c r="DE666">
        <v>0</v>
      </c>
      <c r="DF666">
        <v>0</v>
      </c>
      <c r="DG666">
        <v>0</v>
      </c>
      <c r="DH666">
        <v>0</v>
      </c>
      <c r="DI666" t="str">
        <f t="shared" si="63"/>
        <v xml:space="preserve">Temp. suitable for vectors - surveillance may be needed. </v>
      </c>
      <c r="DJ666" t="str">
        <f t="shared" si="60"/>
        <v>When temp. suitable, model suggests vectors unlikely or low numbers.</v>
      </c>
      <c r="DK666" t="str">
        <f t="shared" si="64"/>
        <v xml:space="preserve">Temp. suitable for Zika - surveillance may be needed. </v>
      </c>
      <c r="DL666" t="str">
        <f t="shared" si="61"/>
        <v>When temp. suitable, model suggests Zika unlikely.</v>
      </c>
      <c r="DM666" t="str">
        <f t="shared" si="65"/>
        <v>Temp. suitable for vectors - surveillance may be needed. When temp. suitable, model suggests vectors unlikely or low numbers.</v>
      </c>
      <c r="DX666" s="59" t="s">
        <v>260</v>
      </c>
      <c r="DY666" s="59" t="s">
        <v>96</v>
      </c>
      <c r="DZ666" s="59" t="s">
        <v>97</v>
      </c>
      <c r="EA666" s="59" t="s">
        <v>8</v>
      </c>
      <c r="EB666" s="59">
        <v>16</v>
      </c>
      <c r="EC666" s="59">
        <v>69</v>
      </c>
      <c r="ED666" s="59">
        <v>0</v>
      </c>
      <c r="EE666" s="59">
        <v>928</v>
      </c>
      <c r="EF666" s="59">
        <v>928</v>
      </c>
      <c r="EG666" s="59">
        <v>87.840579710144894</v>
      </c>
      <c r="EH666" s="59">
        <v>160.618065580956</v>
      </c>
      <c r="EI666" s="59">
        <v>6061</v>
      </c>
      <c r="EJ666" s="59">
        <v>47</v>
      </c>
      <c r="EK666" s="59">
        <v>1</v>
      </c>
      <c r="EL666" s="59">
        <v>3</v>
      </c>
      <c r="EM666" s="59">
        <v>27</v>
      </c>
      <c r="EN666" s="59">
        <v>6061</v>
      </c>
    </row>
    <row r="667" spans="1:144" x14ac:dyDescent="0.25">
      <c r="A667" s="18">
        <v>44.471884500000002</v>
      </c>
      <c r="B667" s="18">
        <v>-72.896693200000001</v>
      </c>
      <c r="C667" s="18">
        <f>IF(Sheet1!G1535=1,Master!A667,Master!K667)</f>
        <v>44.471884500000002</v>
      </c>
      <c r="D667" s="18">
        <f>IF(Sheet1!G1535=1,Master!B667,Master!L667)</f>
        <v>-72.896693200000001</v>
      </c>
      <c r="E667" s="18">
        <f>IF(Sheet1!G1535=0,Master!A667,Master!K667)</f>
        <v>100</v>
      </c>
      <c r="F667" s="18">
        <f>IF(Sheet1!G1535=0,Master!B667,Master!L667)</f>
        <v>180</v>
      </c>
      <c r="G667" s="18">
        <f>IF(Sheet1!I1535=1,Master!A667,Master!K667)</f>
        <v>100</v>
      </c>
      <c r="H667" s="18">
        <f>IF(Sheet1!I1535=1,Master!B667,Master!L667)</f>
        <v>180</v>
      </c>
      <c r="I667" s="18">
        <f>IF(Sheet1!I1535=0,Master!A667,Master!K667)</f>
        <v>44.471884500000002</v>
      </c>
      <c r="J667" s="18">
        <f>IF(Sheet1!I1535=0,Master!B667,Master!L667)</f>
        <v>-72.896693200000001</v>
      </c>
      <c r="K667" s="18">
        <v>100</v>
      </c>
      <c r="L667" s="18">
        <v>180</v>
      </c>
      <c r="M667">
        <v>688</v>
      </c>
      <c r="N667" t="s">
        <v>802</v>
      </c>
      <c r="O667">
        <v>0.34567213834100002</v>
      </c>
      <c r="P667" s="18" t="s">
        <v>96</v>
      </c>
      <c r="Q667" t="s">
        <v>97</v>
      </c>
      <c r="R667" t="s">
        <v>8</v>
      </c>
      <c r="S667">
        <v>0</v>
      </c>
      <c r="T667">
        <v>2</v>
      </c>
      <c r="U667">
        <v>-2.4015748500823899</v>
      </c>
      <c r="V667">
        <v>-1.5748031139373699</v>
      </c>
      <c r="W667">
        <v>-1.9881889820098799</v>
      </c>
      <c r="X667" s="1">
        <v>-3.9763779640197701</v>
      </c>
      <c r="Z667" s="1">
        <v>3</v>
      </c>
      <c r="AA667" s="1">
        <v>2.2119330179122002E-2</v>
      </c>
      <c r="AB667" s="1">
        <v>2.6829409789125E-2</v>
      </c>
      <c r="AC667" s="1">
        <v>2.4976881448625001E-2</v>
      </c>
      <c r="AD667" s="1">
        <v>7.4930644345875999E-2</v>
      </c>
      <c r="AF667" s="1">
        <v>3</v>
      </c>
      <c r="AG667">
        <v>0.14819515902435601</v>
      </c>
      <c r="AH667">
        <v>0.26665974254756503</v>
      </c>
      <c r="AI667">
        <v>0.190217173940845</v>
      </c>
      <c r="AJ667">
        <v>0.57065152182253498</v>
      </c>
      <c r="AL667" s="18">
        <f t="shared" si="62"/>
        <v>0.26665974254756503</v>
      </c>
      <c r="AM667">
        <v>0.26665974254756503</v>
      </c>
      <c r="AN667">
        <v>688</v>
      </c>
      <c r="AO667" t="s">
        <v>802</v>
      </c>
      <c r="AP667" t="s">
        <v>96</v>
      </c>
      <c r="AQ667" t="s">
        <v>97</v>
      </c>
      <c r="AR667" t="s">
        <v>8</v>
      </c>
      <c r="AS667">
        <v>44.471884500000002</v>
      </c>
      <c r="AT667">
        <v>-72.896693200000001</v>
      </c>
      <c r="AW667">
        <v>-4.8</v>
      </c>
      <c r="AX667">
        <v>-4.8</v>
      </c>
      <c r="BB667">
        <v>-3.4</v>
      </c>
      <c r="BC667">
        <v>-3.4</v>
      </c>
      <c r="BG667">
        <v>1.7</v>
      </c>
      <c r="BH667">
        <v>1.7</v>
      </c>
      <c r="BL667">
        <v>9.1</v>
      </c>
      <c r="BM667">
        <v>9.1</v>
      </c>
      <c r="BQ667">
        <v>16.8</v>
      </c>
      <c r="BR667">
        <v>16.8</v>
      </c>
      <c r="BW667">
        <v>21.6</v>
      </c>
      <c r="BX667">
        <v>21.6</v>
      </c>
      <c r="CB667">
        <v>24.1</v>
      </c>
      <c r="CC667">
        <v>24.1</v>
      </c>
      <c r="CG667">
        <v>22.5</v>
      </c>
      <c r="CH667">
        <v>22.5</v>
      </c>
      <c r="CL667">
        <v>17.899999999999999</v>
      </c>
      <c r="CM667">
        <v>17.899999999999999</v>
      </c>
      <c r="CQ667">
        <v>11.8</v>
      </c>
      <c r="CR667">
        <v>11.8</v>
      </c>
      <c r="CV667">
        <v>4.5</v>
      </c>
      <c r="CW667">
        <v>4.5</v>
      </c>
      <c r="DA667">
        <v>-2.4</v>
      </c>
      <c r="DB667">
        <v>-2.4</v>
      </c>
      <c r="DD667">
        <v>3</v>
      </c>
      <c r="DE667">
        <v>0</v>
      </c>
      <c r="DF667">
        <v>0</v>
      </c>
      <c r="DG667">
        <v>0</v>
      </c>
      <c r="DH667">
        <v>0</v>
      </c>
      <c r="DI667" t="str">
        <f t="shared" si="63"/>
        <v xml:space="preserve">Temp. suitable for vectors - surveillance may be needed. </v>
      </c>
      <c r="DJ667" t="str">
        <f t="shared" si="60"/>
        <v>When temp. suitable, model suggests vectors unlikely or low numbers.</v>
      </c>
      <c r="DK667" t="str">
        <f t="shared" si="64"/>
        <v xml:space="preserve">Too cold or becomes too hot for Zika - surveillance may not be necessary. </v>
      </c>
      <c r="DL667" t="str">
        <f t="shared" si="61"/>
        <v>When temp. suitable, model suggests Zika unlikely.</v>
      </c>
      <c r="DM667" t="str">
        <f t="shared" si="65"/>
        <v>Temp. suitable for vectors - surveillance may be needed. When temp. suitable, model suggests vectors unlikely or low numbers.</v>
      </c>
      <c r="DX667" s="59" t="s">
        <v>802</v>
      </c>
      <c r="DY667" s="59" t="s">
        <v>96</v>
      </c>
      <c r="DZ667" s="59" t="s">
        <v>97</v>
      </c>
      <c r="EA667" s="59" t="s">
        <v>8</v>
      </c>
      <c r="EB667" s="59">
        <v>0</v>
      </c>
      <c r="EC667" s="59">
        <v>418</v>
      </c>
      <c r="ED667" s="59">
        <v>0</v>
      </c>
      <c r="EE667" s="59">
        <v>680</v>
      </c>
      <c r="EF667" s="59">
        <v>680</v>
      </c>
      <c r="EG667" s="59">
        <v>13.9258373205741</v>
      </c>
      <c r="EH667" s="59">
        <v>48.862728845531201</v>
      </c>
      <c r="EI667" s="59">
        <v>5821</v>
      </c>
      <c r="EJ667" s="59">
        <v>67</v>
      </c>
      <c r="EK667" s="59">
        <v>0</v>
      </c>
      <c r="EL667" s="59">
        <v>23</v>
      </c>
      <c r="EM667" s="59">
        <v>0</v>
      </c>
      <c r="EN667" s="59">
        <v>5821</v>
      </c>
    </row>
    <row r="668" spans="1:144" x14ac:dyDescent="0.25">
      <c r="A668" s="18">
        <v>48.140582999999999</v>
      </c>
      <c r="B668" s="18">
        <v>-123.4107382</v>
      </c>
      <c r="C668" s="18">
        <f>IF(Sheet1!G1565=1,Master!A668,Master!K668)</f>
        <v>48.140582999999999</v>
      </c>
      <c r="D668" s="18">
        <f>IF(Sheet1!G1565=1,Master!B668,Master!L668)</f>
        <v>-123.4107382</v>
      </c>
      <c r="E668" s="18">
        <f>IF(Sheet1!G1565=0,Master!A668,Master!K668)</f>
        <v>100</v>
      </c>
      <c r="F668" s="18">
        <f>IF(Sheet1!G1565=0,Master!B668,Master!L668)</f>
        <v>180</v>
      </c>
      <c r="G668" s="18">
        <f>IF(Sheet1!I1565=1,Master!A668,Master!K668)</f>
        <v>48.140582999999999</v>
      </c>
      <c r="H668" s="18">
        <f>IF(Sheet1!I1565=1,Master!B668,Master!L668)</f>
        <v>-123.4107382</v>
      </c>
      <c r="I668" s="18">
        <f>IF(Sheet1!I1565=0,Master!A668,Master!K668)</f>
        <v>100</v>
      </c>
      <c r="J668" s="18">
        <f>IF(Sheet1!I1565=0,Master!B668,Master!L668)</f>
        <v>180</v>
      </c>
      <c r="K668" s="18">
        <v>100</v>
      </c>
      <c r="L668" s="18">
        <v>180</v>
      </c>
      <c r="M668">
        <v>63</v>
      </c>
      <c r="N668" t="s">
        <v>127</v>
      </c>
      <c r="O668">
        <v>4.89811301682E-2</v>
      </c>
      <c r="P668" t="s">
        <v>128</v>
      </c>
      <c r="Q668" t="s">
        <v>129</v>
      </c>
      <c r="R668" t="s">
        <v>8</v>
      </c>
      <c r="S668">
        <v>1</v>
      </c>
      <c r="T668">
        <v>1</v>
      </c>
      <c r="U668" t="s">
        <v>863</v>
      </c>
      <c r="V668" t="s">
        <v>863</v>
      </c>
      <c r="W668" t="s">
        <v>863</v>
      </c>
      <c r="X668" s="1" t="s">
        <v>863</v>
      </c>
      <c r="Z668" s="1">
        <v>1</v>
      </c>
      <c r="AA668" s="1">
        <v>0</v>
      </c>
      <c r="AB668" s="1">
        <v>0</v>
      </c>
      <c r="AC668" s="1">
        <v>0</v>
      </c>
      <c r="AD668" s="1">
        <v>0</v>
      </c>
      <c r="AF668" s="1">
        <v>1</v>
      </c>
      <c r="AG668">
        <v>0</v>
      </c>
      <c r="AH668">
        <v>0</v>
      </c>
      <c r="AI668">
        <v>0</v>
      </c>
      <c r="AJ668">
        <v>0</v>
      </c>
      <c r="AL668" s="18">
        <f t="shared" si="62"/>
        <v>0</v>
      </c>
      <c r="AM668">
        <v>9999</v>
      </c>
      <c r="AN668">
        <v>63</v>
      </c>
      <c r="AO668" t="s">
        <v>127</v>
      </c>
      <c r="AP668" t="s">
        <v>128</v>
      </c>
      <c r="AQ668" t="s">
        <v>129</v>
      </c>
      <c r="AR668" t="s">
        <v>8</v>
      </c>
      <c r="AS668">
        <v>48.140582999999999</v>
      </c>
      <c r="AT668">
        <v>-123.4107382</v>
      </c>
      <c r="AW668">
        <v>6.2</v>
      </c>
      <c r="AX668">
        <v>6.2</v>
      </c>
      <c r="BB668">
        <v>8.1999999999999993</v>
      </c>
      <c r="BC668">
        <v>8.1999999999999993</v>
      </c>
      <c r="BG668">
        <v>10.199999999999999</v>
      </c>
      <c r="BH668">
        <v>10.199999999999999</v>
      </c>
      <c r="BL668">
        <v>12.8</v>
      </c>
      <c r="BM668">
        <v>12.8</v>
      </c>
      <c r="BQ668">
        <v>16</v>
      </c>
      <c r="BR668">
        <v>16</v>
      </c>
      <c r="BW668">
        <v>18.600000000000001</v>
      </c>
      <c r="BX668">
        <v>18.600000000000001</v>
      </c>
      <c r="CB668">
        <v>20.9</v>
      </c>
      <c r="CC668">
        <v>20.9</v>
      </c>
      <c r="CG668">
        <v>21.1</v>
      </c>
      <c r="CH668">
        <v>21.1</v>
      </c>
      <c r="CL668">
        <v>18.7</v>
      </c>
      <c r="CM668">
        <v>18.7</v>
      </c>
      <c r="CQ668">
        <v>13.7</v>
      </c>
      <c r="CR668">
        <v>13.7</v>
      </c>
      <c r="CV668">
        <v>8.9</v>
      </c>
      <c r="CW668">
        <v>8.9</v>
      </c>
      <c r="DA668">
        <v>6.8</v>
      </c>
      <c r="DB668">
        <v>6.8</v>
      </c>
      <c r="DD668">
        <v>1</v>
      </c>
      <c r="DE668">
        <v>0</v>
      </c>
      <c r="DF668">
        <v>0</v>
      </c>
      <c r="DG668">
        <v>0</v>
      </c>
      <c r="DH668">
        <v>0</v>
      </c>
      <c r="DI668" t="str">
        <f t="shared" si="63"/>
        <v xml:space="preserve">Temp. suitable for vectors - surveillance may be needed. </v>
      </c>
      <c r="DJ668" t="str">
        <f t="shared" si="60"/>
        <v>When temp. suitable, model suggests vectors unlikely or low numbers.</v>
      </c>
      <c r="DK668" t="str">
        <f t="shared" si="64"/>
        <v xml:space="preserve">Temp. suitable for Zika - surveillance may be needed. </v>
      </c>
      <c r="DL668" t="str">
        <f t="shared" si="61"/>
        <v>When temp. suitable, model suggests Zika unlikely.</v>
      </c>
      <c r="DM668" t="str">
        <f t="shared" si="65"/>
        <v>Temp. suitable for vectors - surveillance may be needed. When temp. suitable, model suggests vectors unlikely or low numbers.</v>
      </c>
      <c r="DX668" s="59" t="s">
        <v>127</v>
      </c>
      <c r="DY668" s="59" t="s">
        <v>128</v>
      </c>
      <c r="DZ668" s="59" t="s">
        <v>129</v>
      </c>
      <c r="EA668" s="59" t="s">
        <v>8</v>
      </c>
      <c r="EB668" s="59">
        <v>30</v>
      </c>
      <c r="EC668" s="59">
        <v>67</v>
      </c>
      <c r="ED668" s="59">
        <v>0</v>
      </c>
      <c r="EE668" s="59">
        <v>1466</v>
      </c>
      <c r="EF668" s="59">
        <v>1466</v>
      </c>
      <c r="EG668" s="59">
        <v>333.92537313432803</v>
      </c>
      <c r="EH668" s="59">
        <v>366.49344085811998</v>
      </c>
      <c r="EI668" s="59">
        <v>22373</v>
      </c>
      <c r="EJ668" s="59">
        <v>59</v>
      </c>
      <c r="EK668" s="59">
        <v>0</v>
      </c>
      <c r="EL668" s="59">
        <v>3</v>
      </c>
      <c r="EM668" s="59">
        <v>187</v>
      </c>
      <c r="EN668" s="59">
        <v>22373</v>
      </c>
    </row>
    <row r="669" spans="1:144" x14ac:dyDescent="0.25">
      <c r="A669" s="18">
        <v>46.278676099999998</v>
      </c>
      <c r="B669" s="18">
        <v>-124.0499051</v>
      </c>
      <c r="C669" s="18">
        <f>IF(Sheet1!G1566=1,Master!A669,Master!K669)</f>
        <v>46.278676099999998</v>
      </c>
      <c r="D669" s="18">
        <f>IF(Sheet1!G1566=1,Master!B669,Master!L669)</f>
        <v>-124.0499051</v>
      </c>
      <c r="E669" s="18">
        <f>IF(Sheet1!G1566=0,Master!A669,Master!K669)</f>
        <v>100</v>
      </c>
      <c r="F669" s="18">
        <f>IF(Sheet1!G1566=0,Master!B669,Master!L669)</f>
        <v>180</v>
      </c>
      <c r="G669" s="18">
        <f>IF(Sheet1!I1566=1,Master!A669,Master!K669)</f>
        <v>46.278676099999998</v>
      </c>
      <c r="H669" s="18">
        <f>IF(Sheet1!I1566=1,Master!B669,Master!L669)</f>
        <v>-124.0499051</v>
      </c>
      <c r="I669" s="18">
        <f>IF(Sheet1!I1566=0,Master!A669,Master!K669)</f>
        <v>100</v>
      </c>
      <c r="J669" s="18">
        <f>IF(Sheet1!I1566=0,Master!B669,Master!L669)</f>
        <v>180</v>
      </c>
      <c r="K669" s="18">
        <v>100</v>
      </c>
      <c r="L669" s="18">
        <v>180</v>
      </c>
      <c r="M669">
        <v>75</v>
      </c>
      <c r="N669" t="s">
        <v>145</v>
      </c>
      <c r="O669">
        <v>3.8607177923800001E-2</v>
      </c>
      <c r="P669" t="s">
        <v>128</v>
      </c>
      <c r="Q669" t="s">
        <v>129</v>
      </c>
      <c r="R669" t="s">
        <v>8</v>
      </c>
      <c r="S669">
        <v>1</v>
      </c>
      <c r="T669">
        <v>1</v>
      </c>
      <c r="U669" t="s">
        <v>863</v>
      </c>
      <c r="V669" t="s">
        <v>863</v>
      </c>
      <c r="W669" t="s">
        <v>863</v>
      </c>
      <c r="X669" s="1" t="s">
        <v>863</v>
      </c>
      <c r="Z669" s="1">
        <v>1</v>
      </c>
      <c r="AA669" s="1">
        <v>0</v>
      </c>
      <c r="AB669" s="1">
        <v>0</v>
      </c>
      <c r="AC669" s="1">
        <v>0</v>
      </c>
      <c r="AD669" s="1">
        <v>0</v>
      </c>
      <c r="AF669" s="1">
        <v>1</v>
      </c>
      <c r="AG669">
        <v>0</v>
      </c>
      <c r="AH669">
        <v>0</v>
      </c>
      <c r="AI669">
        <v>0</v>
      </c>
      <c r="AJ669">
        <v>0</v>
      </c>
      <c r="AL669" s="18">
        <f t="shared" si="62"/>
        <v>0</v>
      </c>
      <c r="AM669">
        <v>9999</v>
      </c>
      <c r="AN669">
        <v>75</v>
      </c>
      <c r="AO669" t="s">
        <v>145</v>
      </c>
      <c r="AP669" t="s">
        <v>128</v>
      </c>
      <c r="AQ669" t="s">
        <v>129</v>
      </c>
      <c r="AR669" t="s">
        <v>8</v>
      </c>
      <c r="AS669">
        <v>46.278676099999998</v>
      </c>
      <c r="AT669">
        <v>-124.0499051</v>
      </c>
      <c r="AW669">
        <v>9.1999999999999993</v>
      </c>
      <c r="AX669">
        <v>9.1999999999999993</v>
      </c>
      <c r="BB669">
        <v>10.8</v>
      </c>
      <c r="BC669">
        <v>10.8</v>
      </c>
      <c r="BG669">
        <v>11.7</v>
      </c>
      <c r="BH669">
        <v>11.7</v>
      </c>
      <c r="BL669">
        <v>13.1</v>
      </c>
      <c r="BM669">
        <v>13.1</v>
      </c>
      <c r="BQ669">
        <v>15.4</v>
      </c>
      <c r="BR669">
        <v>15.4</v>
      </c>
      <c r="BW669">
        <v>17.2</v>
      </c>
      <c r="BX669">
        <v>17.2</v>
      </c>
      <c r="CB669">
        <v>18.8</v>
      </c>
      <c r="CC669">
        <v>18.8</v>
      </c>
      <c r="CG669">
        <v>19.3</v>
      </c>
      <c r="CH669">
        <v>19.3</v>
      </c>
      <c r="CL669">
        <v>19.5</v>
      </c>
      <c r="CM669">
        <v>19.5</v>
      </c>
      <c r="CQ669">
        <v>16.3</v>
      </c>
      <c r="CR669">
        <v>16.3</v>
      </c>
      <c r="CV669">
        <v>12.3</v>
      </c>
      <c r="CW669">
        <v>12.3</v>
      </c>
      <c r="DA669">
        <v>9.8000000000000007</v>
      </c>
      <c r="DB669">
        <v>9.8000000000000007</v>
      </c>
      <c r="DD669">
        <v>1</v>
      </c>
      <c r="DE669">
        <v>0</v>
      </c>
      <c r="DF669">
        <v>0</v>
      </c>
      <c r="DG669">
        <v>0</v>
      </c>
      <c r="DH669">
        <v>0</v>
      </c>
      <c r="DI669" t="str">
        <f t="shared" si="63"/>
        <v xml:space="preserve">Temp. suitable for vectors - surveillance may be needed. </v>
      </c>
      <c r="DJ669" t="str">
        <f t="shared" si="60"/>
        <v>When temp. suitable, model suggests vectors unlikely or low numbers.</v>
      </c>
      <c r="DK669" t="str">
        <f t="shared" si="64"/>
        <v xml:space="preserve">Temp. suitable for Zika - surveillance may be needed. </v>
      </c>
      <c r="DL669" t="str">
        <f t="shared" si="61"/>
        <v>When temp. suitable, model suggests Zika unlikely.</v>
      </c>
      <c r="DM669" t="str">
        <f t="shared" si="65"/>
        <v>Temp. suitable for vectors - surveillance may be needed. When temp. suitable, model suggests vectors unlikely or low numbers.</v>
      </c>
      <c r="DX669" s="59" t="s">
        <v>145</v>
      </c>
      <c r="DY669" s="59" t="s">
        <v>128</v>
      </c>
      <c r="DZ669" s="59" t="s">
        <v>129</v>
      </c>
      <c r="EA669" s="59" t="s">
        <v>8</v>
      </c>
      <c r="EB669" s="59">
        <v>9</v>
      </c>
      <c r="EC669" s="59">
        <v>39</v>
      </c>
      <c r="ED669" s="59">
        <v>0</v>
      </c>
      <c r="EE669" s="59">
        <v>587</v>
      </c>
      <c r="EF669" s="59">
        <v>587</v>
      </c>
      <c r="EG669" s="59">
        <v>38.948717948717899</v>
      </c>
      <c r="EH669" s="59">
        <v>115.89118431063</v>
      </c>
      <c r="EI669" s="59">
        <v>1519</v>
      </c>
      <c r="EJ669" s="59">
        <v>17</v>
      </c>
      <c r="EK669" s="59">
        <v>0</v>
      </c>
      <c r="EL669" s="59">
        <v>1</v>
      </c>
      <c r="EM669" s="59">
        <v>0</v>
      </c>
      <c r="EN669" s="59">
        <v>1519</v>
      </c>
    </row>
    <row r="670" spans="1:144" x14ac:dyDescent="0.25">
      <c r="A670" s="18">
        <v>46.903959299999997</v>
      </c>
      <c r="B670" s="18">
        <v>-124.10473450000001</v>
      </c>
      <c r="C670" s="18">
        <f>IF(Sheet1!G1567=1,Master!A670,Master!K670)</f>
        <v>46.903959299999997</v>
      </c>
      <c r="D670" s="18">
        <f>IF(Sheet1!G1567=1,Master!B670,Master!L670)</f>
        <v>-124.10473450000001</v>
      </c>
      <c r="E670" s="18">
        <f>IF(Sheet1!G1567=0,Master!A670,Master!K670)</f>
        <v>100</v>
      </c>
      <c r="F670" s="18">
        <f>IF(Sheet1!G1567=0,Master!B670,Master!L670)</f>
        <v>180</v>
      </c>
      <c r="G670" s="18">
        <f>IF(Sheet1!I1567=1,Master!A670,Master!K670)</f>
        <v>46.903959299999997</v>
      </c>
      <c r="H670" s="18">
        <f>IF(Sheet1!I1567=1,Master!B670,Master!L670)</f>
        <v>-124.10473450000001</v>
      </c>
      <c r="I670" s="18">
        <f>IF(Sheet1!I1567=0,Master!A670,Master!K670)</f>
        <v>100</v>
      </c>
      <c r="J670" s="18">
        <f>IF(Sheet1!I1567=0,Master!B670,Master!L670)</f>
        <v>180</v>
      </c>
      <c r="K670" s="18">
        <v>100</v>
      </c>
      <c r="L670" s="18">
        <v>180</v>
      </c>
      <c r="M670">
        <v>92</v>
      </c>
      <c r="N670" t="s">
        <v>168</v>
      </c>
      <c r="O670">
        <v>7.9806731164999995E-3</v>
      </c>
      <c r="P670" t="s">
        <v>128</v>
      </c>
      <c r="Q670" t="s">
        <v>129</v>
      </c>
      <c r="R670" t="s">
        <v>8</v>
      </c>
      <c r="S670">
        <v>1</v>
      </c>
      <c r="T670">
        <v>1</v>
      </c>
      <c r="U670" t="s">
        <v>863</v>
      </c>
      <c r="V670" t="s">
        <v>863</v>
      </c>
      <c r="W670" t="s">
        <v>863</v>
      </c>
      <c r="X670" s="1" t="s">
        <v>863</v>
      </c>
      <c r="Z670" s="1">
        <v>1</v>
      </c>
      <c r="AA670" s="1">
        <v>3.6284752190112998E-2</v>
      </c>
      <c r="AB670" s="1">
        <v>3.6284752190112998E-2</v>
      </c>
      <c r="AC670" s="1">
        <v>3.6284752190112998E-2</v>
      </c>
      <c r="AD670" s="1">
        <v>3.6284752190112998E-2</v>
      </c>
      <c r="AF670" s="1">
        <v>1</v>
      </c>
      <c r="AG670">
        <v>3.2104324549436999E-2</v>
      </c>
      <c r="AH670">
        <v>3.2104324549436999E-2</v>
      </c>
      <c r="AI670">
        <v>3.2104324549436999E-2</v>
      </c>
      <c r="AJ670">
        <v>3.2104324549436999E-2</v>
      </c>
      <c r="AL670" s="18">
        <f t="shared" si="62"/>
        <v>3.6284752190112998E-2</v>
      </c>
      <c r="AM670">
        <v>3.6284752190112998E-2</v>
      </c>
      <c r="AN670">
        <v>92</v>
      </c>
      <c r="AO670" t="s">
        <v>168</v>
      </c>
      <c r="AP670" t="s">
        <v>128</v>
      </c>
      <c r="AQ670" t="s">
        <v>129</v>
      </c>
      <c r="AR670" t="s">
        <v>8</v>
      </c>
      <c r="AS670">
        <v>46.903959299999997</v>
      </c>
      <c r="AT670">
        <v>-124.10473450000001</v>
      </c>
      <c r="AW670">
        <v>8.3000000000000007</v>
      </c>
      <c r="AX670">
        <v>8.3000000000000007</v>
      </c>
      <c r="BB670">
        <v>10.199999999999999</v>
      </c>
      <c r="BC670">
        <v>10.199999999999999</v>
      </c>
      <c r="BG670">
        <v>11.3</v>
      </c>
      <c r="BH670">
        <v>11.3</v>
      </c>
      <c r="BL670">
        <v>13</v>
      </c>
      <c r="BM670">
        <v>13</v>
      </c>
      <c r="BQ670">
        <v>15.3</v>
      </c>
      <c r="BR670">
        <v>15.3</v>
      </c>
      <c r="BW670">
        <v>17.3</v>
      </c>
      <c r="BX670">
        <v>17.3</v>
      </c>
      <c r="CB670">
        <v>18.7</v>
      </c>
      <c r="CC670">
        <v>18.7</v>
      </c>
      <c r="CG670">
        <v>19.5</v>
      </c>
      <c r="CH670">
        <v>19.5</v>
      </c>
      <c r="CL670">
        <v>19.399999999999999</v>
      </c>
      <c r="CM670">
        <v>19.399999999999999</v>
      </c>
      <c r="CQ670">
        <v>15.8</v>
      </c>
      <c r="CR670">
        <v>15.8</v>
      </c>
      <c r="CV670">
        <v>11.4</v>
      </c>
      <c r="CW670">
        <v>11.4</v>
      </c>
      <c r="DA670">
        <v>8.6</v>
      </c>
      <c r="DB670">
        <v>8.6</v>
      </c>
      <c r="DD670">
        <v>1</v>
      </c>
      <c r="DE670">
        <v>0</v>
      </c>
      <c r="DF670">
        <v>0</v>
      </c>
      <c r="DG670">
        <v>0</v>
      </c>
      <c r="DH670">
        <v>0</v>
      </c>
      <c r="DI670" t="str">
        <f t="shared" si="63"/>
        <v xml:space="preserve">Temp. suitable for vectors - surveillance may be needed. </v>
      </c>
      <c r="DJ670" t="str">
        <f t="shared" si="60"/>
        <v>When temp. suitable, model suggests vectors unlikely or low numbers.</v>
      </c>
      <c r="DK670" t="str">
        <f t="shared" si="64"/>
        <v xml:space="preserve">Temp. suitable for Zika - surveillance may be needed. </v>
      </c>
      <c r="DL670" t="str">
        <f t="shared" si="61"/>
        <v>When temp. suitable, model suggests Zika unlikely.</v>
      </c>
      <c r="DM670" t="str">
        <f t="shared" si="65"/>
        <v>Temp. suitable for vectors - surveillance may be needed. When temp. suitable, model suggests vectors unlikely or low numbers.</v>
      </c>
      <c r="DX670" s="59" t="s">
        <v>168</v>
      </c>
      <c r="DY670" s="59" t="s">
        <v>128</v>
      </c>
      <c r="DZ670" s="59" t="s">
        <v>129</v>
      </c>
      <c r="EA670" s="59" t="s">
        <v>8</v>
      </c>
      <c r="EB670" s="59">
        <v>93</v>
      </c>
      <c r="EC670" s="59">
        <v>41</v>
      </c>
      <c r="ED670" s="59">
        <v>0</v>
      </c>
      <c r="EE670" s="59">
        <v>415</v>
      </c>
      <c r="EF670" s="59">
        <v>415</v>
      </c>
      <c r="EG670" s="59">
        <v>73.731707317073102</v>
      </c>
      <c r="EH670" s="59">
        <v>113.33697314844299</v>
      </c>
      <c r="EI670" s="59">
        <v>3023</v>
      </c>
      <c r="EJ670" s="59">
        <v>24</v>
      </c>
      <c r="EK670" s="59">
        <v>0</v>
      </c>
      <c r="EL670" s="59">
        <v>5</v>
      </c>
      <c r="EM670" s="59">
        <v>10</v>
      </c>
      <c r="EN670" s="59">
        <v>3023</v>
      </c>
    </row>
    <row r="671" spans="1:144" x14ac:dyDescent="0.25">
      <c r="A671" s="18">
        <v>47.589410200000003</v>
      </c>
      <c r="B671" s="18">
        <v>-122.34029750000001</v>
      </c>
      <c r="C671" s="18">
        <f>IF(Sheet1!G1568=1,Master!A671,Master!K671)</f>
        <v>47.589410200000003</v>
      </c>
      <c r="D671" s="18">
        <f>IF(Sheet1!G1568=1,Master!B671,Master!L671)</f>
        <v>-122.34029750000001</v>
      </c>
      <c r="E671" s="18">
        <f>IF(Sheet1!G1568=0,Master!A671,Master!K671)</f>
        <v>100</v>
      </c>
      <c r="F671" s="18">
        <f>IF(Sheet1!G1568=0,Master!B671,Master!L671)</f>
        <v>180</v>
      </c>
      <c r="G671" s="18">
        <f>IF(Sheet1!I1568=1,Master!A671,Master!K671)</f>
        <v>47.589410200000003</v>
      </c>
      <c r="H671" s="18">
        <f>IF(Sheet1!I1568=1,Master!B671,Master!L671)</f>
        <v>-122.34029750000001</v>
      </c>
      <c r="I671" s="18">
        <f>IF(Sheet1!I1568=0,Master!A671,Master!K671)</f>
        <v>100</v>
      </c>
      <c r="J671" s="18">
        <f>IF(Sheet1!I1568=0,Master!B671,Master!L671)</f>
        <v>180</v>
      </c>
      <c r="K671" s="18">
        <v>100</v>
      </c>
      <c r="L671" s="18">
        <v>180</v>
      </c>
      <c r="M671">
        <v>133</v>
      </c>
      <c r="N671" t="s">
        <v>217</v>
      </c>
      <c r="O671">
        <v>2.6254431645299999E-2</v>
      </c>
      <c r="P671" t="s">
        <v>128</v>
      </c>
      <c r="Q671" t="s">
        <v>129</v>
      </c>
      <c r="R671" t="s">
        <v>8</v>
      </c>
      <c r="S671">
        <v>1</v>
      </c>
      <c r="T671">
        <v>1</v>
      </c>
      <c r="U671" t="s">
        <v>863</v>
      </c>
      <c r="V671" t="s">
        <v>863</v>
      </c>
      <c r="W671" t="s">
        <v>863</v>
      </c>
      <c r="X671" s="1" t="s">
        <v>863</v>
      </c>
      <c r="Z671" s="1">
        <v>1</v>
      </c>
      <c r="AA671" s="1">
        <v>0.107488453388214</v>
      </c>
      <c r="AB671" s="1">
        <v>0.107488453388214</v>
      </c>
      <c r="AC671" s="1">
        <v>0.107488453388214</v>
      </c>
      <c r="AD671" s="1">
        <v>0.107488453388214</v>
      </c>
      <c r="AF671" s="1">
        <v>1</v>
      </c>
      <c r="AG671">
        <v>2.1359475329517999E-2</v>
      </c>
      <c r="AH671">
        <v>2.1359475329517999E-2</v>
      </c>
      <c r="AI671">
        <v>2.1359475329517999E-2</v>
      </c>
      <c r="AJ671">
        <v>2.1359475329517999E-2</v>
      </c>
      <c r="AL671" s="18">
        <f t="shared" si="62"/>
        <v>0.107488453388214</v>
      </c>
      <c r="AM671">
        <v>0.107488453388214</v>
      </c>
      <c r="AN671">
        <v>133</v>
      </c>
      <c r="AO671" t="s">
        <v>217</v>
      </c>
      <c r="AP671" t="s">
        <v>128</v>
      </c>
      <c r="AQ671" t="s">
        <v>129</v>
      </c>
      <c r="AR671" t="s">
        <v>8</v>
      </c>
      <c r="AS671">
        <v>47.589410200000003</v>
      </c>
      <c r="AT671">
        <v>-122.34029750000001</v>
      </c>
      <c r="AW671">
        <v>6.9</v>
      </c>
      <c r="AX671">
        <v>6.9</v>
      </c>
      <c r="BB671">
        <v>9.4</v>
      </c>
      <c r="BC671">
        <v>9.4</v>
      </c>
      <c r="BG671">
        <v>11.1</v>
      </c>
      <c r="BH671">
        <v>11.1</v>
      </c>
      <c r="BL671">
        <v>14.3</v>
      </c>
      <c r="BM671">
        <v>14.3</v>
      </c>
      <c r="BQ671">
        <v>17.8</v>
      </c>
      <c r="BR671">
        <v>17.8</v>
      </c>
      <c r="BW671">
        <v>20.6</v>
      </c>
      <c r="BX671">
        <v>20.6</v>
      </c>
      <c r="CB671">
        <v>23.5</v>
      </c>
      <c r="CC671">
        <v>23.5</v>
      </c>
      <c r="CG671">
        <v>23.4</v>
      </c>
      <c r="CH671">
        <v>23.4</v>
      </c>
      <c r="CL671">
        <v>20.6</v>
      </c>
      <c r="CM671">
        <v>20.6</v>
      </c>
      <c r="CQ671">
        <v>15.4</v>
      </c>
      <c r="CR671">
        <v>15.4</v>
      </c>
      <c r="CV671">
        <v>10.4</v>
      </c>
      <c r="CW671">
        <v>10.4</v>
      </c>
      <c r="DA671">
        <v>7.8</v>
      </c>
      <c r="DB671">
        <v>7.8</v>
      </c>
      <c r="DD671">
        <v>1</v>
      </c>
      <c r="DE671">
        <v>0</v>
      </c>
      <c r="DF671">
        <v>0</v>
      </c>
      <c r="DG671">
        <v>0</v>
      </c>
      <c r="DH671">
        <v>0</v>
      </c>
      <c r="DI671" t="str">
        <f t="shared" si="63"/>
        <v xml:space="preserve">Temp. suitable for vectors - surveillance may be needed. </v>
      </c>
      <c r="DJ671" t="str">
        <f t="shared" si="60"/>
        <v>When temp. suitable, model suggests vectors unlikely or low numbers.</v>
      </c>
      <c r="DK671" t="str">
        <f t="shared" si="64"/>
        <v xml:space="preserve">Temp. suitable for Zika - surveillance may be needed. </v>
      </c>
      <c r="DL671" t="str">
        <f t="shared" si="61"/>
        <v>When temp. suitable, model suggests Zika unlikely.</v>
      </c>
      <c r="DM671" t="str">
        <f t="shared" si="65"/>
        <v>Temp. suitable for vectors - surveillance may be needed. When temp. suitable, model suggests vectors unlikely or low numbers.</v>
      </c>
      <c r="DX671" s="59" t="s">
        <v>217</v>
      </c>
      <c r="DY671" s="59" t="s">
        <v>128</v>
      </c>
      <c r="DZ671" s="59" t="s">
        <v>129</v>
      </c>
      <c r="EA671" s="59" t="s">
        <v>8</v>
      </c>
      <c r="EB671" s="59">
        <v>1040</v>
      </c>
      <c r="EC671" s="59">
        <v>132</v>
      </c>
      <c r="ED671" s="59">
        <v>0</v>
      </c>
      <c r="EE671" s="59">
        <v>23658</v>
      </c>
      <c r="EF671" s="59">
        <v>23658</v>
      </c>
      <c r="EG671" s="59">
        <v>2299.8787878787798</v>
      </c>
      <c r="EH671" s="59">
        <v>3612.4552991473702</v>
      </c>
      <c r="EI671" s="59">
        <v>303584</v>
      </c>
      <c r="EJ671" s="59">
        <v>124</v>
      </c>
      <c r="EK671" s="59">
        <v>0</v>
      </c>
      <c r="EL671" s="59">
        <v>10</v>
      </c>
      <c r="EM671" s="59">
        <v>1327</v>
      </c>
      <c r="EN671" s="59">
        <v>303584</v>
      </c>
    </row>
    <row r="672" spans="1:144" x14ac:dyDescent="0.25">
      <c r="A672" s="18">
        <v>47.571610700000001</v>
      </c>
      <c r="B672" s="18">
        <v>-122.71215909999999</v>
      </c>
      <c r="C672" s="18">
        <f>IF(Sheet1!G1569=1,Master!A672,Master!K672)</f>
        <v>47.571610700000001</v>
      </c>
      <c r="D672" s="18">
        <f>IF(Sheet1!G1569=1,Master!B672,Master!L672)</f>
        <v>-122.71215909999999</v>
      </c>
      <c r="E672" s="18">
        <f>IF(Sheet1!G1569=0,Master!A672,Master!K672)</f>
        <v>100</v>
      </c>
      <c r="F672" s="18">
        <f>IF(Sheet1!G1569=0,Master!B672,Master!L672)</f>
        <v>180</v>
      </c>
      <c r="G672" s="18">
        <f>IF(Sheet1!I1569=1,Master!A672,Master!K672)</f>
        <v>47.571610700000001</v>
      </c>
      <c r="H672" s="18">
        <f>IF(Sheet1!I1569=1,Master!B672,Master!L672)</f>
        <v>-122.71215909999999</v>
      </c>
      <c r="I672" s="18">
        <f>IF(Sheet1!I1569=0,Master!A672,Master!K672)</f>
        <v>100</v>
      </c>
      <c r="J672" s="18">
        <f>IF(Sheet1!I1569=0,Master!B672,Master!L672)</f>
        <v>180</v>
      </c>
      <c r="K672" s="18">
        <v>100</v>
      </c>
      <c r="L672" s="18">
        <v>180</v>
      </c>
      <c r="M672">
        <v>169</v>
      </c>
      <c r="N672" t="s">
        <v>269</v>
      </c>
      <c r="O672">
        <v>1.7098031334300001E-2</v>
      </c>
      <c r="P672" t="s">
        <v>128</v>
      </c>
      <c r="Q672" t="s">
        <v>129</v>
      </c>
      <c r="R672" t="s">
        <v>8</v>
      </c>
      <c r="S672">
        <v>1</v>
      </c>
      <c r="T672">
        <v>1</v>
      </c>
      <c r="U672">
        <v>11.3779525756835</v>
      </c>
      <c r="V672">
        <v>11.3779525756835</v>
      </c>
      <c r="W672">
        <v>11.3779525756835</v>
      </c>
      <c r="X672" s="1">
        <v>11.3779525756835</v>
      </c>
      <c r="Z672" s="1">
        <v>1</v>
      </c>
      <c r="AA672" s="1">
        <v>7.7771067619323994E-2</v>
      </c>
      <c r="AB672" s="1">
        <v>7.7771067619323994E-2</v>
      </c>
      <c r="AC672" s="1">
        <v>7.7771067619323994E-2</v>
      </c>
      <c r="AD672" s="1">
        <v>7.7771067619323994E-2</v>
      </c>
      <c r="AF672" s="1">
        <v>1</v>
      </c>
      <c r="AG672">
        <v>0.13953156769275701</v>
      </c>
      <c r="AH672">
        <v>0.13953156769275701</v>
      </c>
      <c r="AI672">
        <v>0.13953156769275701</v>
      </c>
      <c r="AJ672">
        <v>0.13953156769275701</v>
      </c>
      <c r="AL672" s="18">
        <f t="shared" si="62"/>
        <v>0.13953156769275701</v>
      </c>
      <c r="AM672">
        <v>0.13953156769275701</v>
      </c>
      <c r="AN672">
        <v>169</v>
      </c>
      <c r="AO672" t="s">
        <v>269</v>
      </c>
      <c r="AP672" t="s">
        <v>128</v>
      </c>
      <c r="AQ672" t="s">
        <v>129</v>
      </c>
      <c r="AR672" t="s">
        <v>8</v>
      </c>
      <c r="AS672">
        <v>47.571610700000001</v>
      </c>
      <c r="AT672">
        <v>-122.71215909999999</v>
      </c>
      <c r="AW672">
        <v>6.6</v>
      </c>
      <c r="AX672">
        <v>6.6</v>
      </c>
      <c r="BB672">
        <v>9.3000000000000007</v>
      </c>
      <c r="BC672">
        <v>9.3000000000000007</v>
      </c>
      <c r="BG672">
        <v>11.2</v>
      </c>
      <c r="BH672">
        <v>11.2</v>
      </c>
      <c r="BL672">
        <v>14.4</v>
      </c>
      <c r="BM672">
        <v>14.4</v>
      </c>
      <c r="BQ672">
        <v>17.899999999999999</v>
      </c>
      <c r="BR672">
        <v>17.899999999999999</v>
      </c>
      <c r="BW672">
        <v>21</v>
      </c>
      <c r="BX672">
        <v>21</v>
      </c>
      <c r="CB672">
        <v>23.7</v>
      </c>
      <c r="CC672">
        <v>23.7</v>
      </c>
      <c r="CG672">
        <v>23.8</v>
      </c>
      <c r="CH672">
        <v>23.8</v>
      </c>
      <c r="CL672">
        <v>20.9</v>
      </c>
      <c r="CM672">
        <v>20.9</v>
      </c>
      <c r="CQ672">
        <v>15.6</v>
      </c>
      <c r="CR672">
        <v>15.6</v>
      </c>
      <c r="CV672">
        <v>10.199999999999999</v>
      </c>
      <c r="CW672">
        <v>10.199999999999999</v>
      </c>
      <c r="DA672">
        <v>7.3</v>
      </c>
      <c r="DB672">
        <v>7.3</v>
      </c>
      <c r="DD672">
        <v>1</v>
      </c>
      <c r="DE672">
        <v>0</v>
      </c>
      <c r="DF672">
        <v>0</v>
      </c>
      <c r="DG672">
        <v>0</v>
      </c>
      <c r="DH672">
        <v>0</v>
      </c>
      <c r="DI672" t="str">
        <f t="shared" si="63"/>
        <v xml:space="preserve">Temp. suitable for vectors - surveillance may be needed. </v>
      </c>
      <c r="DJ672" t="str">
        <f t="shared" si="60"/>
        <v>When temp. suitable, model suggests vectors unlikely or low numbers.</v>
      </c>
      <c r="DK672" t="str">
        <f t="shared" si="64"/>
        <v xml:space="preserve">Temp. suitable for Zika - surveillance may be needed. </v>
      </c>
      <c r="DL672" t="str">
        <f t="shared" si="61"/>
        <v>When temp. suitable, model suggests Zika unlikely.</v>
      </c>
      <c r="DM672" t="str">
        <f t="shared" si="65"/>
        <v>Temp. suitable for vectors - surveillance may be needed. When temp. suitable, model suggests vectors unlikely or low numbers.</v>
      </c>
      <c r="DX672" s="59" t="s">
        <v>269</v>
      </c>
      <c r="DY672" s="59" t="s">
        <v>128</v>
      </c>
      <c r="DZ672" s="59" t="s">
        <v>129</v>
      </c>
      <c r="EA672" s="59" t="s">
        <v>8</v>
      </c>
      <c r="EB672" s="59">
        <v>90</v>
      </c>
      <c r="EC672" s="59">
        <v>145</v>
      </c>
      <c r="ED672" s="59">
        <v>0</v>
      </c>
      <c r="EE672" s="59">
        <v>2022</v>
      </c>
      <c r="EF672" s="59">
        <v>2022</v>
      </c>
      <c r="EG672" s="59">
        <v>177.758620689655</v>
      </c>
      <c r="EH672" s="59">
        <v>329.78894558881098</v>
      </c>
      <c r="EI672" s="59">
        <v>25775</v>
      </c>
      <c r="EJ672" s="59">
        <v>81</v>
      </c>
      <c r="EK672" s="59">
        <v>0</v>
      </c>
      <c r="EL672" s="59">
        <v>2</v>
      </c>
      <c r="EM672" s="59">
        <v>29</v>
      </c>
      <c r="EN672" s="59">
        <v>25775</v>
      </c>
    </row>
    <row r="673" spans="1:144" x14ac:dyDescent="0.25">
      <c r="A673" s="18">
        <v>47.116487200000002</v>
      </c>
      <c r="B673" s="18">
        <v>-122.56820089999999</v>
      </c>
      <c r="C673" s="18">
        <f>IF(Sheet1!G1570=1,Master!A673,Master!K673)</f>
        <v>47.116487200000002</v>
      </c>
      <c r="D673" s="18">
        <f>IF(Sheet1!G1570=1,Master!B673,Master!L673)</f>
        <v>-122.56820089999999</v>
      </c>
      <c r="E673" s="18">
        <f>IF(Sheet1!G1570=0,Master!A673,Master!K673)</f>
        <v>100</v>
      </c>
      <c r="F673" s="18">
        <f>IF(Sheet1!G1570=0,Master!B673,Master!L673)</f>
        <v>180</v>
      </c>
      <c r="G673" s="18">
        <f>IF(Sheet1!I1570=1,Master!A673,Master!K673)</f>
        <v>47.116487200000002</v>
      </c>
      <c r="H673" s="18">
        <f>IF(Sheet1!I1570=1,Master!B673,Master!L673)</f>
        <v>-122.56820089999999</v>
      </c>
      <c r="I673" s="18">
        <f>IF(Sheet1!I1570=0,Master!A673,Master!K673)</f>
        <v>100</v>
      </c>
      <c r="J673" s="18">
        <f>IF(Sheet1!I1570=0,Master!B673,Master!L673)</f>
        <v>180</v>
      </c>
      <c r="K673" s="18">
        <v>100</v>
      </c>
      <c r="L673" s="18">
        <v>180</v>
      </c>
      <c r="M673">
        <v>171</v>
      </c>
      <c r="N673" t="s">
        <v>271</v>
      </c>
      <c r="O673">
        <v>5.9130068799199999E-2</v>
      </c>
      <c r="P673" t="s">
        <v>128</v>
      </c>
      <c r="Q673" t="s">
        <v>129</v>
      </c>
      <c r="R673" t="s">
        <v>8</v>
      </c>
      <c r="S673">
        <v>1</v>
      </c>
      <c r="T673">
        <v>1</v>
      </c>
      <c r="U673">
        <v>4.7637796401977504</v>
      </c>
      <c r="V673">
        <v>4.7637796401977504</v>
      </c>
      <c r="W673">
        <v>4.7637796401977504</v>
      </c>
      <c r="X673" s="1">
        <v>4.7637796401977504</v>
      </c>
      <c r="Z673" s="1">
        <v>1</v>
      </c>
      <c r="AA673" s="1">
        <v>3.5900149494409998E-2</v>
      </c>
      <c r="AB673" s="1">
        <v>3.5900149494409998E-2</v>
      </c>
      <c r="AC673" s="1">
        <v>3.5900149494409998E-2</v>
      </c>
      <c r="AD673" s="1">
        <v>3.5900149494409998E-2</v>
      </c>
      <c r="AF673" s="1">
        <v>1</v>
      </c>
      <c r="AG673">
        <v>3.6056585609912997E-2</v>
      </c>
      <c r="AH673">
        <v>3.6056585609912997E-2</v>
      </c>
      <c r="AI673">
        <v>3.6056585609912997E-2</v>
      </c>
      <c r="AJ673">
        <v>3.6056585609912997E-2</v>
      </c>
      <c r="AL673" s="18">
        <f t="shared" si="62"/>
        <v>3.6056585609912997E-2</v>
      </c>
      <c r="AM673">
        <v>3.6056585609912997E-2</v>
      </c>
      <c r="AN673">
        <v>171</v>
      </c>
      <c r="AO673" t="s">
        <v>271</v>
      </c>
      <c r="AP673" t="s">
        <v>128</v>
      </c>
      <c r="AQ673" t="s">
        <v>129</v>
      </c>
      <c r="AR673" t="s">
        <v>8</v>
      </c>
      <c r="AS673">
        <v>47.116487200000002</v>
      </c>
      <c r="AT673">
        <v>-122.56820089999999</v>
      </c>
      <c r="AW673">
        <v>6.7</v>
      </c>
      <c r="AX673">
        <v>6.7</v>
      </c>
      <c r="BB673">
        <v>9.5</v>
      </c>
      <c r="BC673">
        <v>9.5</v>
      </c>
      <c r="BG673">
        <v>11.3</v>
      </c>
      <c r="BH673">
        <v>11.3</v>
      </c>
      <c r="BL673">
        <v>14.5</v>
      </c>
      <c r="BM673">
        <v>14.5</v>
      </c>
      <c r="BQ673">
        <v>18.2</v>
      </c>
      <c r="BR673">
        <v>18.2</v>
      </c>
      <c r="BW673">
        <v>21.2</v>
      </c>
      <c r="BX673">
        <v>21.2</v>
      </c>
      <c r="CB673">
        <v>24.2</v>
      </c>
      <c r="CC673">
        <v>24.2</v>
      </c>
      <c r="CG673">
        <v>23.9</v>
      </c>
      <c r="CH673">
        <v>23.9</v>
      </c>
      <c r="CL673">
        <v>21.2</v>
      </c>
      <c r="CM673">
        <v>21.2</v>
      </c>
      <c r="CQ673">
        <v>15.7</v>
      </c>
      <c r="CR673">
        <v>15.7</v>
      </c>
      <c r="CV673">
        <v>10.4</v>
      </c>
      <c r="CW673">
        <v>10.4</v>
      </c>
      <c r="DA673">
        <v>7.7</v>
      </c>
      <c r="DB673">
        <v>7.7</v>
      </c>
      <c r="DD673">
        <v>1</v>
      </c>
      <c r="DE673">
        <v>0</v>
      </c>
      <c r="DF673">
        <v>0</v>
      </c>
      <c r="DG673">
        <v>0</v>
      </c>
      <c r="DH673">
        <v>0</v>
      </c>
      <c r="DI673" t="str">
        <f t="shared" si="63"/>
        <v xml:space="preserve">Temp. suitable for vectors - surveillance may be needed. </v>
      </c>
      <c r="DJ673" t="str">
        <f t="shared" si="60"/>
        <v>When temp. suitable, model suggests vectors unlikely or low numbers.</v>
      </c>
      <c r="DK673" t="str">
        <f t="shared" si="64"/>
        <v xml:space="preserve">Temp. suitable for Zika - surveillance may be needed. </v>
      </c>
      <c r="DL673" t="str">
        <f t="shared" si="61"/>
        <v>When temp. suitable, model suggests Zika unlikely.</v>
      </c>
      <c r="DM673" t="str">
        <f t="shared" si="65"/>
        <v>Temp. suitable for vectors - surveillance may be needed. When temp. suitable, model suggests vectors unlikely or low numbers.</v>
      </c>
      <c r="DX673" s="59" t="s">
        <v>271</v>
      </c>
      <c r="DY673" s="59" t="s">
        <v>128</v>
      </c>
      <c r="DZ673" s="59" t="s">
        <v>129</v>
      </c>
      <c r="EA673" s="59" t="s">
        <v>8</v>
      </c>
      <c r="EB673" s="59">
        <v>274</v>
      </c>
      <c r="EC673" s="59">
        <v>172</v>
      </c>
      <c r="ED673" s="59">
        <v>0</v>
      </c>
      <c r="EE673" s="59">
        <v>1501</v>
      </c>
      <c r="EF673" s="59">
        <v>1501</v>
      </c>
      <c r="EG673" s="59">
        <v>207.64534883720901</v>
      </c>
      <c r="EH673" s="59">
        <v>295.86482777710501</v>
      </c>
      <c r="EI673" s="59">
        <v>35715</v>
      </c>
      <c r="EJ673" s="59">
        <v>103</v>
      </c>
      <c r="EK673" s="59">
        <v>0</v>
      </c>
      <c r="EL673" s="59">
        <v>3</v>
      </c>
      <c r="EM673" s="59">
        <v>49</v>
      </c>
      <c r="EN673" s="59">
        <v>35715</v>
      </c>
    </row>
    <row r="674" spans="1:144" x14ac:dyDescent="0.25">
      <c r="A674" s="18">
        <v>47.7276162</v>
      </c>
      <c r="B674" s="18">
        <v>-117.52393960000001</v>
      </c>
      <c r="C674" s="18">
        <f>IF(Sheet1!G1571=1,Master!A674,Master!K674)</f>
        <v>47.7276162</v>
      </c>
      <c r="D674" s="18">
        <f>IF(Sheet1!G1571=1,Master!B674,Master!L674)</f>
        <v>-117.52393960000001</v>
      </c>
      <c r="E674" s="18">
        <f>IF(Sheet1!G1571=0,Master!A674,Master!K674)</f>
        <v>100</v>
      </c>
      <c r="F674" s="18">
        <f>IF(Sheet1!G1571=0,Master!B674,Master!L674)</f>
        <v>180</v>
      </c>
      <c r="G674" s="18">
        <f>IF(Sheet1!I1571=1,Master!A674,Master!K674)</f>
        <v>47.7276162</v>
      </c>
      <c r="H674" s="18">
        <f>IF(Sheet1!I1571=1,Master!B674,Master!L674)</f>
        <v>-117.52393960000001</v>
      </c>
      <c r="I674" s="18">
        <f>IF(Sheet1!I1571=0,Master!A674,Master!K674)</f>
        <v>100</v>
      </c>
      <c r="J674" s="18">
        <f>IF(Sheet1!I1571=0,Master!B674,Master!L674)</f>
        <v>180</v>
      </c>
      <c r="K674" s="18">
        <v>100</v>
      </c>
      <c r="L674" s="18">
        <v>180</v>
      </c>
      <c r="M674">
        <v>181</v>
      </c>
      <c r="N674" t="s">
        <v>285</v>
      </c>
      <c r="O674">
        <v>0.11028868921399999</v>
      </c>
      <c r="P674" t="s">
        <v>128</v>
      </c>
      <c r="Q674" t="s">
        <v>129</v>
      </c>
      <c r="R674" t="s">
        <v>8</v>
      </c>
      <c r="S674">
        <v>1</v>
      </c>
      <c r="T674">
        <v>1</v>
      </c>
      <c r="U674" t="s">
        <v>863</v>
      </c>
      <c r="V674" t="s">
        <v>863</v>
      </c>
      <c r="W674" t="s">
        <v>863</v>
      </c>
      <c r="X674" s="1" t="s">
        <v>863</v>
      </c>
      <c r="Z674" s="1">
        <v>1</v>
      </c>
      <c r="AA674" s="1">
        <v>1.2997954152523999E-2</v>
      </c>
      <c r="AB674" s="1">
        <v>1.2997954152523999E-2</v>
      </c>
      <c r="AC674" s="1">
        <v>1.2997954152523999E-2</v>
      </c>
      <c r="AD674" s="1">
        <v>1.2997954152523999E-2</v>
      </c>
      <c r="AF674" s="1">
        <v>1</v>
      </c>
      <c r="AG674">
        <v>2.4437615647912001E-2</v>
      </c>
      <c r="AH674">
        <v>2.4437615647912001E-2</v>
      </c>
      <c r="AI674">
        <v>2.4437615647912001E-2</v>
      </c>
      <c r="AJ674">
        <v>2.4437615647912001E-2</v>
      </c>
      <c r="AL674" s="18">
        <f t="shared" si="62"/>
        <v>2.4437615647912001E-2</v>
      </c>
      <c r="AM674">
        <v>2.4437615647912001E-2</v>
      </c>
      <c r="AN674">
        <v>181</v>
      </c>
      <c r="AO674" t="s">
        <v>285</v>
      </c>
      <c r="AP674" t="s">
        <v>128</v>
      </c>
      <c r="AQ674" t="s">
        <v>129</v>
      </c>
      <c r="AR674" t="s">
        <v>8</v>
      </c>
      <c r="AS674">
        <v>47.7276162</v>
      </c>
      <c r="AT674">
        <v>-117.52393960000001</v>
      </c>
      <c r="AW674">
        <v>0.3</v>
      </c>
      <c r="AX674">
        <v>0.3</v>
      </c>
      <c r="BB674">
        <v>4.4000000000000004</v>
      </c>
      <c r="BC674">
        <v>4.4000000000000004</v>
      </c>
      <c r="BG674">
        <v>8.9</v>
      </c>
      <c r="BH674">
        <v>8.9</v>
      </c>
      <c r="BL674">
        <v>14.4</v>
      </c>
      <c r="BM674">
        <v>14.4</v>
      </c>
      <c r="BQ674">
        <v>19.600000000000001</v>
      </c>
      <c r="BR674">
        <v>19.600000000000001</v>
      </c>
      <c r="BW674">
        <v>23.9</v>
      </c>
      <c r="BX674">
        <v>23.9</v>
      </c>
      <c r="CB674">
        <v>28.9</v>
      </c>
      <c r="CC674">
        <v>28.9</v>
      </c>
      <c r="CG674">
        <v>28.4</v>
      </c>
      <c r="CH674">
        <v>28.4</v>
      </c>
      <c r="CL674">
        <v>23.1</v>
      </c>
      <c r="CM674">
        <v>23.1</v>
      </c>
      <c r="CQ674">
        <v>15.1</v>
      </c>
      <c r="CR674">
        <v>15.1</v>
      </c>
      <c r="CV674">
        <v>5.8</v>
      </c>
      <c r="CW674">
        <v>5.8</v>
      </c>
      <c r="DA674">
        <v>1.1000000000000001</v>
      </c>
      <c r="DB674">
        <v>1.1000000000000001</v>
      </c>
      <c r="DD674">
        <v>1</v>
      </c>
      <c r="DE674">
        <v>0</v>
      </c>
      <c r="DF674">
        <v>0</v>
      </c>
      <c r="DG674">
        <v>0</v>
      </c>
      <c r="DH674">
        <v>0</v>
      </c>
      <c r="DI674" t="str">
        <f t="shared" si="63"/>
        <v xml:space="preserve">Temp. suitable for vectors - surveillance may be needed. </v>
      </c>
      <c r="DJ674" t="str">
        <f t="shared" si="60"/>
        <v>When temp. suitable, model suggests vectors unlikely or low numbers.</v>
      </c>
      <c r="DK674" t="str">
        <f t="shared" si="64"/>
        <v xml:space="preserve">Temp. suitable for Zika - surveillance may be needed. </v>
      </c>
      <c r="DL674" t="str">
        <f t="shared" si="61"/>
        <v>When temp. suitable, model suggests Zika unlikely.</v>
      </c>
      <c r="DM674" t="str">
        <f t="shared" si="65"/>
        <v>Temp. suitable for vectors - surveillance may be needed. When temp. suitable, model suggests vectors unlikely or low numbers.</v>
      </c>
      <c r="DX674" s="59" t="s">
        <v>285</v>
      </c>
      <c r="DY674" s="59" t="s">
        <v>128</v>
      </c>
      <c r="DZ674" s="59" t="s">
        <v>129</v>
      </c>
      <c r="EA674" s="59" t="s">
        <v>8</v>
      </c>
      <c r="EB674" s="59">
        <v>0</v>
      </c>
      <c r="EC674" s="59">
        <v>207</v>
      </c>
      <c r="ED674" s="59">
        <v>0</v>
      </c>
      <c r="EE674" s="59">
        <v>2731</v>
      </c>
      <c r="EF674" s="59">
        <v>2731</v>
      </c>
      <c r="EG674" s="59">
        <v>153.58937198067599</v>
      </c>
      <c r="EH674" s="59">
        <v>335.32018080509403</v>
      </c>
      <c r="EI674" s="59">
        <v>31793</v>
      </c>
      <c r="EJ674" s="59">
        <v>85</v>
      </c>
      <c r="EK674" s="59">
        <v>0</v>
      </c>
      <c r="EL674" s="59">
        <v>19</v>
      </c>
      <c r="EM674" s="59">
        <v>5</v>
      </c>
      <c r="EN674" s="59">
        <v>31793</v>
      </c>
    </row>
    <row r="675" spans="1:144" x14ac:dyDescent="0.25">
      <c r="A675" s="18">
        <v>47.6087767</v>
      </c>
      <c r="B675" s="18">
        <v>-122.7357397</v>
      </c>
      <c r="C675" s="18">
        <f>IF(Sheet1!G1572=1,Master!A675,Master!K675)</f>
        <v>47.6087767</v>
      </c>
      <c r="D675" s="18">
        <f>IF(Sheet1!G1572=1,Master!B675,Master!L675)</f>
        <v>-122.7357397</v>
      </c>
      <c r="E675" s="18">
        <f>IF(Sheet1!G1572=0,Master!A675,Master!K675)</f>
        <v>100</v>
      </c>
      <c r="F675" s="18">
        <f>IF(Sheet1!G1572=0,Master!B675,Master!L675)</f>
        <v>180</v>
      </c>
      <c r="G675" s="18">
        <f>IF(Sheet1!I1572=1,Master!A675,Master!K675)</f>
        <v>47.6087767</v>
      </c>
      <c r="H675" s="18">
        <f>IF(Sheet1!I1572=1,Master!B675,Master!L675)</f>
        <v>-122.7357397</v>
      </c>
      <c r="I675" s="18">
        <f>IF(Sheet1!I1572=0,Master!A675,Master!K675)</f>
        <v>100</v>
      </c>
      <c r="J675" s="18">
        <f>IF(Sheet1!I1572=0,Master!B675,Master!L675)</f>
        <v>180</v>
      </c>
      <c r="K675" s="18">
        <v>100</v>
      </c>
      <c r="L675" s="18">
        <v>180</v>
      </c>
      <c r="M675">
        <v>185</v>
      </c>
      <c r="N675" t="s">
        <v>289</v>
      </c>
      <c r="O675">
        <v>5.7677508876800003E-2</v>
      </c>
      <c r="P675" t="s">
        <v>128</v>
      </c>
      <c r="Q675" t="s">
        <v>129</v>
      </c>
      <c r="R675" t="s">
        <v>8</v>
      </c>
      <c r="S675">
        <v>1</v>
      </c>
      <c r="T675">
        <v>1</v>
      </c>
      <c r="U675" t="s">
        <v>863</v>
      </c>
      <c r="V675" t="s">
        <v>863</v>
      </c>
      <c r="W675" t="s">
        <v>863</v>
      </c>
      <c r="X675" s="1" t="s">
        <v>863</v>
      </c>
      <c r="Z675" s="1">
        <v>1</v>
      </c>
      <c r="AA675" s="1">
        <v>8.3231113851070002E-2</v>
      </c>
      <c r="AB675" s="1">
        <v>8.3231113851070002E-2</v>
      </c>
      <c r="AC675" s="1">
        <v>8.3231113851070002E-2</v>
      </c>
      <c r="AD675" s="1">
        <v>8.3231113851070002E-2</v>
      </c>
      <c r="AF675" s="1">
        <v>1</v>
      </c>
      <c r="AG675">
        <v>0.159324631094933</v>
      </c>
      <c r="AH675">
        <v>0.159324631094933</v>
      </c>
      <c r="AI675">
        <v>0.159324631094933</v>
      </c>
      <c r="AJ675">
        <v>0.159324631094933</v>
      </c>
      <c r="AL675" s="18">
        <f t="shared" si="62"/>
        <v>0.159324631094933</v>
      </c>
      <c r="AM675">
        <v>0.159324631094933</v>
      </c>
      <c r="AN675">
        <v>185</v>
      </c>
      <c r="AO675" t="s">
        <v>289</v>
      </c>
      <c r="AP675" t="s">
        <v>128</v>
      </c>
      <c r="AQ675" t="s">
        <v>129</v>
      </c>
      <c r="AR675" t="s">
        <v>8</v>
      </c>
      <c r="AS675">
        <v>47.6087767</v>
      </c>
      <c r="AT675">
        <v>-122.7357397</v>
      </c>
      <c r="AW675">
        <v>6.6</v>
      </c>
      <c r="AX675">
        <v>6.6</v>
      </c>
      <c r="BB675">
        <v>9.3000000000000007</v>
      </c>
      <c r="BC675">
        <v>9.3000000000000007</v>
      </c>
      <c r="BG675">
        <v>11.3</v>
      </c>
      <c r="BH675">
        <v>11.3</v>
      </c>
      <c r="BL675">
        <v>14.4</v>
      </c>
      <c r="BM675">
        <v>14.4</v>
      </c>
      <c r="BQ675">
        <v>18</v>
      </c>
      <c r="BR675">
        <v>18</v>
      </c>
      <c r="BW675">
        <v>21</v>
      </c>
      <c r="BX675">
        <v>21</v>
      </c>
      <c r="CB675">
        <v>23.7</v>
      </c>
      <c r="CC675">
        <v>23.7</v>
      </c>
      <c r="CG675">
        <v>23.9</v>
      </c>
      <c r="CH675">
        <v>23.9</v>
      </c>
      <c r="CL675">
        <v>21</v>
      </c>
      <c r="CM675">
        <v>21</v>
      </c>
      <c r="CQ675">
        <v>15.6</v>
      </c>
      <c r="CR675">
        <v>15.6</v>
      </c>
      <c r="CV675">
        <v>10.199999999999999</v>
      </c>
      <c r="CW675">
        <v>10.199999999999999</v>
      </c>
      <c r="DA675">
        <v>7.3</v>
      </c>
      <c r="DB675">
        <v>7.3</v>
      </c>
      <c r="DD675">
        <v>1</v>
      </c>
      <c r="DE675">
        <v>0</v>
      </c>
      <c r="DF675">
        <v>0</v>
      </c>
      <c r="DG675">
        <v>0</v>
      </c>
      <c r="DH675">
        <v>0</v>
      </c>
      <c r="DI675" t="str">
        <f t="shared" si="63"/>
        <v xml:space="preserve">Temp. suitable for vectors - surveillance may be needed. </v>
      </c>
      <c r="DJ675" t="str">
        <f t="shared" si="60"/>
        <v>When temp. suitable, model suggests vectors unlikely or low numbers.</v>
      </c>
      <c r="DK675" t="str">
        <f t="shared" si="64"/>
        <v xml:space="preserve">Temp. suitable for Zika - surveillance may be needed. </v>
      </c>
      <c r="DL675" t="str">
        <f t="shared" si="61"/>
        <v>When temp. suitable, model suggests Zika unlikely.</v>
      </c>
      <c r="DM675" t="str">
        <f t="shared" si="65"/>
        <v>Temp. suitable for vectors - surveillance may be needed. When temp. suitable, model suggests vectors unlikely or low numbers.</v>
      </c>
      <c r="DX675" s="59" t="s">
        <v>289</v>
      </c>
      <c r="DY675" s="59" t="s">
        <v>128</v>
      </c>
      <c r="DZ675" s="59" t="s">
        <v>129</v>
      </c>
      <c r="EA675" s="59" t="s">
        <v>8</v>
      </c>
      <c r="EB675" s="59">
        <v>0</v>
      </c>
      <c r="EC675" s="59">
        <v>94</v>
      </c>
      <c r="ED675" s="59">
        <v>0</v>
      </c>
      <c r="EE675" s="59">
        <v>761</v>
      </c>
      <c r="EF675" s="59">
        <v>761</v>
      </c>
      <c r="EG675" s="59">
        <v>90.202127659574401</v>
      </c>
      <c r="EH675" s="59">
        <v>151.769953280869</v>
      </c>
      <c r="EI675" s="59">
        <v>8479</v>
      </c>
      <c r="EJ675" s="59">
        <v>58</v>
      </c>
      <c r="EK675" s="59">
        <v>0</v>
      </c>
      <c r="EL675" s="59">
        <v>2</v>
      </c>
      <c r="EM675" s="59">
        <v>32</v>
      </c>
      <c r="EN675" s="59">
        <v>8479</v>
      </c>
    </row>
    <row r="676" spans="1:144" x14ac:dyDescent="0.25">
      <c r="A676" s="18">
        <v>47.618624099999998</v>
      </c>
      <c r="B676" s="18">
        <v>-117.64845939999999</v>
      </c>
      <c r="C676" s="18">
        <f>IF(Sheet1!G1573=1,Master!A676,Master!K676)</f>
        <v>47.618624099999998</v>
      </c>
      <c r="D676" s="18">
        <f>IF(Sheet1!G1573=1,Master!B676,Master!L676)</f>
        <v>-117.64845939999999</v>
      </c>
      <c r="E676" s="18">
        <f>IF(Sheet1!G1573=0,Master!A676,Master!K676)</f>
        <v>100</v>
      </c>
      <c r="F676" s="18">
        <f>IF(Sheet1!G1573=0,Master!B676,Master!L676)</f>
        <v>180</v>
      </c>
      <c r="G676" s="18">
        <f>IF(Sheet1!I1573=1,Master!A676,Master!K676)</f>
        <v>47.618624099999998</v>
      </c>
      <c r="H676" s="18">
        <f>IF(Sheet1!I1573=1,Master!B676,Master!L676)</f>
        <v>-117.64845939999999</v>
      </c>
      <c r="I676" s="18">
        <f>IF(Sheet1!I1573=0,Master!A676,Master!K676)</f>
        <v>100</v>
      </c>
      <c r="J676" s="18">
        <f>IF(Sheet1!I1573=0,Master!B676,Master!L676)</f>
        <v>180</v>
      </c>
      <c r="K676" s="18">
        <v>100</v>
      </c>
      <c r="L676" s="18">
        <v>180</v>
      </c>
      <c r="M676">
        <v>227</v>
      </c>
      <c r="N676" t="s">
        <v>337</v>
      </c>
      <c r="O676">
        <v>0.26123156728399999</v>
      </c>
      <c r="P676" t="s">
        <v>128</v>
      </c>
      <c r="Q676" t="s">
        <v>129</v>
      </c>
      <c r="R676" t="s">
        <v>8</v>
      </c>
      <c r="S676">
        <v>1</v>
      </c>
      <c r="T676">
        <v>1</v>
      </c>
      <c r="U676">
        <v>2.8346457481384202</v>
      </c>
      <c r="V676">
        <v>2.8346457481384202</v>
      </c>
      <c r="W676">
        <v>2.8346457481384202</v>
      </c>
      <c r="X676" s="1">
        <v>2.8346457481384202</v>
      </c>
      <c r="Z676" s="1">
        <v>1</v>
      </c>
      <c r="AA676" s="1">
        <v>1.4904067397606E-2</v>
      </c>
      <c r="AB676" s="1">
        <v>1.4904067397606E-2</v>
      </c>
      <c r="AC676" s="1">
        <v>1.4904067397606E-2</v>
      </c>
      <c r="AD676" s="1">
        <v>1.4904067397606E-2</v>
      </c>
      <c r="AF676" s="1">
        <v>1</v>
      </c>
      <c r="AG676">
        <v>1.5704446695538998E-2</v>
      </c>
      <c r="AH676">
        <v>1.5704446695538998E-2</v>
      </c>
      <c r="AI676">
        <v>1.5704446695538998E-2</v>
      </c>
      <c r="AJ676">
        <v>1.5704446695538998E-2</v>
      </c>
      <c r="AL676" s="18">
        <f t="shared" si="62"/>
        <v>1.5704446695538998E-2</v>
      </c>
      <c r="AM676">
        <v>1.5704446695538998E-2</v>
      </c>
      <c r="AN676">
        <v>227</v>
      </c>
      <c r="AO676" t="s">
        <v>337</v>
      </c>
      <c r="AP676" t="s">
        <v>128</v>
      </c>
      <c r="AQ676" t="s">
        <v>129</v>
      </c>
      <c r="AR676" t="s">
        <v>8</v>
      </c>
      <c r="AS676">
        <v>47.618624099999998</v>
      </c>
      <c r="AT676">
        <v>-117.64845939999999</v>
      </c>
      <c r="AW676">
        <v>-0.1</v>
      </c>
      <c r="AX676">
        <v>-0.1</v>
      </c>
      <c r="BB676">
        <v>3.8</v>
      </c>
      <c r="BC676">
        <v>3.8</v>
      </c>
      <c r="BG676">
        <v>8</v>
      </c>
      <c r="BH676">
        <v>8</v>
      </c>
      <c r="BL676">
        <v>13.4</v>
      </c>
      <c r="BM676">
        <v>13.4</v>
      </c>
      <c r="BQ676">
        <v>18.600000000000001</v>
      </c>
      <c r="BR676">
        <v>18.600000000000001</v>
      </c>
      <c r="BW676">
        <v>23</v>
      </c>
      <c r="BX676">
        <v>23</v>
      </c>
      <c r="CB676">
        <v>28.2</v>
      </c>
      <c r="CC676">
        <v>28.2</v>
      </c>
      <c r="CG676">
        <v>27.4</v>
      </c>
      <c r="CH676">
        <v>27.4</v>
      </c>
      <c r="CL676">
        <v>22.3</v>
      </c>
      <c r="CM676">
        <v>22.3</v>
      </c>
      <c r="CQ676">
        <v>14.5</v>
      </c>
      <c r="CR676">
        <v>14.5</v>
      </c>
      <c r="CV676">
        <v>5.4</v>
      </c>
      <c r="CW676">
        <v>5.4</v>
      </c>
      <c r="DA676">
        <v>0.9</v>
      </c>
      <c r="DB676">
        <v>0.9</v>
      </c>
      <c r="DD676">
        <v>1</v>
      </c>
      <c r="DE676">
        <v>0</v>
      </c>
      <c r="DF676">
        <v>0</v>
      </c>
      <c r="DG676">
        <v>0</v>
      </c>
      <c r="DH676">
        <v>0</v>
      </c>
      <c r="DI676" t="str">
        <f t="shared" si="63"/>
        <v xml:space="preserve">Temp. suitable for vectors - surveillance may be needed. </v>
      </c>
      <c r="DJ676" t="str">
        <f t="shared" si="60"/>
        <v>When temp. suitable, model suggests vectors unlikely or low numbers.</v>
      </c>
      <c r="DK676" t="str">
        <f t="shared" si="64"/>
        <v xml:space="preserve">Temp. suitable for Zika - surveillance may be needed. </v>
      </c>
      <c r="DL676" t="str">
        <f t="shared" si="61"/>
        <v>When temp. suitable, model suggests Zika unlikely.</v>
      </c>
      <c r="DM676" t="str">
        <f t="shared" si="65"/>
        <v>Temp. suitable for vectors - surveillance may be needed. When temp. suitable, model suggests vectors unlikely or low numbers.</v>
      </c>
      <c r="DX676" s="59" t="s">
        <v>337</v>
      </c>
      <c r="DY676" s="59" t="s">
        <v>128</v>
      </c>
      <c r="DZ676" s="59" t="s">
        <v>129</v>
      </c>
      <c r="EA676" s="59" t="s">
        <v>8</v>
      </c>
      <c r="EB676" s="59">
        <v>162</v>
      </c>
      <c r="EC676" s="59">
        <v>331</v>
      </c>
      <c r="ED676" s="59">
        <v>0</v>
      </c>
      <c r="EE676" s="59">
        <v>1547</v>
      </c>
      <c r="EF676" s="59">
        <v>1547</v>
      </c>
      <c r="EG676" s="59">
        <v>58.951661631419903</v>
      </c>
      <c r="EH676" s="59">
        <v>168.36368370193699</v>
      </c>
      <c r="EI676" s="59">
        <v>19513</v>
      </c>
      <c r="EJ676" s="59">
        <v>95</v>
      </c>
      <c r="EK676" s="59">
        <v>0</v>
      </c>
      <c r="EL676" s="59">
        <v>11</v>
      </c>
      <c r="EM676" s="59">
        <v>4</v>
      </c>
      <c r="EN676" s="59">
        <v>19513</v>
      </c>
    </row>
    <row r="677" spans="1:144" x14ac:dyDescent="0.25">
      <c r="A677" s="18">
        <v>47.633761300000003</v>
      </c>
      <c r="B677" s="18">
        <v>-122.38303860000001</v>
      </c>
      <c r="C677" s="18">
        <f>IF(Sheet1!G1574=1,Master!A677,Master!K677)</f>
        <v>47.633761300000003</v>
      </c>
      <c r="D677" s="18">
        <f>IF(Sheet1!G1574=1,Master!B677,Master!L677)</f>
        <v>-122.38303860000001</v>
      </c>
      <c r="E677" s="18">
        <f>IF(Sheet1!G1574=0,Master!A677,Master!K677)</f>
        <v>100</v>
      </c>
      <c r="F677" s="18">
        <f>IF(Sheet1!G1574=0,Master!B677,Master!L677)</f>
        <v>180</v>
      </c>
      <c r="G677" s="18">
        <f>IF(Sheet1!I1574=1,Master!A677,Master!K677)</f>
        <v>47.633761300000003</v>
      </c>
      <c r="H677" s="18">
        <f>IF(Sheet1!I1574=1,Master!B677,Master!L677)</f>
        <v>-122.38303860000001</v>
      </c>
      <c r="I677" s="18">
        <f>IF(Sheet1!I1574=0,Master!A677,Master!K677)</f>
        <v>100</v>
      </c>
      <c r="J677" s="18">
        <f>IF(Sheet1!I1574=0,Master!B677,Master!L677)</f>
        <v>180</v>
      </c>
      <c r="K677" s="18">
        <v>100</v>
      </c>
      <c r="L677" s="18">
        <v>180</v>
      </c>
      <c r="M677">
        <v>229</v>
      </c>
      <c r="N677" t="s">
        <v>339</v>
      </c>
      <c r="O677">
        <v>7.4098277589800005E-2</v>
      </c>
      <c r="P677" t="s">
        <v>128</v>
      </c>
      <c r="Q677" t="s">
        <v>129</v>
      </c>
      <c r="R677" t="s">
        <v>8</v>
      </c>
      <c r="S677">
        <v>1</v>
      </c>
      <c r="T677">
        <v>1</v>
      </c>
      <c r="U677" t="s">
        <v>863</v>
      </c>
      <c r="V677" t="s">
        <v>863</v>
      </c>
      <c r="W677" t="s">
        <v>863</v>
      </c>
      <c r="X677" s="1" t="s">
        <v>863</v>
      </c>
      <c r="Z677" s="1">
        <v>1</v>
      </c>
      <c r="AA677" s="1">
        <v>1.4006819576025E-2</v>
      </c>
      <c r="AB677" s="1">
        <v>1.4006819576025E-2</v>
      </c>
      <c r="AC677" s="1">
        <v>1.4006819576025E-2</v>
      </c>
      <c r="AD677" s="1">
        <v>1.4006819576025E-2</v>
      </c>
      <c r="AF677" s="1">
        <v>1</v>
      </c>
      <c r="AG677">
        <v>2.2037111222743998E-2</v>
      </c>
      <c r="AH677">
        <v>2.2037111222743998E-2</v>
      </c>
      <c r="AI677">
        <v>2.2037111222743998E-2</v>
      </c>
      <c r="AJ677">
        <v>2.2037111222743998E-2</v>
      </c>
      <c r="AL677" s="18">
        <f t="shared" si="62"/>
        <v>2.2037111222743998E-2</v>
      </c>
      <c r="AM677">
        <v>2.2037111222743998E-2</v>
      </c>
      <c r="AN677">
        <v>229</v>
      </c>
      <c r="AO677" t="s">
        <v>339</v>
      </c>
      <c r="AP677" t="s">
        <v>128</v>
      </c>
      <c r="AQ677" t="s">
        <v>129</v>
      </c>
      <c r="AR677" t="s">
        <v>8</v>
      </c>
      <c r="AS677">
        <v>47.633761300000003</v>
      </c>
      <c r="AT677">
        <v>-122.38303860000001</v>
      </c>
      <c r="AW677">
        <v>6.9</v>
      </c>
      <c r="AX677">
        <v>6.9</v>
      </c>
      <c r="BB677">
        <v>9.4</v>
      </c>
      <c r="BC677">
        <v>9.4</v>
      </c>
      <c r="BG677">
        <v>11.1</v>
      </c>
      <c r="BH677">
        <v>11.1</v>
      </c>
      <c r="BL677">
        <v>14.3</v>
      </c>
      <c r="BM677">
        <v>14.3</v>
      </c>
      <c r="BQ677">
        <v>17.8</v>
      </c>
      <c r="BR677">
        <v>17.8</v>
      </c>
      <c r="BW677">
        <v>20.6</v>
      </c>
      <c r="BX677">
        <v>20.6</v>
      </c>
      <c r="CB677">
        <v>23.5</v>
      </c>
      <c r="CC677">
        <v>23.5</v>
      </c>
      <c r="CG677">
        <v>23.4</v>
      </c>
      <c r="CH677">
        <v>23.4</v>
      </c>
      <c r="CL677">
        <v>20.6</v>
      </c>
      <c r="CM677">
        <v>20.6</v>
      </c>
      <c r="CQ677">
        <v>15.4</v>
      </c>
      <c r="CR677">
        <v>15.4</v>
      </c>
      <c r="CV677">
        <v>10.4</v>
      </c>
      <c r="CW677">
        <v>10.4</v>
      </c>
      <c r="DA677">
        <v>7.8</v>
      </c>
      <c r="DB677">
        <v>7.8</v>
      </c>
      <c r="DD677">
        <v>1</v>
      </c>
      <c r="DE677">
        <v>0</v>
      </c>
      <c r="DF677">
        <v>0</v>
      </c>
      <c r="DG677">
        <v>0</v>
      </c>
      <c r="DH677">
        <v>0</v>
      </c>
      <c r="DI677" t="str">
        <f t="shared" si="63"/>
        <v xml:space="preserve">Temp. suitable for vectors - surveillance may be needed. </v>
      </c>
      <c r="DJ677" t="str">
        <f t="shared" si="60"/>
        <v>When temp. suitable, model suggests vectors unlikely or low numbers.</v>
      </c>
      <c r="DK677" t="str">
        <f t="shared" si="64"/>
        <v xml:space="preserve">Temp. suitable for Zika - surveillance may be needed. </v>
      </c>
      <c r="DL677" t="str">
        <f t="shared" si="61"/>
        <v>When temp. suitable, model suggests Zika unlikely.</v>
      </c>
      <c r="DM677" t="str">
        <f t="shared" si="65"/>
        <v>Temp. suitable for vectors - surveillance may be needed. When temp. suitable, model suggests vectors unlikely or low numbers.</v>
      </c>
      <c r="DX677" s="59" t="s">
        <v>339</v>
      </c>
      <c r="DY677" s="59" t="s">
        <v>128</v>
      </c>
      <c r="DZ677" s="59" t="s">
        <v>129</v>
      </c>
      <c r="EA677" s="59" t="s">
        <v>8</v>
      </c>
      <c r="EB677" s="59">
        <v>848</v>
      </c>
      <c r="EC677" s="59">
        <v>77</v>
      </c>
      <c r="ED677" s="59">
        <v>1</v>
      </c>
      <c r="EE677" s="59">
        <v>5472</v>
      </c>
      <c r="EF677" s="59">
        <v>5471</v>
      </c>
      <c r="EG677" s="59">
        <v>1517.9870129870101</v>
      </c>
      <c r="EH677" s="59">
        <v>1024.9053107166601</v>
      </c>
      <c r="EI677" s="59">
        <v>116885</v>
      </c>
      <c r="EJ677" s="59">
        <v>76</v>
      </c>
      <c r="EK677" s="59">
        <v>1</v>
      </c>
      <c r="EL677" s="59">
        <v>6</v>
      </c>
      <c r="EM677" s="59">
        <v>1473</v>
      </c>
      <c r="EN677" s="59">
        <v>116885</v>
      </c>
    </row>
    <row r="678" spans="1:144" x14ac:dyDescent="0.25">
      <c r="A678" s="18">
        <v>47.551250699999997</v>
      </c>
      <c r="B678" s="18">
        <v>-117.5519499</v>
      </c>
      <c r="C678" s="18">
        <f>IF(Sheet1!G1575=1,Master!A678,Master!K678)</f>
        <v>47.551250699999997</v>
      </c>
      <c r="D678" s="18">
        <f>IF(Sheet1!G1575=1,Master!B678,Master!L678)</f>
        <v>-117.5519499</v>
      </c>
      <c r="E678" s="18">
        <f>IF(Sheet1!G1575=0,Master!A678,Master!K678)</f>
        <v>100</v>
      </c>
      <c r="F678" s="18">
        <f>IF(Sheet1!G1575=0,Master!B678,Master!L678)</f>
        <v>180</v>
      </c>
      <c r="G678" s="18">
        <f>IF(Sheet1!I1575=1,Master!A678,Master!K678)</f>
        <v>47.551250699999997</v>
      </c>
      <c r="H678" s="18">
        <f>IF(Sheet1!I1575=1,Master!B678,Master!L678)</f>
        <v>-117.5519499</v>
      </c>
      <c r="I678" s="18">
        <f>IF(Sheet1!I1575=0,Master!A678,Master!K678)</f>
        <v>100</v>
      </c>
      <c r="J678" s="18">
        <f>IF(Sheet1!I1575=0,Master!B678,Master!L678)</f>
        <v>180</v>
      </c>
      <c r="K678" s="18">
        <v>100</v>
      </c>
      <c r="L678" s="18">
        <v>180</v>
      </c>
      <c r="M678">
        <v>232</v>
      </c>
      <c r="N678" t="s">
        <v>342</v>
      </c>
      <c r="O678">
        <v>4.6449753460500003E-2</v>
      </c>
      <c r="P678" t="s">
        <v>128</v>
      </c>
      <c r="Q678" t="s">
        <v>129</v>
      </c>
      <c r="R678" t="s">
        <v>8</v>
      </c>
      <c r="S678">
        <v>1</v>
      </c>
      <c r="T678">
        <v>1</v>
      </c>
      <c r="U678" t="s">
        <v>863</v>
      </c>
      <c r="V678" t="s">
        <v>863</v>
      </c>
      <c r="W678" t="s">
        <v>863</v>
      </c>
      <c r="X678" s="1" t="s">
        <v>863</v>
      </c>
      <c r="Z678" s="1">
        <v>1</v>
      </c>
      <c r="AA678" s="1">
        <v>1.2017476372420999E-2</v>
      </c>
      <c r="AB678" s="1">
        <v>1.2017476372420999E-2</v>
      </c>
      <c r="AC678" s="1">
        <v>1.2017476372420999E-2</v>
      </c>
      <c r="AD678" s="1">
        <v>1.2017476372420999E-2</v>
      </c>
      <c r="AF678" s="1">
        <v>1</v>
      </c>
      <c r="AG678">
        <v>2.0317526534199999E-2</v>
      </c>
      <c r="AH678">
        <v>2.0317526534199999E-2</v>
      </c>
      <c r="AI678">
        <v>2.0317526534199999E-2</v>
      </c>
      <c r="AJ678">
        <v>2.0317526534199999E-2</v>
      </c>
      <c r="AL678" s="18">
        <f t="shared" si="62"/>
        <v>2.0317526534199999E-2</v>
      </c>
      <c r="AM678">
        <v>2.0317526534199999E-2</v>
      </c>
      <c r="AN678">
        <v>232</v>
      </c>
      <c r="AO678" t="s">
        <v>342</v>
      </c>
      <c r="AP678" t="s">
        <v>128</v>
      </c>
      <c r="AQ678" t="s">
        <v>129</v>
      </c>
      <c r="AR678" t="s">
        <v>8</v>
      </c>
      <c r="AS678">
        <v>47.551250699999997</v>
      </c>
      <c r="AT678">
        <v>-117.5519499</v>
      </c>
      <c r="AW678">
        <v>0.1</v>
      </c>
      <c r="AX678">
        <v>0.1</v>
      </c>
      <c r="BB678">
        <v>4.0999999999999996</v>
      </c>
      <c r="BC678">
        <v>4.0999999999999996</v>
      </c>
      <c r="BG678">
        <v>8.1999999999999993</v>
      </c>
      <c r="BH678">
        <v>8.1999999999999993</v>
      </c>
      <c r="BL678">
        <v>13.5</v>
      </c>
      <c r="BM678">
        <v>13.5</v>
      </c>
      <c r="BQ678">
        <v>18.600000000000001</v>
      </c>
      <c r="BR678">
        <v>18.600000000000001</v>
      </c>
      <c r="BW678">
        <v>23</v>
      </c>
      <c r="BX678">
        <v>23</v>
      </c>
      <c r="CB678">
        <v>28.1</v>
      </c>
      <c r="CC678">
        <v>28.1</v>
      </c>
      <c r="CG678">
        <v>27.6</v>
      </c>
      <c r="CH678">
        <v>27.6</v>
      </c>
      <c r="CL678">
        <v>22.4</v>
      </c>
      <c r="CM678">
        <v>22.4</v>
      </c>
      <c r="CQ678">
        <v>14.7</v>
      </c>
      <c r="CR678">
        <v>14.7</v>
      </c>
      <c r="CV678">
        <v>5.6</v>
      </c>
      <c r="CW678">
        <v>5.6</v>
      </c>
      <c r="DA678">
        <v>1</v>
      </c>
      <c r="DB678">
        <v>1</v>
      </c>
      <c r="DD678">
        <v>1</v>
      </c>
      <c r="DE678">
        <v>0</v>
      </c>
      <c r="DF678">
        <v>0</v>
      </c>
      <c r="DG678">
        <v>0</v>
      </c>
      <c r="DH678">
        <v>0</v>
      </c>
      <c r="DI678" t="str">
        <f t="shared" si="63"/>
        <v xml:space="preserve">Temp. suitable for vectors - surveillance may be needed. </v>
      </c>
      <c r="DJ678" t="str">
        <f t="shared" si="60"/>
        <v>When temp. suitable, model suggests vectors unlikely or low numbers.</v>
      </c>
      <c r="DK678" t="str">
        <f t="shared" si="64"/>
        <v xml:space="preserve">Temp. suitable for Zika - surveillance may be needed. </v>
      </c>
      <c r="DL678" t="str">
        <f t="shared" si="61"/>
        <v>When temp. suitable, model suggests Zika unlikely.</v>
      </c>
      <c r="DM678" t="str">
        <f t="shared" si="65"/>
        <v>Temp. suitable for vectors - surveillance may be needed. When temp. suitable, model suggests vectors unlikely or low numbers.</v>
      </c>
      <c r="DX678" s="59" t="s">
        <v>342</v>
      </c>
      <c r="DY678" s="59" t="s">
        <v>128</v>
      </c>
      <c r="DZ678" s="59" t="s">
        <v>129</v>
      </c>
      <c r="EA678" s="59" t="s">
        <v>8</v>
      </c>
      <c r="EB678" s="59">
        <v>12</v>
      </c>
      <c r="EC678" s="59">
        <v>143</v>
      </c>
      <c r="ED678" s="59">
        <v>0</v>
      </c>
      <c r="EE678" s="59">
        <v>860</v>
      </c>
      <c r="EF678" s="59">
        <v>860</v>
      </c>
      <c r="EG678" s="59">
        <v>41.139860139860097</v>
      </c>
      <c r="EH678" s="59">
        <v>135.86550329129099</v>
      </c>
      <c r="EI678" s="59">
        <v>5883</v>
      </c>
      <c r="EJ678" s="59">
        <v>39</v>
      </c>
      <c r="EK678" s="59">
        <v>0</v>
      </c>
      <c r="EL678" s="59">
        <v>6</v>
      </c>
      <c r="EM678" s="59">
        <v>2</v>
      </c>
      <c r="EN678" s="59">
        <v>5883</v>
      </c>
    </row>
    <row r="679" spans="1:144" x14ac:dyDescent="0.25">
      <c r="A679" s="18">
        <v>47.033270999999999</v>
      </c>
      <c r="B679" s="18">
        <v>-122.58498090000001</v>
      </c>
      <c r="C679" s="18">
        <f>IF(Sheet1!G1576=1,Master!A679,Master!K679)</f>
        <v>47.033270999999999</v>
      </c>
      <c r="D679" s="18">
        <f>IF(Sheet1!G1576=1,Master!B679,Master!L679)</f>
        <v>-122.58498090000001</v>
      </c>
      <c r="E679" s="18">
        <f>IF(Sheet1!G1576=0,Master!A679,Master!K679)</f>
        <v>100</v>
      </c>
      <c r="F679" s="18">
        <f>IF(Sheet1!G1576=0,Master!B679,Master!L679)</f>
        <v>180</v>
      </c>
      <c r="G679" s="18">
        <f>IF(Sheet1!I1576=1,Master!A679,Master!K679)</f>
        <v>47.033270999999999</v>
      </c>
      <c r="H679" s="18">
        <f>IF(Sheet1!I1576=1,Master!B679,Master!L679)</f>
        <v>-122.58498090000001</v>
      </c>
      <c r="I679" s="18">
        <f>IF(Sheet1!I1576=0,Master!A679,Master!K679)</f>
        <v>100</v>
      </c>
      <c r="J679" s="18">
        <f>IF(Sheet1!I1576=0,Master!B679,Master!L679)</f>
        <v>180</v>
      </c>
      <c r="K679" s="18">
        <v>100</v>
      </c>
      <c r="L679" s="18">
        <v>180</v>
      </c>
      <c r="M679">
        <v>266</v>
      </c>
      <c r="N679" t="s">
        <v>378</v>
      </c>
      <c r="O679">
        <v>1.7481450225099999</v>
      </c>
      <c r="P679" t="s">
        <v>128</v>
      </c>
      <c r="Q679" t="s">
        <v>129</v>
      </c>
      <c r="R679" t="s">
        <v>8</v>
      </c>
      <c r="S679">
        <v>1</v>
      </c>
      <c r="T679">
        <v>3</v>
      </c>
      <c r="U679">
        <v>-5.1574802398681596</v>
      </c>
      <c r="V679">
        <v>2.28346467018127</v>
      </c>
      <c r="W679">
        <v>-2.6771652698516801</v>
      </c>
      <c r="X679" s="1">
        <v>-8.0314958095550502</v>
      </c>
      <c r="Z679" s="1">
        <v>23</v>
      </c>
      <c r="AA679" s="1">
        <v>2.2162315896515999E-2</v>
      </c>
      <c r="AB679" s="1">
        <v>7.4833107745797003E-2</v>
      </c>
      <c r="AC679" s="1">
        <v>3.7430124789065003E-2</v>
      </c>
      <c r="AD679" s="1">
        <v>0.86089287014849203</v>
      </c>
      <c r="AF679" s="1">
        <v>23</v>
      </c>
      <c r="AG679">
        <v>2.9537343697309999E-2</v>
      </c>
      <c r="AH679">
        <v>0.114328877440527</v>
      </c>
      <c r="AI679">
        <v>5.3797345580072001E-2</v>
      </c>
      <c r="AJ679">
        <v>1.2373389483416499</v>
      </c>
      <c r="AL679" s="18">
        <f t="shared" si="62"/>
        <v>0.114328877440527</v>
      </c>
      <c r="AM679">
        <v>0.114328877440527</v>
      </c>
      <c r="AN679">
        <v>266</v>
      </c>
      <c r="AO679" t="s">
        <v>378</v>
      </c>
      <c r="AP679" t="s">
        <v>128</v>
      </c>
      <c r="AQ679" t="s">
        <v>129</v>
      </c>
      <c r="AR679" t="s">
        <v>8</v>
      </c>
      <c r="AS679">
        <v>47.033270999999999</v>
      </c>
      <c r="AT679">
        <v>-122.58498090000001</v>
      </c>
      <c r="AW679">
        <v>6.9</v>
      </c>
      <c r="AX679">
        <v>6.8</v>
      </c>
      <c r="BB679">
        <v>9.6</v>
      </c>
      <c r="BC679">
        <v>9.6</v>
      </c>
      <c r="BG679">
        <v>11.8</v>
      </c>
      <c r="BH679">
        <v>11.5</v>
      </c>
      <c r="BL679">
        <v>15</v>
      </c>
      <c r="BM679">
        <v>14.7</v>
      </c>
      <c r="BQ679">
        <v>18.600000000000001</v>
      </c>
      <c r="BR679">
        <v>18.3</v>
      </c>
      <c r="BW679">
        <v>21.6</v>
      </c>
      <c r="BX679">
        <v>21.3</v>
      </c>
      <c r="CB679">
        <v>24.8</v>
      </c>
      <c r="CC679">
        <v>24.4</v>
      </c>
      <c r="CG679">
        <v>24.9</v>
      </c>
      <c r="CH679">
        <v>24.3</v>
      </c>
      <c r="CL679">
        <v>21.9</v>
      </c>
      <c r="CM679">
        <v>21.5</v>
      </c>
      <c r="CQ679">
        <v>16.100000000000001</v>
      </c>
      <c r="CR679">
        <v>15.9</v>
      </c>
      <c r="CV679">
        <v>10.4</v>
      </c>
      <c r="CW679">
        <v>10.299999999999999</v>
      </c>
      <c r="DA679">
        <v>7.7</v>
      </c>
      <c r="DB679">
        <v>7.5</v>
      </c>
      <c r="DD679">
        <v>28</v>
      </c>
      <c r="DE679">
        <v>0</v>
      </c>
      <c r="DF679">
        <v>0</v>
      </c>
      <c r="DG679">
        <v>0</v>
      </c>
      <c r="DH679">
        <v>0</v>
      </c>
      <c r="DI679" t="str">
        <f t="shared" si="63"/>
        <v xml:space="preserve">Temp. suitable for vectors - surveillance may be needed. </v>
      </c>
      <c r="DJ679" t="str">
        <f t="shared" si="60"/>
        <v>When temp. suitable, model suggests vectors unlikely or low numbers.</v>
      </c>
      <c r="DK679" t="str">
        <f t="shared" si="64"/>
        <v xml:space="preserve">Temp. suitable for Zika - surveillance may be needed. </v>
      </c>
      <c r="DL679" t="str">
        <f t="shared" si="61"/>
        <v>When temp. suitable, model suggests Zika unlikely.</v>
      </c>
      <c r="DM679" t="str">
        <f t="shared" si="65"/>
        <v>Temp. suitable for vectors - surveillance may be needed. When temp. suitable, model suggests vectors unlikely or low numbers.</v>
      </c>
      <c r="DX679" s="59" t="s">
        <v>378</v>
      </c>
      <c r="DY679" s="59" t="s">
        <v>128</v>
      </c>
      <c r="DZ679" s="59" t="s">
        <v>129</v>
      </c>
      <c r="EA679" s="59" t="s">
        <v>8</v>
      </c>
      <c r="EB679" s="59">
        <v>0</v>
      </c>
      <c r="EC679" s="59">
        <v>1441</v>
      </c>
      <c r="ED679" s="59">
        <v>0</v>
      </c>
      <c r="EE679" s="59">
        <v>2624</v>
      </c>
      <c r="EF679" s="59">
        <v>2624</v>
      </c>
      <c r="EG679" s="59">
        <v>103.13532269257399</v>
      </c>
      <c r="EH679" s="59">
        <v>243.67948114181701</v>
      </c>
      <c r="EI679" s="59">
        <v>148618</v>
      </c>
      <c r="EJ679" s="59">
        <v>334</v>
      </c>
      <c r="EK679" s="59">
        <v>0</v>
      </c>
      <c r="EL679" s="59">
        <v>38</v>
      </c>
      <c r="EM679" s="59">
        <v>8</v>
      </c>
      <c r="EN679" s="59">
        <v>148618</v>
      </c>
    </row>
    <row r="680" spans="1:144" x14ac:dyDescent="0.25">
      <c r="A680" s="18">
        <v>48.1996666</v>
      </c>
      <c r="B680" s="18">
        <v>-121.9256331</v>
      </c>
      <c r="C680" s="18">
        <f>IF(Sheet1!G1577=1,Master!A680,Master!K680)</f>
        <v>48.1996666</v>
      </c>
      <c r="D680" s="18">
        <f>IF(Sheet1!G1577=1,Master!B680,Master!L680)</f>
        <v>-121.9256331</v>
      </c>
      <c r="E680" s="18">
        <f>IF(Sheet1!G1577=0,Master!A680,Master!K680)</f>
        <v>100</v>
      </c>
      <c r="F680" s="18">
        <f>IF(Sheet1!G1577=0,Master!B680,Master!L680)</f>
        <v>180</v>
      </c>
      <c r="G680" s="18">
        <f>IF(Sheet1!I1577=1,Master!A680,Master!K680)</f>
        <v>48.1996666</v>
      </c>
      <c r="H680" s="18">
        <f>IF(Sheet1!I1577=1,Master!B680,Master!L680)</f>
        <v>-121.9256331</v>
      </c>
      <c r="I680" s="18">
        <f>IF(Sheet1!I1577=0,Master!A680,Master!K680)</f>
        <v>100</v>
      </c>
      <c r="J680" s="18">
        <f>IF(Sheet1!I1577=0,Master!B680,Master!L680)</f>
        <v>180</v>
      </c>
      <c r="K680" s="18">
        <v>100</v>
      </c>
      <c r="L680" s="18">
        <v>180</v>
      </c>
      <c r="M680">
        <v>322</v>
      </c>
      <c r="N680" t="s">
        <v>434</v>
      </c>
      <c r="O680">
        <v>0.27773755159699998</v>
      </c>
      <c r="P680" t="s">
        <v>128</v>
      </c>
      <c r="Q680" t="s">
        <v>129</v>
      </c>
      <c r="R680" t="s">
        <v>8</v>
      </c>
      <c r="S680">
        <v>1</v>
      </c>
      <c r="T680">
        <v>1</v>
      </c>
      <c r="U680" t="s">
        <v>863</v>
      </c>
      <c r="V680" t="s">
        <v>863</v>
      </c>
      <c r="W680" t="s">
        <v>863</v>
      </c>
      <c r="X680" s="1" t="s">
        <v>863</v>
      </c>
      <c r="Z680" s="1">
        <v>2</v>
      </c>
      <c r="AA680" s="1">
        <v>3.6753486887205998E-2</v>
      </c>
      <c r="AB680" s="1">
        <v>3.9116530486342997E-2</v>
      </c>
      <c r="AC680" s="1">
        <v>3.7935008686774997E-2</v>
      </c>
      <c r="AD680" s="1">
        <v>7.5870017373549994E-2</v>
      </c>
      <c r="AF680" s="1">
        <v>2</v>
      </c>
      <c r="AG680">
        <v>8.0124874491108999E-2</v>
      </c>
      <c r="AH680">
        <v>8.8805920151194997E-2</v>
      </c>
      <c r="AI680">
        <v>8.4465397321152005E-2</v>
      </c>
      <c r="AJ680">
        <v>0.16893079464230401</v>
      </c>
      <c r="AL680" s="18">
        <f t="shared" si="62"/>
        <v>8.8805920151194997E-2</v>
      </c>
      <c r="AM680">
        <v>8.8805920151194997E-2</v>
      </c>
      <c r="AN680">
        <v>322</v>
      </c>
      <c r="AO680" t="s">
        <v>434</v>
      </c>
      <c r="AP680" t="s">
        <v>128</v>
      </c>
      <c r="AQ680" t="s">
        <v>129</v>
      </c>
      <c r="AR680" t="s">
        <v>8</v>
      </c>
      <c r="AS680">
        <v>48.1996666</v>
      </c>
      <c r="AT680">
        <v>-121.9256331</v>
      </c>
      <c r="AW680">
        <v>4.9000000000000004</v>
      </c>
      <c r="AX680">
        <v>4.9000000000000004</v>
      </c>
      <c r="BB680">
        <v>7.2</v>
      </c>
      <c r="BC680">
        <v>7.2</v>
      </c>
      <c r="BG680">
        <v>9</v>
      </c>
      <c r="BH680">
        <v>9</v>
      </c>
      <c r="BL680">
        <v>12</v>
      </c>
      <c r="BM680">
        <v>12</v>
      </c>
      <c r="BQ680">
        <v>15.7</v>
      </c>
      <c r="BR680">
        <v>15.7</v>
      </c>
      <c r="BW680">
        <v>18.5</v>
      </c>
      <c r="BX680">
        <v>18.5</v>
      </c>
      <c r="CB680">
        <v>21.7</v>
      </c>
      <c r="CC680">
        <v>21.7</v>
      </c>
      <c r="CG680">
        <v>21.9</v>
      </c>
      <c r="CH680">
        <v>21.9</v>
      </c>
      <c r="CL680">
        <v>19</v>
      </c>
      <c r="CM680">
        <v>19</v>
      </c>
      <c r="CQ680">
        <v>13.9</v>
      </c>
      <c r="CR680">
        <v>13.9</v>
      </c>
      <c r="CV680">
        <v>8</v>
      </c>
      <c r="CW680">
        <v>8</v>
      </c>
      <c r="DA680">
        <v>5.0999999999999996</v>
      </c>
      <c r="DB680">
        <v>5.0999999999999996</v>
      </c>
      <c r="DD680">
        <v>2</v>
      </c>
      <c r="DE680">
        <v>0</v>
      </c>
      <c r="DF680">
        <v>0</v>
      </c>
      <c r="DG680">
        <v>0</v>
      </c>
      <c r="DH680">
        <v>0</v>
      </c>
      <c r="DI680" t="str">
        <f t="shared" si="63"/>
        <v xml:space="preserve">Temp. suitable for vectors - surveillance may be needed. </v>
      </c>
      <c r="DJ680" t="str">
        <f t="shared" si="60"/>
        <v>When temp. suitable, model suggests vectors unlikely or low numbers.</v>
      </c>
      <c r="DK680" t="str">
        <f t="shared" si="64"/>
        <v xml:space="preserve">Temp. suitable for Zika - surveillance may be needed. </v>
      </c>
      <c r="DL680" t="str">
        <f t="shared" si="61"/>
        <v>When temp. suitable, model suggests Zika unlikely.</v>
      </c>
      <c r="DM680" t="str">
        <f t="shared" si="65"/>
        <v>Temp. suitable for vectors - surveillance may be needed. When temp. suitable, model suggests vectors unlikely or low numbers.</v>
      </c>
      <c r="DX680" s="59" t="s">
        <v>434</v>
      </c>
      <c r="DY680" s="59" t="s">
        <v>128</v>
      </c>
      <c r="DZ680" s="59" t="s">
        <v>129</v>
      </c>
      <c r="EA680" s="59" t="s">
        <v>8</v>
      </c>
      <c r="EB680" s="59">
        <v>0</v>
      </c>
      <c r="EC680" s="59">
        <v>355</v>
      </c>
      <c r="ED680" s="59">
        <v>0</v>
      </c>
      <c r="EE680" s="59">
        <v>167</v>
      </c>
      <c r="EF680" s="59">
        <v>167</v>
      </c>
      <c r="EG680" s="59">
        <v>2.11267605633802</v>
      </c>
      <c r="EH680" s="59">
        <v>13.1341392548382</v>
      </c>
      <c r="EI680" s="59">
        <v>750</v>
      </c>
      <c r="EJ680" s="59">
        <v>22</v>
      </c>
      <c r="EK680" s="59">
        <v>0</v>
      </c>
      <c r="EL680" s="59">
        <v>8</v>
      </c>
      <c r="EM680" s="59">
        <v>0</v>
      </c>
      <c r="EN680" s="59">
        <v>750</v>
      </c>
    </row>
    <row r="681" spans="1:144" x14ac:dyDescent="0.25">
      <c r="A681" s="18">
        <v>47.565947700000002</v>
      </c>
      <c r="B681" s="18">
        <v>-122.5463676</v>
      </c>
      <c r="C681" s="18">
        <f>IF(Sheet1!G1578=1,Master!A681,Master!K681)</f>
        <v>47.565947700000002</v>
      </c>
      <c r="D681" s="18">
        <f>IF(Sheet1!G1578=1,Master!B681,Master!L681)</f>
        <v>-122.5463676</v>
      </c>
      <c r="E681" s="18">
        <f>IF(Sheet1!G1578=0,Master!A681,Master!K681)</f>
        <v>100</v>
      </c>
      <c r="F681" s="18">
        <f>IF(Sheet1!G1578=0,Master!B681,Master!L681)</f>
        <v>180</v>
      </c>
      <c r="G681" s="18">
        <f>IF(Sheet1!I1578=1,Master!A681,Master!K681)</f>
        <v>47.565947700000002</v>
      </c>
      <c r="H681" s="18">
        <f>IF(Sheet1!I1578=1,Master!B681,Master!L681)</f>
        <v>-122.5463676</v>
      </c>
      <c r="I681" s="18">
        <f>IF(Sheet1!I1578=0,Master!A681,Master!K681)</f>
        <v>100</v>
      </c>
      <c r="J681" s="18">
        <f>IF(Sheet1!I1578=0,Master!B681,Master!L681)</f>
        <v>180</v>
      </c>
      <c r="K681" s="18">
        <v>100</v>
      </c>
      <c r="L681" s="18">
        <v>180</v>
      </c>
      <c r="M681">
        <v>357</v>
      </c>
      <c r="N681" t="s">
        <v>469</v>
      </c>
      <c r="O681">
        <v>6.3914507151100003E-2</v>
      </c>
      <c r="P681" t="s">
        <v>128</v>
      </c>
      <c r="Q681" t="s">
        <v>129</v>
      </c>
      <c r="R681" t="s">
        <v>8</v>
      </c>
      <c r="S681">
        <v>1</v>
      </c>
      <c r="T681">
        <v>1</v>
      </c>
      <c r="U681">
        <v>10.275590896606399</v>
      </c>
      <c r="V681">
        <v>10.275590896606399</v>
      </c>
      <c r="W681">
        <v>10.275590896606399</v>
      </c>
      <c r="X681" s="1">
        <v>10.275590896606399</v>
      </c>
      <c r="Z681" s="1">
        <v>1</v>
      </c>
      <c r="AA681" s="1">
        <v>2.2044070065022001E-2</v>
      </c>
      <c r="AB681" s="1">
        <v>2.2044070065022001E-2</v>
      </c>
      <c r="AC681" s="1">
        <v>2.2044070065022001E-2</v>
      </c>
      <c r="AD681" s="1">
        <v>2.2044070065022001E-2</v>
      </c>
      <c r="AF681" s="1">
        <v>1</v>
      </c>
      <c r="AG681">
        <v>2.8952868655324E-2</v>
      </c>
      <c r="AH681">
        <v>2.8952868655324E-2</v>
      </c>
      <c r="AI681">
        <v>2.8952868655324E-2</v>
      </c>
      <c r="AJ681">
        <v>2.8952868655324E-2</v>
      </c>
      <c r="AL681" s="18">
        <f t="shared" si="62"/>
        <v>2.8952868655324E-2</v>
      </c>
      <c r="AM681">
        <v>2.8952868655324E-2</v>
      </c>
      <c r="AN681">
        <v>357</v>
      </c>
      <c r="AO681" t="s">
        <v>469</v>
      </c>
      <c r="AP681" t="s">
        <v>128</v>
      </c>
      <c r="AQ681" t="s">
        <v>129</v>
      </c>
      <c r="AR681" t="s">
        <v>8</v>
      </c>
      <c r="AS681">
        <v>47.565947700000002</v>
      </c>
      <c r="AT681">
        <v>-122.5463676</v>
      </c>
      <c r="AW681">
        <v>6.4</v>
      </c>
      <c r="AX681">
        <v>6.4</v>
      </c>
      <c r="BB681">
        <v>9.3000000000000007</v>
      </c>
      <c r="BC681">
        <v>9.3000000000000007</v>
      </c>
      <c r="BG681">
        <v>10.9</v>
      </c>
      <c r="BH681">
        <v>10.9</v>
      </c>
      <c r="BL681">
        <v>14.4</v>
      </c>
      <c r="BM681">
        <v>14.4</v>
      </c>
      <c r="BQ681">
        <v>17.899999999999999</v>
      </c>
      <c r="BR681">
        <v>17.899999999999999</v>
      </c>
      <c r="BW681">
        <v>20.8</v>
      </c>
      <c r="BX681">
        <v>20.8</v>
      </c>
      <c r="CB681">
        <v>23.4</v>
      </c>
      <c r="CC681">
        <v>23.4</v>
      </c>
      <c r="CG681">
        <v>23.5</v>
      </c>
      <c r="CH681">
        <v>23.5</v>
      </c>
      <c r="CL681">
        <v>20.9</v>
      </c>
      <c r="CM681">
        <v>20.9</v>
      </c>
      <c r="CQ681">
        <v>15.6</v>
      </c>
      <c r="CR681">
        <v>15.6</v>
      </c>
      <c r="CV681">
        <v>10.4</v>
      </c>
      <c r="CW681">
        <v>10.4</v>
      </c>
      <c r="DA681">
        <v>7.9</v>
      </c>
      <c r="DB681">
        <v>7.9</v>
      </c>
      <c r="DD681">
        <v>1</v>
      </c>
      <c r="DE681">
        <v>0</v>
      </c>
      <c r="DF681">
        <v>0</v>
      </c>
      <c r="DG681">
        <v>0</v>
      </c>
      <c r="DH681">
        <v>0</v>
      </c>
      <c r="DI681" t="str">
        <f t="shared" si="63"/>
        <v xml:space="preserve">Temp. suitable for vectors - surveillance may be needed. </v>
      </c>
      <c r="DJ681" t="str">
        <f t="shared" si="60"/>
        <v>When temp. suitable, model suggests vectors unlikely or low numbers.</v>
      </c>
      <c r="DK681" t="str">
        <f t="shared" si="64"/>
        <v xml:space="preserve">Temp. suitable for Zika - surveillance may be needed. </v>
      </c>
      <c r="DL681" t="str">
        <f t="shared" si="61"/>
        <v>When temp. suitable, model suggests Zika unlikely.</v>
      </c>
      <c r="DM681" t="str">
        <f t="shared" si="65"/>
        <v>Temp. suitable for vectors - surveillance may be needed. When temp. suitable, model suggests vectors unlikely or low numbers.</v>
      </c>
      <c r="DX681" s="59" t="s">
        <v>469</v>
      </c>
      <c r="DY681" s="59" t="s">
        <v>128</v>
      </c>
      <c r="DZ681" s="59" t="s">
        <v>129</v>
      </c>
      <c r="EA681" s="59" t="s">
        <v>8</v>
      </c>
      <c r="EB681" s="59">
        <v>87</v>
      </c>
      <c r="EC681" s="59">
        <v>123</v>
      </c>
      <c r="ED681" s="59">
        <v>0</v>
      </c>
      <c r="EE681" s="59">
        <v>1338</v>
      </c>
      <c r="EF681" s="59">
        <v>1338</v>
      </c>
      <c r="EG681" s="59">
        <v>148.60975609755999</v>
      </c>
      <c r="EH681" s="59">
        <v>236.700133926353</v>
      </c>
      <c r="EI681" s="59">
        <v>18279</v>
      </c>
      <c r="EJ681" s="59">
        <v>88</v>
      </c>
      <c r="EK681" s="59">
        <v>0</v>
      </c>
      <c r="EL681" s="59">
        <v>5</v>
      </c>
      <c r="EM681" s="59">
        <v>53</v>
      </c>
      <c r="EN681" s="59">
        <v>18279</v>
      </c>
    </row>
    <row r="682" spans="1:144" x14ac:dyDescent="0.25">
      <c r="A682" s="18">
        <v>47.129062099999999</v>
      </c>
      <c r="B682" s="18">
        <v>-122.489277</v>
      </c>
      <c r="C682" s="18">
        <f>IF(Sheet1!G1579=1,Master!A682,Master!K682)</f>
        <v>47.129062099999999</v>
      </c>
      <c r="D682" s="18">
        <f>IF(Sheet1!G1579=1,Master!B682,Master!L682)</f>
        <v>-122.489277</v>
      </c>
      <c r="E682" s="18">
        <f>IF(Sheet1!G1579=0,Master!A682,Master!K682)</f>
        <v>100</v>
      </c>
      <c r="F682" s="18">
        <f>IF(Sheet1!G1579=0,Master!B682,Master!L682)</f>
        <v>180</v>
      </c>
      <c r="G682" s="18">
        <f>IF(Sheet1!I1579=1,Master!A682,Master!K682)</f>
        <v>47.129062099999999</v>
      </c>
      <c r="H682" s="18">
        <f>IF(Sheet1!I1579=1,Master!B682,Master!L682)</f>
        <v>-122.489277</v>
      </c>
      <c r="I682" s="18">
        <f>IF(Sheet1!I1579=0,Master!A682,Master!K682)</f>
        <v>100</v>
      </c>
      <c r="J682" s="18">
        <f>IF(Sheet1!I1579=0,Master!B682,Master!L682)</f>
        <v>180</v>
      </c>
      <c r="K682" s="18">
        <v>100</v>
      </c>
      <c r="L682" s="18">
        <v>180</v>
      </c>
      <c r="M682">
        <v>401</v>
      </c>
      <c r="N682" t="s">
        <v>513</v>
      </c>
      <c r="O682">
        <v>0.28343996159399998</v>
      </c>
      <c r="P682" t="s">
        <v>128</v>
      </c>
      <c r="Q682" t="s">
        <v>129</v>
      </c>
      <c r="R682" t="s">
        <v>8</v>
      </c>
      <c r="S682">
        <v>1</v>
      </c>
      <c r="T682">
        <v>1</v>
      </c>
      <c r="U682" t="s">
        <v>863</v>
      </c>
      <c r="V682" t="s">
        <v>863</v>
      </c>
      <c r="W682" t="s">
        <v>863</v>
      </c>
      <c r="X682" s="1" t="s">
        <v>863</v>
      </c>
      <c r="Z682" s="1">
        <v>2</v>
      </c>
      <c r="AA682" s="1">
        <v>3.5399532517101998E-2</v>
      </c>
      <c r="AB682" s="1">
        <v>3.6946755030183E-2</v>
      </c>
      <c r="AC682" s="1">
        <v>3.6173143773643002E-2</v>
      </c>
      <c r="AD682" s="1">
        <v>7.2346287547285004E-2</v>
      </c>
      <c r="AF682" s="1">
        <v>2</v>
      </c>
      <c r="AG682">
        <v>3.1414865228533997E-2</v>
      </c>
      <c r="AH682">
        <v>4.4301325920046E-2</v>
      </c>
      <c r="AI682">
        <v>3.7858095574289999E-2</v>
      </c>
      <c r="AJ682">
        <v>7.5716191148579998E-2</v>
      </c>
      <c r="AL682" s="18">
        <f t="shared" si="62"/>
        <v>4.4301325920046E-2</v>
      </c>
      <c r="AM682">
        <v>4.4301325920046E-2</v>
      </c>
      <c r="AN682">
        <v>401</v>
      </c>
      <c r="AO682" t="s">
        <v>513</v>
      </c>
      <c r="AP682" t="s">
        <v>128</v>
      </c>
      <c r="AQ682" t="s">
        <v>129</v>
      </c>
      <c r="AR682" t="s">
        <v>8</v>
      </c>
      <c r="AS682">
        <v>47.129062099999999</v>
      </c>
      <c r="AT682">
        <v>-122.489277</v>
      </c>
      <c r="AW682">
        <v>6.7</v>
      </c>
      <c r="AX682">
        <v>6.7</v>
      </c>
      <c r="BB682">
        <v>9.5</v>
      </c>
      <c r="BC682">
        <v>9.5</v>
      </c>
      <c r="BG682">
        <v>11.2</v>
      </c>
      <c r="BH682">
        <v>11.2</v>
      </c>
      <c r="BL682">
        <v>14.4</v>
      </c>
      <c r="BM682">
        <v>14.4</v>
      </c>
      <c r="BQ682">
        <v>18.100000000000001</v>
      </c>
      <c r="BR682">
        <v>18.100000000000001</v>
      </c>
      <c r="BW682">
        <v>21.1</v>
      </c>
      <c r="BX682">
        <v>21.1</v>
      </c>
      <c r="CB682">
        <v>24.1</v>
      </c>
      <c r="CC682">
        <v>24.1</v>
      </c>
      <c r="CG682">
        <v>23.8</v>
      </c>
      <c r="CH682">
        <v>23.8</v>
      </c>
      <c r="CL682">
        <v>21.1</v>
      </c>
      <c r="CM682">
        <v>21.1</v>
      </c>
      <c r="CQ682">
        <v>15.7</v>
      </c>
      <c r="CR682">
        <v>15.7</v>
      </c>
      <c r="CV682">
        <v>10.3</v>
      </c>
      <c r="CW682">
        <v>10.3</v>
      </c>
      <c r="DA682">
        <v>7.6</v>
      </c>
      <c r="DB682">
        <v>7.6</v>
      </c>
      <c r="DD682">
        <v>1</v>
      </c>
      <c r="DE682">
        <v>0</v>
      </c>
      <c r="DF682">
        <v>0</v>
      </c>
      <c r="DG682">
        <v>0</v>
      </c>
      <c r="DH682">
        <v>0</v>
      </c>
      <c r="DI682" t="str">
        <f t="shared" si="63"/>
        <v xml:space="preserve">Temp. suitable for vectors - surveillance may be needed. </v>
      </c>
      <c r="DJ682" t="str">
        <f t="shared" si="60"/>
        <v>When temp. suitable, model suggests vectors unlikely or low numbers.</v>
      </c>
      <c r="DK682" t="str">
        <f t="shared" si="64"/>
        <v xml:space="preserve">Temp. suitable for Zika - surveillance may be needed. </v>
      </c>
      <c r="DL682" t="str">
        <f t="shared" si="61"/>
        <v>When temp. suitable, model suggests Zika unlikely.</v>
      </c>
      <c r="DM682" t="str">
        <f t="shared" si="65"/>
        <v>Temp. suitable for vectors - surveillance may be needed. When temp. suitable, model suggests vectors unlikely or low numbers.</v>
      </c>
      <c r="DX682" s="59" t="s">
        <v>513</v>
      </c>
      <c r="DY682" s="59" t="s">
        <v>128</v>
      </c>
      <c r="DZ682" s="59" t="s">
        <v>129</v>
      </c>
      <c r="EA682" s="59" t="s">
        <v>8</v>
      </c>
      <c r="EB682" s="59">
        <v>30</v>
      </c>
      <c r="EC682" s="59">
        <v>73</v>
      </c>
      <c r="ED682" s="59">
        <v>62</v>
      </c>
      <c r="EE682" s="59">
        <v>2090</v>
      </c>
      <c r="EF682" s="59">
        <v>2028</v>
      </c>
      <c r="EG682" s="59">
        <v>930.45205479452</v>
      </c>
      <c r="EH682" s="59">
        <v>426.52299368218502</v>
      </c>
      <c r="EI682" s="59">
        <v>67923</v>
      </c>
      <c r="EJ682" s="59">
        <v>72</v>
      </c>
      <c r="EK682" s="59">
        <v>979</v>
      </c>
      <c r="EL682" s="59">
        <v>62</v>
      </c>
      <c r="EM682" s="59">
        <v>939</v>
      </c>
      <c r="EN682" s="59">
        <v>67923</v>
      </c>
    </row>
    <row r="683" spans="1:144" x14ac:dyDescent="0.25">
      <c r="A683" s="18">
        <v>48.3384985</v>
      </c>
      <c r="B683" s="18">
        <v>-122.66152750000001</v>
      </c>
      <c r="C683" s="18">
        <f>IF(Sheet1!G1580=1,Master!A683,Master!K683)</f>
        <v>48.3384985</v>
      </c>
      <c r="D683" s="18">
        <f>IF(Sheet1!G1580=1,Master!B683,Master!L683)</f>
        <v>-122.66152750000001</v>
      </c>
      <c r="E683" s="18">
        <f>IF(Sheet1!G1580=0,Master!A683,Master!K683)</f>
        <v>100</v>
      </c>
      <c r="F683" s="18">
        <f>IF(Sheet1!G1580=0,Master!B683,Master!L683)</f>
        <v>180</v>
      </c>
      <c r="G683" s="18">
        <f>IF(Sheet1!I1580=1,Master!A683,Master!K683)</f>
        <v>48.3384985</v>
      </c>
      <c r="H683" s="18">
        <f>IF(Sheet1!I1580=1,Master!B683,Master!L683)</f>
        <v>-122.66152750000001</v>
      </c>
      <c r="I683" s="18">
        <f>IF(Sheet1!I1580=0,Master!A683,Master!K683)</f>
        <v>100</v>
      </c>
      <c r="J683" s="18">
        <f>IF(Sheet1!I1580=0,Master!B683,Master!L683)</f>
        <v>180</v>
      </c>
      <c r="K683" s="18">
        <v>100</v>
      </c>
      <c r="L683" s="18">
        <v>180</v>
      </c>
      <c r="M683">
        <v>460</v>
      </c>
      <c r="N683" t="s">
        <v>572</v>
      </c>
      <c r="O683">
        <v>0.32597040879900002</v>
      </c>
      <c r="P683" t="s">
        <v>128</v>
      </c>
      <c r="Q683" t="s">
        <v>129</v>
      </c>
      <c r="R683" t="s">
        <v>8</v>
      </c>
      <c r="S683">
        <v>1</v>
      </c>
      <c r="T683">
        <v>1</v>
      </c>
      <c r="U683">
        <v>-15.629920959472599</v>
      </c>
      <c r="V683">
        <v>-15.629920959472599</v>
      </c>
      <c r="W683">
        <v>-15.629920959472599</v>
      </c>
      <c r="X683" s="1">
        <v>-15.629920959472599</v>
      </c>
      <c r="Z683" s="1">
        <v>1</v>
      </c>
      <c r="AA683" s="1">
        <v>1.4728796855473E-2</v>
      </c>
      <c r="AB683" s="1">
        <v>1.4728796855473E-2</v>
      </c>
      <c r="AC683" s="1">
        <v>1.4728796855473E-2</v>
      </c>
      <c r="AD683" s="1">
        <v>1.4728796855473E-2</v>
      </c>
      <c r="AF683" s="1">
        <v>1</v>
      </c>
      <c r="AG683">
        <v>8.8718434841824997E-2</v>
      </c>
      <c r="AH683">
        <v>8.8718434841824997E-2</v>
      </c>
      <c r="AI683">
        <v>8.8718434841824997E-2</v>
      </c>
      <c r="AJ683">
        <v>8.8718434841824997E-2</v>
      </c>
      <c r="AL683" s="18">
        <f t="shared" si="62"/>
        <v>8.8718434841824997E-2</v>
      </c>
      <c r="AM683">
        <v>8.8718434841824997E-2</v>
      </c>
      <c r="AN683">
        <v>460</v>
      </c>
      <c r="AO683" t="s">
        <v>572</v>
      </c>
      <c r="AP683" t="s">
        <v>128</v>
      </c>
      <c r="AQ683" t="s">
        <v>129</v>
      </c>
      <c r="AR683" t="s">
        <v>8</v>
      </c>
      <c r="AS683">
        <v>48.3384985</v>
      </c>
      <c r="AT683">
        <v>-122.66152750000001</v>
      </c>
      <c r="AW683">
        <v>7.1</v>
      </c>
      <c r="AX683">
        <v>7.1</v>
      </c>
      <c r="BB683">
        <v>9.1</v>
      </c>
      <c r="BC683">
        <v>9.1</v>
      </c>
      <c r="BG683">
        <v>10.7</v>
      </c>
      <c r="BH683">
        <v>10.7</v>
      </c>
      <c r="BL683">
        <v>13.1</v>
      </c>
      <c r="BM683">
        <v>13.1</v>
      </c>
      <c r="BQ683">
        <v>16.100000000000001</v>
      </c>
      <c r="BR683">
        <v>16.100000000000001</v>
      </c>
      <c r="BW683">
        <v>18.5</v>
      </c>
      <c r="BX683">
        <v>18.5</v>
      </c>
      <c r="CB683">
        <v>20.3</v>
      </c>
      <c r="CC683">
        <v>20.3</v>
      </c>
      <c r="CG683">
        <v>20.7</v>
      </c>
      <c r="CH683">
        <v>20.7</v>
      </c>
      <c r="CL683">
        <v>18.8</v>
      </c>
      <c r="CM683">
        <v>18.8</v>
      </c>
      <c r="CQ683">
        <v>14.4</v>
      </c>
      <c r="CR683">
        <v>14.4</v>
      </c>
      <c r="CV683">
        <v>10</v>
      </c>
      <c r="CW683">
        <v>10</v>
      </c>
      <c r="DA683">
        <v>7.5</v>
      </c>
      <c r="DB683">
        <v>7.5</v>
      </c>
      <c r="DD683">
        <v>1</v>
      </c>
      <c r="DE683">
        <v>0</v>
      </c>
      <c r="DF683">
        <v>0</v>
      </c>
      <c r="DG683">
        <v>0</v>
      </c>
      <c r="DH683">
        <v>0</v>
      </c>
      <c r="DI683" t="str">
        <f t="shared" si="63"/>
        <v xml:space="preserve">Temp. suitable for vectors - surveillance may be needed. </v>
      </c>
      <c r="DJ683" t="str">
        <f t="shared" si="60"/>
        <v>When temp. suitable, model suggests vectors unlikely or low numbers.</v>
      </c>
      <c r="DK683" t="str">
        <f t="shared" si="64"/>
        <v xml:space="preserve">Temp. suitable for Zika - surveillance may be needed. </v>
      </c>
      <c r="DL683" t="str">
        <f t="shared" si="61"/>
        <v>When temp. suitable, model suggests Zika unlikely.</v>
      </c>
      <c r="DM683" t="str">
        <f t="shared" si="65"/>
        <v>Temp. suitable for vectors - surveillance may be needed. When temp. suitable, model suggests vectors unlikely or low numbers.</v>
      </c>
      <c r="DX683" s="59" t="s">
        <v>572</v>
      </c>
      <c r="DY683" s="59" t="s">
        <v>128</v>
      </c>
      <c r="DZ683" s="59" t="s">
        <v>129</v>
      </c>
      <c r="EA683" s="59" t="s">
        <v>8</v>
      </c>
      <c r="EB683" s="59">
        <v>12</v>
      </c>
      <c r="EC683" s="59">
        <v>242</v>
      </c>
      <c r="ED683" s="59">
        <v>0</v>
      </c>
      <c r="EE683" s="59">
        <v>1809</v>
      </c>
      <c r="EF683" s="59">
        <v>1809</v>
      </c>
      <c r="EG683" s="59">
        <v>151.04545454545399</v>
      </c>
      <c r="EH683" s="59">
        <v>317.67854028668302</v>
      </c>
      <c r="EI683" s="59">
        <v>36553</v>
      </c>
      <c r="EJ683" s="59">
        <v>120</v>
      </c>
      <c r="EK683" s="59">
        <v>0</v>
      </c>
      <c r="EL683" s="59">
        <v>7</v>
      </c>
      <c r="EM683" s="59">
        <v>25</v>
      </c>
      <c r="EN683" s="59">
        <v>36553</v>
      </c>
    </row>
    <row r="684" spans="1:144" x14ac:dyDescent="0.25">
      <c r="A684" s="18">
        <v>48.298205500000002</v>
      </c>
      <c r="B684" s="18">
        <v>-122.5780913</v>
      </c>
      <c r="C684" s="18">
        <f>IF(Sheet1!G1581=1,Master!A684,Master!K684)</f>
        <v>48.298205500000002</v>
      </c>
      <c r="D684" s="18">
        <f>IF(Sheet1!G1581=1,Master!B684,Master!L684)</f>
        <v>-122.5780913</v>
      </c>
      <c r="E684" s="18">
        <f>IF(Sheet1!G1581=0,Master!A684,Master!K684)</f>
        <v>100</v>
      </c>
      <c r="F684" s="18">
        <f>IF(Sheet1!G1581=0,Master!B684,Master!L684)</f>
        <v>180</v>
      </c>
      <c r="G684" s="18">
        <f>IF(Sheet1!I1581=1,Master!A684,Master!K684)</f>
        <v>48.298205500000002</v>
      </c>
      <c r="H684" s="18">
        <f>IF(Sheet1!I1581=1,Master!B684,Master!L684)</f>
        <v>-122.5780913</v>
      </c>
      <c r="I684" s="18">
        <f>IF(Sheet1!I1581=0,Master!A684,Master!K684)</f>
        <v>100</v>
      </c>
      <c r="J684" s="18">
        <f>IF(Sheet1!I1581=0,Master!B684,Master!L684)</f>
        <v>180</v>
      </c>
      <c r="K684" s="18">
        <v>100</v>
      </c>
      <c r="L684" s="18">
        <v>180</v>
      </c>
      <c r="M684">
        <v>461</v>
      </c>
      <c r="N684" t="s">
        <v>573</v>
      </c>
      <c r="O684">
        <v>0.312428725317</v>
      </c>
      <c r="P684" t="s">
        <v>128</v>
      </c>
      <c r="Q684" t="s">
        <v>129</v>
      </c>
      <c r="R684" t="s">
        <v>8</v>
      </c>
      <c r="S684">
        <v>1</v>
      </c>
      <c r="T684">
        <v>1</v>
      </c>
      <c r="U684">
        <v>-15.629920959472599</v>
      </c>
      <c r="V684">
        <v>-15.629920959472599</v>
      </c>
      <c r="W684">
        <v>-15.629920959472599</v>
      </c>
      <c r="X684" s="1">
        <v>-15.629920959472599</v>
      </c>
      <c r="Z684" s="1">
        <v>1</v>
      </c>
      <c r="AA684" s="1">
        <v>2.6697345313619E-2</v>
      </c>
      <c r="AB684" s="1">
        <v>2.6697345313619E-2</v>
      </c>
      <c r="AC684" s="1">
        <v>2.6697345313619E-2</v>
      </c>
      <c r="AD684" s="1">
        <v>2.6697345313619E-2</v>
      </c>
      <c r="AF684" s="1">
        <v>1</v>
      </c>
      <c r="AG684">
        <v>8.2510990254811997E-2</v>
      </c>
      <c r="AH684">
        <v>8.2510990254811997E-2</v>
      </c>
      <c r="AI684">
        <v>8.2510990254811997E-2</v>
      </c>
      <c r="AJ684">
        <v>8.2510990254811997E-2</v>
      </c>
      <c r="AL684" s="18">
        <f t="shared" si="62"/>
        <v>8.2510990254811997E-2</v>
      </c>
      <c r="AM684">
        <v>8.2510990254811997E-2</v>
      </c>
      <c r="AN684">
        <v>461</v>
      </c>
      <c r="AO684" t="s">
        <v>573</v>
      </c>
      <c r="AP684" t="s">
        <v>128</v>
      </c>
      <c r="AQ684" t="s">
        <v>129</v>
      </c>
      <c r="AR684" t="s">
        <v>8</v>
      </c>
      <c r="AS684">
        <v>48.298205500000002</v>
      </c>
      <c r="AT684">
        <v>-122.5780913</v>
      </c>
      <c r="AW684">
        <v>7.2</v>
      </c>
      <c r="AX684">
        <v>7.2</v>
      </c>
      <c r="BB684">
        <v>9.1999999999999993</v>
      </c>
      <c r="BC684">
        <v>9.1999999999999993</v>
      </c>
      <c r="BG684">
        <v>10.8</v>
      </c>
      <c r="BH684">
        <v>10.8</v>
      </c>
      <c r="BL684">
        <v>13.2</v>
      </c>
      <c r="BM684">
        <v>13.2</v>
      </c>
      <c r="BQ684">
        <v>16.2</v>
      </c>
      <c r="BR684">
        <v>16.2</v>
      </c>
      <c r="BW684">
        <v>18.600000000000001</v>
      </c>
      <c r="BX684">
        <v>18.600000000000001</v>
      </c>
      <c r="CB684">
        <v>20.399999999999999</v>
      </c>
      <c r="CC684">
        <v>20.399999999999999</v>
      </c>
      <c r="CG684">
        <v>20.9</v>
      </c>
      <c r="CH684">
        <v>20.9</v>
      </c>
      <c r="CL684">
        <v>19</v>
      </c>
      <c r="CM684">
        <v>19</v>
      </c>
      <c r="CQ684">
        <v>14.5</v>
      </c>
      <c r="CR684">
        <v>14.5</v>
      </c>
      <c r="CV684">
        <v>10.1</v>
      </c>
      <c r="CW684">
        <v>10.1</v>
      </c>
      <c r="DA684">
        <v>7.5</v>
      </c>
      <c r="DB684">
        <v>7.5</v>
      </c>
      <c r="DD684">
        <v>1</v>
      </c>
      <c r="DE684">
        <v>0</v>
      </c>
      <c r="DF684">
        <v>0</v>
      </c>
      <c r="DG684">
        <v>0</v>
      </c>
      <c r="DH684">
        <v>0</v>
      </c>
      <c r="DI684" t="str">
        <f t="shared" si="63"/>
        <v xml:space="preserve">Temp. suitable for vectors - surveillance may be needed. </v>
      </c>
      <c r="DJ684" t="str">
        <f t="shared" si="60"/>
        <v>When temp. suitable, model suggests vectors unlikely or low numbers.</v>
      </c>
      <c r="DK684" t="str">
        <f t="shared" si="64"/>
        <v xml:space="preserve">Temp. suitable for Zika - surveillance may be needed. </v>
      </c>
      <c r="DL684" t="str">
        <f t="shared" si="61"/>
        <v>When temp. suitable, model suggests Zika unlikely.</v>
      </c>
      <c r="DM684" t="str">
        <f t="shared" si="65"/>
        <v>Temp. suitable for vectors - surveillance may be needed. When temp. suitable, model suggests vectors unlikely or low numbers.</v>
      </c>
      <c r="DX684" s="59" t="s">
        <v>573</v>
      </c>
      <c r="DY684" s="59" t="s">
        <v>128</v>
      </c>
      <c r="DZ684" s="59" t="s">
        <v>129</v>
      </c>
      <c r="EA684" s="59" t="s">
        <v>8</v>
      </c>
      <c r="EB684" s="59">
        <v>379</v>
      </c>
      <c r="EC684" s="59">
        <v>88</v>
      </c>
      <c r="ED684" s="59">
        <v>0</v>
      </c>
      <c r="EE684" s="59">
        <v>243</v>
      </c>
      <c r="EF684" s="59">
        <v>243</v>
      </c>
      <c r="EG684" s="59">
        <v>33.272727272727202</v>
      </c>
      <c r="EH684" s="59">
        <v>47.549908534642697</v>
      </c>
      <c r="EI684" s="59">
        <v>2928</v>
      </c>
      <c r="EJ684" s="59">
        <v>50</v>
      </c>
      <c r="EK684" s="59">
        <v>0</v>
      </c>
      <c r="EL684" s="59">
        <v>2</v>
      </c>
      <c r="EM684" s="59">
        <v>15</v>
      </c>
      <c r="EN684" s="59">
        <v>2928</v>
      </c>
    </row>
    <row r="685" spans="1:144" x14ac:dyDescent="0.25">
      <c r="A685" s="18">
        <v>47.722785000000002</v>
      </c>
      <c r="B685" s="18">
        <v>-122.7145546</v>
      </c>
      <c r="C685" s="18">
        <f>IF(Sheet1!G1582=1,Master!A685,Master!K685)</f>
        <v>47.722785000000002</v>
      </c>
      <c r="D685" s="18">
        <f>IF(Sheet1!G1582=1,Master!B685,Master!L685)</f>
        <v>-122.7145546</v>
      </c>
      <c r="E685" s="18">
        <f>IF(Sheet1!G1582=0,Master!A685,Master!K685)</f>
        <v>100</v>
      </c>
      <c r="F685" s="18">
        <f>IF(Sheet1!G1582=0,Master!B685,Master!L685)</f>
        <v>180</v>
      </c>
      <c r="G685" s="18">
        <f>IF(Sheet1!I1582=1,Master!A685,Master!K685)</f>
        <v>47.722785000000002</v>
      </c>
      <c r="H685" s="18">
        <f>IF(Sheet1!I1582=1,Master!B685,Master!L685)</f>
        <v>-122.7145546</v>
      </c>
      <c r="I685" s="18">
        <f>IF(Sheet1!I1582=0,Master!A685,Master!K685)</f>
        <v>100</v>
      </c>
      <c r="J685" s="18">
        <f>IF(Sheet1!I1582=0,Master!B685,Master!L685)</f>
        <v>180</v>
      </c>
      <c r="K685" s="18">
        <v>100</v>
      </c>
      <c r="L685" s="18">
        <v>180</v>
      </c>
      <c r="M685">
        <v>471</v>
      </c>
      <c r="N685" t="s">
        <v>583</v>
      </c>
      <c r="O685">
        <v>0.453674646859</v>
      </c>
      <c r="P685" t="s">
        <v>128</v>
      </c>
      <c r="Q685" t="s">
        <v>129</v>
      </c>
      <c r="R685" t="s">
        <v>8</v>
      </c>
      <c r="S685">
        <v>1</v>
      </c>
      <c r="T685">
        <v>1</v>
      </c>
      <c r="U685">
        <v>3.11023616790771</v>
      </c>
      <c r="V685">
        <v>3.11023616790771</v>
      </c>
      <c r="W685">
        <v>3.11023616790771</v>
      </c>
      <c r="X685" s="1">
        <v>3.11023616790771</v>
      </c>
      <c r="Z685" s="1">
        <v>1</v>
      </c>
      <c r="AA685" s="1">
        <v>4.6654755132262998E-2</v>
      </c>
      <c r="AB685" s="1">
        <v>4.6654755132262998E-2</v>
      </c>
      <c r="AC685" s="1">
        <v>4.6654755132262998E-2</v>
      </c>
      <c r="AD685" s="1">
        <v>4.6654755132262998E-2</v>
      </c>
      <c r="AF685" s="1">
        <v>1</v>
      </c>
      <c r="AG685">
        <v>5.5397191630046E-2</v>
      </c>
      <c r="AH685">
        <v>5.5397191630046E-2</v>
      </c>
      <c r="AI685">
        <v>5.5397191630046E-2</v>
      </c>
      <c r="AJ685">
        <v>5.5397191630046E-2</v>
      </c>
      <c r="AL685" s="18">
        <f t="shared" si="62"/>
        <v>5.5397191630046E-2</v>
      </c>
      <c r="AM685">
        <v>5.5397191630046E-2</v>
      </c>
      <c r="AN685">
        <v>471</v>
      </c>
      <c r="AO685" t="s">
        <v>583</v>
      </c>
      <c r="AP685" t="s">
        <v>128</v>
      </c>
      <c r="AQ685" t="s">
        <v>129</v>
      </c>
      <c r="AR685" t="s">
        <v>8</v>
      </c>
      <c r="AS685">
        <v>47.722785000000002</v>
      </c>
      <c r="AT685">
        <v>-122.7145546</v>
      </c>
      <c r="AW685">
        <v>6.5</v>
      </c>
      <c r="AX685">
        <v>6.5</v>
      </c>
      <c r="BB685">
        <v>9.1999999999999993</v>
      </c>
      <c r="BC685">
        <v>9.1999999999999993</v>
      </c>
      <c r="BG685">
        <v>11.1</v>
      </c>
      <c r="BH685">
        <v>11.1</v>
      </c>
      <c r="BL685">
        <v>14.2</v>
      </c>
      <c r="BM685">
        <v>14.2</v>
      </c>
      <c r="BQ685">
        <v>17.7</v>
      </c>
      <c r="BR685">
        <v>17.7</v>
      </c>
      <c r="BW685">
        <v>20.6</v>
      </c>
      <c r="BX685">
        <v>20.6</v>
      </c>
      <c r="CB685">
        <v>23.4</v>
      </c>
      <c r="CC685">
        <v>23.4</v>
      </c>
      <c r="CG685">
        <v>23.6</v>
      </c>
      <c r="CH685">
        <v>23.6</v>
      </c>
      <c r="CL685">
        <v>20.7</v>
      </c>
      <c r="CM685">
        <v>20.7</v>
      </c>
      <c r="CQ685">
        <v>15.4</v>
      </c>
      <c r="CR685">
        <v>15.4</v>
      </c>
      <c r="CV685">
        <v>10</v>
      </c>
      <c r="CW685">
        <v>10</v>
      </c>
      <c r="DA685">
        <v>7.1</v>
      </c>
      <c r="DB685">
        <v>7.1</v>
      </c>
      <c r="DD685">
        <v>1</v>
      </c>
      <c r="DE685">
        <v>0</v>
      </c>
      <c r="DF685">
        <v>0</v>
      </c>
      <c r="DG685">
        <v>0</v>
      </c>
      <c r="DH685">
        <v>0</v>
      </c>
      <c r="DI685" t="str">
        <f t="shared" si="63"/>
        <v xml:space="preserve">Temp. suitable for vectors - surveillance may be needed. </v>
      </c>
      <c r="DJ685" t="str">
        <f t="shared" si="60"/>
        <v>When temp. suitable, model suggests vectors unlikely or low numbers.</v>
      </c>
      <c r="DK685" t="str">
        <f t="shared" si="64"/>
        <v xml:space="preserve">Temp. suitable for Zika - surveillance may be needed. </v>
      </c>
      <c r="DL685" t="str">
        <f t="shared" si="61"/>
        <v>When temp. suitable, model suggests Zika unlikely.</v>
      </c>
      <c r="DM685" t="str">
        <f t="shared" si="65"/>
        <v>Temp. suitable for vectors - surveillance may be needed. When temp. suitable, model suggests vectors unlikely or low numbers.</v>
      </c>
      <c r="DX685" s="59" t="s">
        <v>583</v>
      </c>
      <c r="DY685" s="59" t="s">
        <v>128</v>
      </c>
      <c r="DZ685" s="59" t="s">
        <v>129</v>
      </c>
      <c r="EA685" s="59" t="s">
        <v>8</v>
      </c>
      <c r="EB685" s="59">
        <v>0</v>
      </c>
      <c r="EC685" s="59">
        <v>380</v>
      </c>
      <c r="ED685" s="59">
        <v>0</v>
      </c>
      <c r="EE685" s="59">
        <v>3159</v>
      </c>
      <c r="EF685" s="59">
        <v>3159</v>
      </c>
      <c r="EG685" s="59">
        <v>236.59210526315701</v>
      </c>
      <c r="EH685" s="59">
        <v>423.11630781343399</v>
      </c>
      <c r="EI685" s="59">
        <v>89905</v>
      </c>
      <c r="EJ685" s="59">
        <v>212</v>
      </c>
      <c r="EK685" s="59">
        <v>0</v>
      </c>
      <c r="EL685" s="59">
        <v>5</v>
      </c>
      <c r="EM685" s="59">
        <v>67</v>
      </c>
      <c r="EN685" s="59">
        <v>89905</v>
      </c>
    </row>
    <row r="686" spans="1:144" x14ac:dyDescent="0.25">
      <c r="A686" s="18">
        <v>47.593915799999998</v>
      </c>
      <c r="B686" s="18">
        <v>-122.6902484</v>
      </c>
      <c r="C686" s="18">
        <f>IF(Sheet1!G1583=1,Master!A686,Master!K686)</f>
        <v>47.593915799999998</v>
      </c>
      <c r="D686" s="18">
        <f>IF(Sheet1!G1583=1,Master!B686,Master!L686)</f>
        <v>-122.6902484</v>
      </c>
      <c r="E686" s="18">
        <f>IF(Sheet1!G1583=0,Master!A686,Master!K686)</f>
        <v>100</v>
      </c>
      <c r="F686" s="18">
        <f>IF(Sheet1!G1583=0,Master!B686,Master!L686)</f>
        <v>180</v>
      </c>
      <c r="G686" s="18">
        <f>IF(Sheet1!I1583=1,Master!A686,Master!K686)</f>
        <v>47.593915799999998</v>
      </c>
      <c r="H686" s="18">
        <f>IF(Sheet1!I1583=1,Master!B686,Master!L686)</f>
        <v>-122.6902484</v>
      </c>
      <c r="I686" s="18">
        <f>IF(Sheet1!I1583=0,Master!A686,Master!K686)</f>
        <v>100</v>
      </c>
      <c r="J686" s="18">
        <f>IF(Sheet1!I1583=0,Master!B686,Master!L686)</f>
        <v>180</v>
      </c>
      <c r="K686" s="18">
        <v>100</v>
      </c>
      <c r="L686" s="18">
        <v>180</v>
      </c>
      <c r="M686">
        <v>491</v>
      </c>
      <c r="N686" t="s">
        <v>603</v>
      </c>
      <c r="O686">
        <v>1.7596113666700001E-2</v>
      </c>
      <c r="P686" t="s">
        <v>128</v>
      </c>
      <c r="Q686" t="s">
        <v>129</v>
      </c>
      <c r="R686" t="s">
        <v>8</v>
      </c>
      <c r="S686">
        <v>1</v>
      </c>
      <c r="T686">
        <v>1</v>
      </c>
      <c r="U686">
        <v>11.65354347229</v>
      </c>
      <c r="V686">
        <v>11.65354347229</v>
      </c>
      <c r="W686">
        <v>11.65354347229</v>
      </c>
      <c r="X686" s="1">
        <v>11.65354347229</v>
      </c>
      <c r="Z686" s="1">
        <v>1</v>
      </c>
      <c r="AA686" s="1">
        <v>4.5559015125035997E-2</v>
      </c>
      <c r="AB686" s="1">
        <v>4.5559015125035997E-2</v>
      </c>
      <c r="AC686" s="1">
        <v>4.5559015125035997E-2</v>
      </c>
      <c r="AD686" s="1">
        <v>4.5559015125035997E-2</v>
      </c>
      <c r="AF686" s="1">
        <v>1</v>
      </c>
      <c r="AG686">
        <v>4.3389413505792999E-2</v>
      </c>
      <c r="AH686">
        <v>4.3389413505792999E-2</v>
      </c>
      <c r="AI686">
        <v>4.3389413505792999E-2</v>
      </c>
      <c r="AJ686">
        <v>4.3389413505792999E-2</v>
      </c>
      <c r="AL686" s="18">
        <f t="shared" si="62"/>
        <v>4.5559015125035997E-2</v>
      </c>
      <c r="AM686">
        <v>4.5559015125035997E-2</v>
      </c>
      <c r="AN686">
        <v>491</v>
      </c>
      <c r="AO686" t="s">
        <v>603</v>
      </c>
      <c r="AP686" t="s">
        <v>128</v>
      </c>
      <c r="AQ686" t="s">
        <v>129</v>
      </c>
      <c r="AR686" t="s">
        <v>8</v>
      </c>
      <c r="AS686">
        <v>47.593915799999998</v>
      </c>
      <c r="AT686">
        <v>-122.6902484</v>
      </c>
      <c r="AW686">
        <v>6.6</v>
      </c>
      <c r="AX686">
        <v>6.6</v>
      </c>
      <c r="BB686">
        <v>9.3000000000000007</v>
      </c>
      <c r="BC686">
        <v>9.3000000000000007</v>
      </c>
      <c r="BG686">
        <v>11.3</v>
      </c>
      <c r="BH686">
        <v>11.3</v>
      </c>
      <c r="BL686">
        <v>14.4</v>
      </c>
      <c r="BM686">
        <v>14.4</v>
      </c>
      <c r="BQ686">
        <v>18</v>
      </c>
      <c r="BR686">
        <v>18</v>
      </c>
      <c r="BW686">
        <v>21</v>
      </c>
      <c r="BX686">
        <v>21</v>
      </c>
      <c r="CB686">
        <v>23.7</v>
      </c>
      <c r="CC686">
        <v>23.7</v>
      </c>
      <c r="CG686">
        <v>23.9</v>
      </c>
      <c r="CH686">
        <v>23.9</v>
      </c>
      <c r="CL686">
        <v>21</v>
      </c>
      <c r="CM686">
        <v>21</v>
      </c>
      <c r="CQ686">
        <v>15.6</v>
      </c>
      <c r="CR686">
        <v>15.6</v>
      </c>
      <c r="CV686">
        <v>10.199999999999999</v>
      </c>
      <c r="CW686">
        <v>10.199999999999999</v>
      </c>
      <c r="DA686">
        <v>7.3</v>
      </c>
      <c r="DB686">
        <v>7.3</v>
      </c>
      <c r="DD686">
        <v>1</v>
      </c>
      <c r="DE686">
        <v>0</v>
      </c>
      <c r="DF686">
        <v>0</v>
      </c>
      <c r="DG686">
        <v>0</v>
      </c>
      <c r="DH686">
        <v>0</v>
      </c>
      <c r="DI686" t="str">
        <f t="shared" si="63"/>
        <v xml:space="preserve">Temp. suitable for vectors - surveillance may be needed. </v>
      </c>
      <c r="DJ686" t="str">
        <f t="shared" si="60"/>
        <v>When temp. suitable, model suggests vectors unlikely or low numbers.</v>
      </c>
      <c r="DK686" t="str">
        <f t="shared" si="64"/>
        <v xml:space="preserve">Temp. suitable for Zika - surveillance may be needed. </v>
      </c>
      <c r="DL686" t="str">
        <f t="shared" si="61"/>
        <v>When temp. suitable, model suggests Zika unlikely.</v>
      </c>
      <c r="DM686" t="str">
        <f t="shared" si="65"/>
        <v>Temp. suitable for vectors - surveillance may be needed. When temp. suitable, model suggests vectors unlikely or low numbers.</v>
      </c>
      <c r="DX686" s="59" t="s">
        <v>603</v>
      </c>
      <c r="DY686" s="59" t="s">
        <v>128</v>
      </c>
      <c r="DZ686" s="59" t="s">
        <v>129</v>
      </c>
      <c r="EA686" s="59" t="s">
        <v>8</v>
      </c>
      <c r="EB686" s="59">
        <v>340</v>
      </c>
      <c r="EC686" s="59">
        <v>9</v>
      </c>
      <c r="ED686" s="59">
        <v>160</v>
      </c>
      <c r="EE686" s="59">
        <v>969</v>
      </c>
      <c r="EF686" s="59">
        <v>809</v>
      </c>
      <c r="EG686" s="59">
        <v>587.888888888888</v>
      </c>
      <c r="EH686" s="59">
        <v>295.90705914918698</v>
      </c>
      <c r="EI686" s="59">
        <v>5291</v>
      </c>
      <c r="EJ686" s="59">
        <v>8</v>
      </c>
      <c r="EK686" s="59">
        <v>969</v>
      </c>
      <c r="EL686" s="59">
        <v>160</v>
      </c>
      <c r="EM686" s="59">
        <v>608</v>
      </c>
      <c r="EN686" s="59">
        <v>5291</v>
      </c>
    </row>
    <row r="687" spans="1:144" x14ac:dyDescent="0.25">
      <c r="A687" s="18">
        <v>48.052481499999999</v>
      </c>
      <c r="B687" s="18">
        <v>-122.7259821</v>
      </c>
      <c r="C687" s="18">
        <f>IF(Sheet1!G1584=1,Master!A687,Master!K687)</f>
        <v>48.052481499999999</v>
      </c>
      <c r="D687" s="18">
        <f>IF(Sheet1!G1584=1,Master!B687,Master!L687)</f>
        <v>-122.7259821</v>
      </c>
      <c r="E687" s="18">
        <f>IF(Sheet1!G1584=0,Master!A687,Master!K687)</f>
        <v>100</v>
      </c>
      <c r="F687" s="18">
        <f>IF(Sheet1!G1584=0,Master!B687,Master!L687)</f>
        <v>180</v>
      </c>
      <c r="G687" s="18">
        <f>IF(Sheet1!I1584=1,Master!A687,Master!K687)</f>
        <v>48.052481499999999</v>
      </c>
      <c r="H687" s="18">
        <f>IF(Sheet1!I1584=1,Master!B687,Master!L687)</f>
        <v>-122.7259821</v>
      </c>
      <c r="I687" s="18">
        <f>IF(Sheet1!I1584=0,Master!A687,Master!K687)</f>
        <v>100</v>
      </c>
      <c r="J687" s="18">
        <f>IF(Sheet1!I1584=0,Master!B687,Master!L687)</f>
        <v>180</v>
      </c>
      <c r="K687" s="18">
        <v>100</v>
      </c>
      <c r="L687" s="18">
        <v>180</v>
      </c>
      <c r="M687">
        <v>497</v>
      </c>
      <c r="N687" t="s">
        <v>609</v>
      </c>
      <c r="O687">
        <v>0.20674000489</v>
      </c>
      <c r="P687" t="s">
        <v>128</v>
      </c>
      <c r="Q687" t="s">
        <v>129</v>
      </c>
      <c r="R687" t="s">
        <v>8</v>
      </c>
      <c r="S687">
        <v>1</v>
      </c>
      <c r="T687">
        <v>1</v>
      </c>
      <c r="U687" t="s">
        <v>863</v>
      </c>
      <c r="V687" t="s">
        <v>863</v>
      </c>
      <c r="W687" t="s">
        <v>863</v>
      </c>
      <c r="X687" s="1" t="s">
        <v>863</v>
      </c>
      <c r="Z687" s="1">
        <v>1</v>
      </c>
      <c r="AA687" s="1">
        <v>1.0534203843187999E-2</v>
      </c>
      <c r="AB687" s="1">
        <v>1.0534203843187999E-2</v>
      </c>
      <c r="AC687" s="1">
        <v>1.0534203843187999E-2</v>
      </c>
      <c r="AD687" s="1">
        <v>1.0534203843187999E-2</v>
      </c>
      <c r="AF687" s="1">
        <v>1</v>
      </c>
      <c r="AG687">
        <v>2.5080145621955999E-2</v>
      </c>
      <c r="AH687">
        <v>2.5080145621955999E-2</v>
      </c>
      <c r="AI687">
        <v>2.5080145621955999E-2</v>
      </c>
      <c r="AJ687">
        <v>2.5080145621955999E-2</v>
      </c>
      <c r="AL687" s="18">
        <f t="shared" si="62"/>
        <v>2.5080145621955999E-2</v>
      </c>
      <c r="AM687">
        <v>2.5080145621955999E-2</v>
      </c>
      <c r="AN687">
        <v>497</v>
      </c>
      <c r="AO687" t="s">
        <v>609</v>
      </c>
      <c r="AP687" t="s">
        <v>128</v>
      </c>
      <c r="AQ687" t="s">
        <v>129</v>
      </c>
      <c r="AR687" t="s">
        <v>8</v>
      </c>
      <c r="AS687">
        <v>48.052481499999999</v>
      </c>
      <c r="AT687">
        <v>-122.7259821</v>
      </c>
      <c r="AW687">
        <v>6.7</v>
      </c>
      <c r="AX687">
        <v>6.7</v>
      </c>
      <c r="BB687">
        <v>9</v>
      </c>
      <c r="BC687">
        <v>9</v>
      </c>
      <c r="BG687">
        <v>10.9</v>
      </c>
      <c r="BH687">
        <v>10.9</v>
      </c>
      <c r="BL687">
        <v>13.6</v>
      </c>
      <c r="BM687">
        <v>13.6</v>
      </c>
      <c r="BQ687">
        <v>16.899999999999999</v>
      </c>
      <c r="BR687">
        <v>16.899999999999999</v>
      </c>
      <c r="BW687">
        <v>19.5</v>
      </c>
      <c r="BX687">
        <v>19.5</v>
      </c>
      <c r="CB687">
        <v>21.9</v>
      </c>
      <c r="CC687">
        <v>21.9</v>
      </c>
      <c r="CG687">
        <v>22.3</v>
      </c>
      <c r="CH687">
        <v>22.3</v>
      </c>
      <c r="CL687">
        <v>19.899999999999999</v>
      </c>
      <c r="CM687">
        <v>19.899999999999999</v>
      </c>
      <c r="CQ687">
        <v>14.8</v>
      </c>
      <c r="CR687">
        <v>14.8</v>
      </c>
      <c r="CV687">
        <v>9.8000000000000007</v>
      </c>
      <c r="CW687">
        <v>9.8000000000000007</v>
      </c>
      <c r="DA687">
        <v>7.1</v>
      </c>
      <c r="DB687">
        <v>7.1</v>
      </c>
      <c r="DD687">
        <v>1</v>
      </c>
      <c r="DE687">
        <v>0</v>
      </c>
      <c r="DF687">
        <v>0</v>
      </c>
      <c r="DG687">
        <v>0</v>
      </c>
      <c r="DH687">
        <v>0</v>
      </c>
      <c r="DI687" t="str">
        <f t="shared" si="63"/>
        <v xml:space="preserve">Temp. suitable for vectors - surveillance may be needed. </v>
      </c>
      <c r="DJ687" t="str">
        <f t="shared" si="60"/>
        <v>When temp. suitable, model suggests vectors unlikely or low numbers.</v>
      </c>
      <c r="DK687" t="str">
        <f t="shared" si="64"/>
        <v xml:space="preserve">Temp. suitable for Zika - surveillance may be needed. </v>
      </c>
      <c r="DL687" t="str">
        <f t="shared" si="61"/>
        <v>When temp. suitable, model suggests Zika unlikely.</v>
      </c>
      <c r="DM687" t="str">
        <f t="shared" si="65"/>
        <v>Temp. suitable for vectors - surveillance may be needed. When temp. suitable, model suggests vectors unlikely or low numbers.</v>
      </c>
      <c r="DX687" s="59" t="s">
        <v>609</v>
      </c>
      <c r="DY687" s="59" t="s">
        <v>128</v>
      </c>
      <c r="DZ687" s="59" t="s">
        <v>129</v>
      </c>
      <c r="EA687" s="59" t="s">
        <v>8</v>
      </c>
      <c r="EB687" s="59">
        <v>0</v>
      </c>
      <c r="EC687" s="59">
        <v>175</v>
      </c>
      <c r="ED687" s="59">
        <v>0</v>
      </c>
      <c r="EE687" s="59">
        <v>776</v>
      </c>
      <c r="EF687" s="59">
        <v>776</v>
      </c>
      <c r="EG687" s="59">
        <v>56.84</v>
      </c>
      <c r="EH687" s="59">
        <v>131.226075805948</v>
      </c>
      <c r="EI687" s="59">
        <v>9947</v>
      </c>
      <c r="EJ687" s="59">
        <v>72</v>
      </c>
      <c r="EK687" s="59">
        <v>0</v>
      </c>
      <c r="EL687" s="59">
        <v>11</v>
      </c>
      <c r="EM687" s="59">
        <v>6</v>
      </c>
      <c r="EN687" s="59">
        <v>9947</v>
      </c>
    </row>
    <row r="688" spans="1:144" x14ac:dyDescent="0.25">
      <c r="A688" s="18">
        <v>48.189530300000001</v>
      </c>
      <c r="B688" s="18">
        <v>-122.632368</v>
      </c>
      <c r="C688" s="18">
        <f>IF(Sheet1!G1585=1,Master!A688,Master!K688)</f>
        <v>48.189530300000001</v>
      </c>
      <c r="D688" s="18">
        <f>IF(Sheet1!G1585=1,Master!B688,Master!L688)</f>
        <v>-122.632368</v>
      </c>
      <c r="E688" s="18">
        <f>IF(Sheet1!G1585=0,Master!A688,Master!K688)</f>
        <v>100</v>
      </c>
      <c r="F688" s="18">
        <f>IF(Sheet1!G1585=0,Master!B688,Master!L688)</f>
        <v>180</v>
      </c>
      <c r="G688" s="18">
        <f>IF(Sheet1!I1585=1,Master!A688,Master!K688)</f>
        <v>48.189530300000001</v>
      </c>
      <c r="H688" s="18">
        <f>IF(Sheet1!I1585=1,Master!B688,Master!L688)</f>
        <v>-122.632368</v>
      </c>
      <c r="I688" s="18">
        <f>IF(Sheet1!I1585=0,Master!A688,Master!K688)</f>
        <v>100</v>
      </c>
      <c r="J688" s="18">
        <f>IF(Sheet1!I1585=0,Master!B688,Master!L688)</f>
        <v>180</v>
      </c>
      <c r="K688" s="18">
        <v>100</v>
      </c>
      <c r="L688" s="18">
        <v>180</v>
      </c>
      <c r="M688">
        <v>510</v>
      </c>
      <c r="N688" t="s">
        <v>622</v>
      </c>
      <c r="O688">
        <v>0.120927735508</v>
      </c>
      <c r="P688" t="s">
        <v>128</v>
      </c>
      <c r="Q688" t="s">
        <v>129</v>
      </c>
      <c r="R688" t="s">
        <v>8</v>
      </c>
      <c r="S688">
        <v>1</v>
      </c>
      <c r="T688">
        <v>1</v>
      </c>
      <c r="U688">
        <v>9.4488191604614205</v>
      </c>
      <c r="V688">
        <v>9.4488191604614205</v>
      </c>
      <c r="W688">
        <v>9.4488191604614205</v>
      </c>
      <c r="X688" s="1">
        <v>9.4488191604614205</v>
      </c>
      <c r="Z688" s="1">
        <v>1</v>
      </c>
      <c r="AA688" s="1">
        <v>1.1983989737928E-2</v>
      </c>
      <c r="AB688" s="1">
        <v>1.1983989737928E-2</v>
      </c>
      <c r="AC688" s="1">
        <v>1.1983989737928E-2</v>
      </c>
      <c r="AD688" s="1">
        <v>1.1983989737928E-2</v>
      </c>
      <c r="AF688" s="1">
        <v>1</v>
      </c>
      <c r="AG688">
        <v>7.6706789433955994E-2</v>
      </c>
      <c r="AH688">
        <v>7.6706789433955994E-2</v>
      </c>
      <c r="AI688">
        <v>7.6706789433955994E-2</v>
      </c>
      <c r="AJ688">
        <v>7.6706789433955994E-2</v>
      </c>
      <c r="AL688" s="18">
        <f t="shared" si="62"/>
        <v>7.6706789433955994E-2</v>
      </c>
      <c r="AM688">
        <v>7.6706789433955994E-2</v>
      </c>
      <c r="AN688">
        <v>510</v>
      </c>
      <c r="AO688" t="s">
        <v>622</v>
      </c>
      <c r="AP688" t="s">
        <v>128</v>
      </c>
      <c r="AQ688" t="s">
        <v>129</v>
      </c>
      <c r="AR688" t="s">
        <v>8</v>
      </c>
      <c r="AS688">
        <v>48.189530300000001</v>
      </c>
      <c r="AT688">
        <v>-122.632368</v>
      </c>
      <c r="AW688">
        <v>7</v>
      </c>
      <c r="AX688">
        <v>7</v>
      </c>
      <c r="BB688">
        <v>9</v>
      </c>
      <c r="BC688">
        <v>9</v>
      </c>
      <c r="BG688">
        <v>10.8</v>
      </c>
      <c r="BH688">
        <v>10.8</v>
      </c>
      <c r="BL688">
        <v>13.3</v>
      </c>
      <c r="BM688">
        <v>13.3</v>
      </c>
      <c r="BQ688">
        <v>16.399999999999999</v>
      </c>
      <c r="BR688">
        <v>16.399999999999999</v>
      </c>
      <c r="BW688">
        <v>18.899999999999999</v>
      </c>
      <c r="BX688">
        <v>18.899999999999999</v>
      </c>
      <c r="CB688">
        <v>21.1</v>
      </c>
      <c r="CC688">
        <v>21.1</v>
      </c>
      <c r="CG688">
        <v>21.6</v>
      </c>
      <c r="CH688">
        <v>21.6</v>
      </c>
      <c r="CL688">
        <v>19.399999999999999</v>
      </c>
      <c r="CM688">
        <v>19.399999999999999</v>
      </c>
      <c r="CQ688">
        <v>14.6</v>
      </c>
      <c r="CR688">
        <v>14.6</v>
      </c>
      <c r="CV688">
        <v>9.9</v>
      </c>
      <c r="CW688">
        <v>9.9</v>
      </c>
      <c r="DA688">
        <v>7.3</v>
      </c>
      <c r="DB688">
        <v>7.3</v>
      </c>
      <c r="DD688">
        <v>1</v>
      </c>
      <c r="DE688">
        <v>0</v>
      </c>
      <c r="DF688">
        <v>0</v>
      </c>
      <c r="DG688">
        <v>0</v>
      </c>
      <c r="DH688">
        <v>0</v>
      </c>
      <c r="DI688" t="str">
        <f t="shared" si="63"/>
        <v xml:space="preserve">Temp. suitable for vectors - surveillance may be needed. </v>
      </c>
      <c r="DJ688" t="str">
        <f t="shared" si="60"/>
        <v>When temp. suitable, model suggests vectors unlikely or low numbers.</v>
      </c>
      <c r="DK688" t="str">
        <f t="shared" si="64"/>
        <v xml:space="preserve">Temp. suitable for Zika - surveillance may be needed. </v>
      </c>
      <c r="DL688" t="str">
        <f t="shared" si="61"/>
        <v>When temp. suitable, model suggests Zika unlikely.</v>
      </c>
      <c r="DM688" t="str">
        <f t="shared" si="65"/>
        <v>Temp. suitable for vectors - surveillance may be needed. When temp. suitable, model suggests vectors unlikely or low numbers.</v>
      </c>
      <c r="DX688" s="59" t="s">
        <v>622</v>
      </c>
      <c r="DY688" s="59" t="s">
        <v>128</v>
      </c>
      <c r="DZ688" s="59" t="s">
        <v>129</v>
      </c>
      <c r="EA688" s="59" t="s">
        <v>8</v>
      </c>
      <c r="EB688" s="59">
        <v>6</v>
      </c>
      <c r="EC688" s="59">
        <v>127</v>
      </c>
      <c r="ED688" s="59">
        <v>0</v>
      </c>
      <c r="EE688" s="59">
        <v>869</v>
      </c>
      <c r="EF688" s="59">
        <v>869</v>
      </c>
      <c r="EG688" s="59">
        <v>42.472440944881797</v>
      </c>
      <c r="EH688" s="59">
        <v>107.576511996866</v>
      </c>
      <c r="EI688" s="59">
        <v>5394</v>
      </c>
      <c r="EJ688" s="59">
        <v>59</v>
      </c>
      <c r="EK688" s="59">
        <v>0</v>
      </c>
      <c r="EL688" s="59">
        <v>5</v>
      </c>
      <c r="EM688" s="59">
        <v>12</v>
      </c>
      <c r="EN688" s="59">
        <v>5394</v>
      </c>
    </row>
    <row r="689" spans="1:144" x14ac:dyDescent="0.25">
      <c r="A689" s="18">
        <v>47.705184099999997</v>
      </c>
      <c r="B689" s="18">
        <v>-117.4778706</v>
      </c>
      <c r="C689" s="18">
        <f>IF(Sheet1!G1586=1,Master!A689,Master!K689)</f>
        <v>47.705184099999997</v>
      </c>
      <c r="D689" s="18">
        <f>IF(Sheet1!G1586=1,Master!B689,Master!L689)</f>
        <v>-117.4778706</v>
      </c>
      <c r="E689" s="18">
        <f>IF(Sheet1!G1586=0,Master!A689,Master!K689)</f>
        <v>100</v>
      </c>
      <c r="F689" s="18">
        <f>IF(Sheet1!G1586=0,Master!B689,Master!L689)</f>
        <v>180</v>
      </c>
      <c r="G689" s="18">
        <f>IF(Sheet1!I1586=1,Master!A689,Master!K689)</f>
        <v>47.705184099999997</v>
      </c>
      <c r="H689" s="18">
        <f>IF(Sheet1!I1586=1,Master!B689,Master!L689)</f>
        <v>-117.4778706</v>
      </c>
      <c r="I689" s="18">
        <f>IF(Sheet1!I1586=0,Master!A689,Master!K689)</f>
        <v>100</v>
      </c>
      <c r="J689" s="18">
        <f>IF(Sheet1!I1586=0,Master!B689,Master!L689)</f>
        <v>180</v>
      </c>
      <c r="K689" s="18">
        <v>100</v>
      </c>
      <c r="L689" s="18">
        <v>180</v>
      </c>
      <c r="M689">
        <v>529</v>
      </c>
      <c r="N689" t="s">
        <v>641</v>
      </c>
      <c r="O689">
        <v>1.55214022808E-2</v>
      </c>
      <c r="P689" t="s">
        <v>128</v>
      </c>
      <c r="Q689" t="s">
        <v>129</v>
      </c>
      <c r="R689" t="s">
        <v>8</v>
      </c>
      <c r="S689">
        <v>1</v>
      </c>
      <c r="T689">
        <v>1</v>
      </c>
      <c r="U689">
        <v>5.3149604797363201</v>
      </c>
      <c r="V689">
        <v>5.3149604797363201</v>
      </c>
      <c r="W689">
        <v>5.3149604797363201</v>
      </c>
      <c r="X689" s="1">
        <v>5.3149604797363201</v>
      </c>
      <c r="Z689" s="1">
        <v>1</v>
      </c>
      <c r="AA689" s="1">
        <v>1.3118511997163001E-2</v>
      </c>
      <c r="AB689" s="1">
        <v>1.3118511997163001E-2</v>
      </c>
      <c r="AC689" s="1">
        <v>1.3118511997163001E-2</v>
      </c>
      <c r="AD689" s="1">
        <v>1.3118511997163001E-2</v>
      </c>
      <c r="AF689" s="1">
        <v>1</v>
      </c>
      <c r="AG689">
        <v>2.4435840547084999E-2</v>
      </c>
      <c r="AH689">
        <v>2.4435840547084999E-2</v>
      </c>
      <c r="AI689">
        <v>2.4435840547084999E-2</v>
      </c>
      <c r="AJ689">
        <v>2.4435840547084999E-2</v>
      </c>
      <c r="AL689" s="18">
        <f t="shared" si="62"/>
        <v>2.4435840547084999E-2</v>
      </c>
      <c r="AM689">
        <v>2.4435840547084999E-2</v>
      </c>
      <c r="AN689">
        <v>529</v>
      </c>
      <c r="AO689" t="s">
        <v>641</v>
      </c>
      <c r="AP689" t="s">
        <v>128</v>
      </c>
      <c r="AQ689" t="s">
        <v>129</v>
      </c>
      <c r="AR689" t="s">
        <v>8</v>
      </c>
      <c r="AS689">
        <v>47.705184099999997</v>
      </c>
      <c r="AT689">
        <v>-117.4778706</v>
      </c>
      <c r="AW689">
        <v>0.6</v>
      </c>
      <c r="AX689">
        <v>0.6</v>
      </c>
      <c r="BB689">
        <v>4.5</v>
      </c>
      <c r="BC689">
        <v>4.5</v>
      </c>
      <c r="BG689">
        <v>9.1</v>
      </c>
      <c r="BH689">
        <v>9.1</v>
      </c>
      <c r="BL689">
        <v>14.5</v>
      </c>
      <c r="BM689">
        <v>14.5</v>
      </c>
      <c r="BQ689">
        <v>19.7</v>
      </c>
      <c r="BR689">
        <v>19.7</v>
      </c>
      <c r="BW689">
        <v>24.1</v>
      </c>
      <c r="BX689">
        <v>24.1</v>
      </c>
      <c r="CB689">
        <v>29</v>
      </c>
      <c r="CC689">
        <v>29</v>
      </c>
      <c r="CG689">
        <v>28.6</v>
      </c>
      <c r="CH689">
        <v>28.6</v>
      </c>
      <c r="CL689">
        <v>23.2</v>
      </c>
      <c r="CM689">
        <v>23.2</v>
      </c>
      <c r="CQ689">
        <v>15.3</v>
      </c>
      <c r="CR689">
        <v>15.3</v>
      </c>
      <c r="CV689">
        <v>5.9</v>
      </c>
      <c r="CW689">
        <v>5.9</v>
      </c>
      <c r="DA689">
        <v>1.2</v>
      </c>
      <c r="DB689">
        <v>1.2</v>
      </c>
      <c r="DD689">
        <v>1</v>
      </c>
      <c r="DE689">
        <v>0</v>
      </c>
      <c r="DF689">
        <v>0</v>
      </c>
      <c r="DG689">
        <v>0</v>
      </c>
      <c r="DH689">
        <v>0</v>
      </c>
      <c r="DI689" t="str">
        <f t="shared" si="63"/>
        <v xml:space="preserve">Temp. suitable for vectors - surveillance may be needed. </v>
      </c>
      <c r="DJ689" t="str">
        <f t="shared" si="60"/>
        <v>When temp. suitable, model suggests vectors unlikely or low numbers.</v>
      </c>
      <c r="DK689" t="str">
        <f t="shared" si="64"/>
        <v xml:space="preserve">Temp. suitable for Zika - surveillance may be needed. </v>
      </c>
      <c r="DL689" t="str">
        <f t="shared" si="61"/>
        <v>When temp. suitable, model suggests Zika unlikely.</v>
      </c>
      <c r="DM689" t="str">
        <f t="shared" si="65"/>
        <v>Temp. suitable for vectors - surveillance may be needed. When temp. suitable, model suggests vectors unlikely or low numbers.</v>
      </c>
      <c r="DX689" s="59" t="s">
        <v>641</v>
      </c>
      <c r="DY689" s="59" t="s">
        <v>128</v>
      </c>
      <c r="DZ689" s="59" t="s">
        <v>129</v>
      </c>
      <c r="EA689" s="59" t="s">
        <v>8</v>
      </c>
      <c r="EB689" s="59">
        <v>629</v>
      </c>
      <c r="EC689" s="59">
        <v>46</v>
      </c>
      <c r="ED689" s="59">
        <v>0</v>
      </c>
      <c r="EE689" s="59">
        <v>1702</v>
      </c>
      <c r="EF689" s="59">
        <v>1702</v>
      </c>
      <c r="EG689" s="59">
        <v>788.52173913043396</v>
      </c>
      <c r="EH689" s="59">
        <v>494.28022940391202</v>
      </c>
      <c r="EI689" s="59">
        <v>36272</v>
      </c>
      <c r="EJ689" s="59">
        <v>42</v>
      </c>
      <c r="EK689" s="59">
        <v>0</v>
      </c>
      <c r="EL689" s="59">
        <v>2</v>
      </c>
      <c r="EM689" s="59">
        <v>891</v>
      </c>
      <c r="EN689" s="59">
        <v>36272</v>
      </c>
    </row>
    <row r="690" spans="1:144" x14ac:dyDescent="0.25">
      <c r="A690" s="18">
        <v>47.988271099999999</v>
      </c>
      <c r="B690" s="18">
        <v>-122.2229694</v>
      </c>
      <c r="C690" s="18">
        <f>IF(Sheet1!G1587=1,Master!A690,Master!K690)</f>
        <v>47.988271099999999</v>
      </c>
      <c r="D690" s="18">
        <f>IF(Sheet1!G1587=1,Master!B690,Master!L690)</f>
        <v>-122.2229694</v>
      </c>
      <c r="E690" s="18">
        <f>IF(Sheet1!G1587=0,Master!A690,Master!K690)</f>
        <v>100</v>
      </c>
      <c r="F690" s="18">
        <f>IF(Sheet1!G1587=0,Master!B690,Master!L690)</f>
        <v>180</v>
      </c>
      <c r="G690" s="18">
        <f>IF(Sheet1!I1587=1,Master!A690,Master!K690)</f>
        <v>47.988271099999999</v>
      </c>
      <c r="H690" s="18">
        <f>IF(Sheet1!I1587=1,Master!B690,Master!L690)</f>
        <v>-122.2229694</v>
      </c>
      <c r="I690" s="18">
        <f>IF(Sheet1!I1587=0,Master!A690,Master!K690)</f>
        <v>100</v>
      </c>
      <c r="J690" s="18">
        <f>IF(Sheet1!I1587=0,Master!B690,Master!L690)</f>
        <v>180</v>
      </c>
      <c r="K690" s="18">
        <v>100</v>
      </c>
      <c r="L690" s="18">
        <v>180</v>
      </c>
      <c r="M690">
        <v>533</v>
      </c>
      <c r="N690" t="s">
        <v>645</v>
      </c>
      <c r="O690">
        <v>6.6879105668300007E-2</v>
      </c>
      <c r="P690" t="s">
        <v>128</v>
      </c>
      <c r="Q690" t="s">
        <v>129</v>
      </c>
      <c r="R690" t="s">
        <v>8</v>
      </c>
      <c r="S690">
        <v>1</v>
      </c>
      <c r="T690">
        <v>1</v>
      </c>
      <c r="U690" t="s">
        <v>863</v>
      </c>
      <c r="V690" t="s">
        <v>863</v>
      </c>
      <c r="W690" t="s">
        <v>863</v>
      </c>
      <c r="X690" s="1" t="s">
        <v>863</v>
      </c>
      <c r="Z690" s="1">
        <v>1</v>
      </c>
      <c r="AA690" s="1">
        <v>4.3138321489096E-2</v>
      </c>
      <c r="AB690" s="1">
        <v>4.3138321489096E-2</v>
      </c>
      <c r="AC690" s="1">
        <v>4.3138321489096E-2</v>
      </c>
      <c r="AD690" s="1">
        <v>4.3138321489096E-2</v>
      </c>
      <c r="AF690" s="1">
        <v>1</v>
      </c>
      <c r="AG690">
        <v>2.7085131034255E-2</v>
      </c>
      <c r="AH690">
        <v>2.7085131034255E-2</v>
      </c>
      <c r="AI690">
        <v>2.7085131034255E-2</v>
      </c>
      <c r="AJ690">
        <v>2.7085131034255E-2</v>
      </c>
      <c r="AL690" s="18">
        <f t="shared" si="62"/>
        <v>4.3138321489096E-2</v>
      </c>
      <c r="AM690">
        <v>4.3138321489096E-2</v>
      </c>
      <c r="AN690">
        <v>533</v>
      </c>
      <c r="AO690" t="s">
        <v>645</v>
      </c>
      <c r="AP690" t="s">
        <v>128</v>
      </c>
      <c r="AQ690" t="s">
        <v>129</v>
      </c>
      <c r="AR690" t="s">
        <v>8</v>
      </c>
      <c r="AS690">
        <v>47.988271099999999</v>
      </c>
      <c r="AT690">
        <v>-122.2229694</v>
      </c>
      <c r="AW690">
        <v>7</v>
      </c>
      <c r="AX690">
        <v>7</v>
      </c>
      <c r="BB690">
        <v>9.3000000000000007</v>
      </c>
      <c r="BC690">
        <v>9.3000000000000007</v>
      </c>
      <c r="BG690">
        <v>11</v>
      </c>
      <c r="BH690">
        <v>11</v>
      </c>
      <c r="BL690">
        <v>13.9</v>
      </c>
      <c r="BM690">
        <v>13.9</v>
      </c>
      <c r="BQ690">
        <v>17.2</v>
      </c>
      <c r="BR690">
        <v>17.2</v>
      </c>
      <c r="BW690">
        <v>19.8</v>
      </c>
      <c r="BX690">
        <v>19.8</v>
      </c>
      <c r="CB690">
        <v>22.6</v>
      </c>
      <c r="CC690">
        <v>22.6</v>
      </c>
      <c r="CG690">
        <v>22.7</v>
      </c>
      <c r="CH690">
        <v>22.7</v>
      </c>
      <c r="CL690">
        <v>20.100000000000001</v>
      </c>
      <c r="CM690">
        <v>20.100000000000001</v>
      </c>
      <c r="CQ690">
        <v>15.3</v>
      </c>
      <c r="CR690">
        <v>15.3</v>
      </c>
      <c r="CV690">
        <v>10.1</v>
      </c>
      <c r="CW690">
        <v>10.1</v>
      </c>
      <c r="DA690">
        <v>7.5</v>
      </c>
      <c r="DB690">
        <v>7.5</v>
      </c>
      <c r="DD690">
        <v>1</v>
      </c>
      <c r="DE690">
        <v>0</v>
      </c>
      <c r="DF690">
        <v>0</v>
      </c>
      <c r="DG690">
        <v>0</v>
      </c>
      <c r="DH690">
        <v>0</v>
      </c>
      <c r="DI690" t="str">
        <f t="shared" si="63"/>
        <v xml:space="preserve">Temp. suitable for vectors - surveillance may be needed. </v>
      </c>
      <c r="DJ690" t="str">
        <f t="shared" si="60"/>
        <v>When temp. suitable, model suggests vectors unlikely or low numbers.</v>
      </c>
      <c r="DK690" t="str">
        <f t="shared" si="64"/>
        <v xml:space="preserve">Temp. suitable for Zika - surveillance may be needed. </v>
      </c>
      <c r="DL690" t="str">
        <f t="shared" si="61"/>
        <v>When temp. suitable, model suggests Zika unlikely.</v>
      </c>
      <c r="DM690" t="str">
        <f t="shared" si="65"/>
        <v>Temp. suitable for vectors - surveillance may be needed. When temp. suitable, model suggests vectors unlikely or low numbers.</v>
      </c>
      <c r="DX690" s="59" t="s">
        <v>645</v>
      </c>
      <c r="DY690" s="59" t="s">
        <v>128</v>
      </c>
      <c r="DZ690" s="59" t="s">
        <v>129</v>
      </c>
      <c r="EA690" s="59" t="s">
        <v>8</v>
      </c>
      <c r="EB690" s="59">
        <v>303</v>
      </c>
      <c r="EC690" s="59">
        <v>127</v>
      </c>
      <c r="ED690" s="59">
        <v>0</v>
      </c>
      <c r="EE690" s="59">
        <v>7393</v>
      </c>
      <c r="EF690" s="59">
        <v>7393</v>
      </c>
      <c r="EG690" s="59">
        <v>531.72440944881805</v>
      </c>
      <c r="EH690" s="59">
        <v>919.02735881722901</v>
      </c>
      <c r="EI690" s="59">
        <v>67529</v>
      </c>
      <c r="EJ690" s="59">
        <v>84</v>
      </c>
      <c r="EK690" s="59">
        <v>0</v>
      </c>
      <c r="EL690" s="59">
        <v>3</v>
      </c>
      <c r="EM690" s="59">
        <v>177</v>
      </c>
      <c r="EN690" s="59">
        <v>67529</v>
      </c>
    </row>
    <row r="691" spans="1:144" x14ac:dyDescent="0.25">
      <c r="A691" s="18">
        <v>47.5878753</v>
      </c>
      <c r="B691" s="18">
        <v>-122.6923723</v>
      </c>
      <c r="C691" s="18">
        <f>IF(Sheet1!G1588=1,Master!A691,Master!K691)</f>
        <v>47.5878753</v>
      </c>
      <c r="D691" s="18">
        <f>IF(Sheet1!G1588=1,Master!B691,Master!L691)</f>
        <v>-122.6923723</v>
      </c>
      <c r="E691" s="18">
        <f>IF(Sheet1!G1588=0,Master!A691,Master!K691)</f>
        <v>100</v>
      </c>
      <c r="F691" s="18">
        <f>IF(Sheet1!G1588=0,Master!B691,Master!L691)</f>
        <v>180</v>
      </c>
      <c r="G691" s="18">
        <f>IF(Sheet1!I1588=1,Master!A691,Master!K691)</f>
        <v>47.5878753</v>
      </c>
      <c r="H691" s="18">
        <f>IF(Sheet1!I1588=1,Master!B691,Master!L691)</f>
        <v>-122.6923723</v>
      </c>
      <c r="I691" s="18">
        <f>IF(Sheet1!I1588=0,Master!A691,Master!K691)</f>
        <v>100</v>
      </c>
      <c r="J691" s="18">
        <f>IF(Sheet1!I1588=0,Master!B691,Master!L691)</f>
        <v>180</v>
      </c>
      <c r="K691" s="18">
        <v>100</v>
      </c>
      <c r="L691" s="18">
        <v>180</v>
      </c>
      <c r="M691">
        <v>536</v>
      </c>
      <c r="N691" t="s">
        <v>648</v>
      </c>
      <c r="O691">
        <v>5.5092408882200003E-2</v>
      </c>
      <c r="P691" t="s">
        <v>128</v>
      </c>
      <c r="Q691" t="s">
        <v>129</v>
      </c>
      <c r="R691" t="s">
        <v>8</v>
      </c>
      <c r="S691">
        <v>1</v>
      </c>
      <c r="T691">
        <v>1</v>
      </c>
      <c r="U691">
        <v>11.65354347229</v>
      </c>
      <c r="V691">
        <v>11.65354347229</v>
      </c>
      <c r="W691">
        <v>11.65354347229</v>
      </c>
      <c r="X691" s="1">
        <v>11.65354347229</v>
      </c>
      <c r="Z691" s="1">
        <v>1</v>
      </c>
      <c r="AA691" s="1">
        <v>4.5559016543297998E-2</v>
      </c>
      <c r="AB691" s="1">
        <v>4.5559016543297998E-2</v>
      </c>
      <c r="AC691" s="1">
        <v>4.5559016543297998E-2</v>
      </c>
      <c r="AD691" s="1">
        <v>4.5559016543297998E-2</v>
      </c>
      <c r="AF691" s="1">
        <v>1</v>
      </c>
      <c r="AG691">
        <v>4.3389414599743999E-2</v>
      </c>
      <c r="AH691">
        <v>4.3389414599743999E-2</v>
      </c>
      <c r="AI691">
        <v>4.3389414599743999E-2</v>
      </c>
      <c r="AJ691">
        <v>4.3389414599743999E-2</v>
      </c>
      <c r="AL691" s="18">
        <f t="shared" si="62"/>
        <v>4.5559016543297998E-2</v>
      </c>
      <c r="AM691">
        <v>4.5559016543297998E-2</v>
      </c>
      <c r="AN691">
        <v>536</v>
      </c>
      <c r="AO691" t="s">
        <v>648</v>
      </c>
      <c r="AP691" t="s">
        <v>128</v>
      </c>
      <c r="AQ691" t="s">
        <v>129</v>
      </c>
      <c r="AR691" t="s">
        <v>8</v>
      </c>
      <c r="AS691">
        <v>47.5878753</v>
      </c>
      <c r="AT691">
        <v>-122.6923723</v>
      </c>
      <c r="AW691">
        <v>6.6</v>
      </c>
      <c r="AX691">
        <v>6.6</v>
      </c>
      <c r="BB691">
        <v>9.3000000000000007</v>
      </c>
      <c r="BC691">
        <v>9.3000000000000007</v>
      </c>
      <c r="BG691">
        <v>11.3</v>
      </c>
      <c r="BH691">
        <v>11.3</v>
      </c>
      <c r="BL691">
        <v>14.4</v>
      </c>
      <c r="BM691">
        <v>14.4</v>
      </c>
      <c r="BQ691">
        <v>18</v>
      </c>
      <c r="BR691">
        <v>18</v>
      </c>
      <c r="BW691">
        <v>21</v>
      </c>
      <c r="BX691">
        <v>21</v>
      </c>
      <c r="CB691">
        <v>23.7</v>
      </c>
      <c r="CC691">
        <v>23.7</v>
      </c>
      <c r="CG691">
        <v>23.9</v>
      </c>
      <c r="CH691">
        <v>23.9</v>
      </c>
      <c r="CL691">
        <v>21</v>
      </c>
      <c r="CM691">
        <v>21</v>
      </c>
      <c r="CQ691">
        <v>15.6</v>
      </c>
      <c r="CR691">
        <v>15.6</v>
      </c>
      <c r="CV691">
        <v>10.199999999999999</v>
      </c>
      <c r="CW691">
        <v>10.199999999999999</v>
      </c>
      <c r="DA691">
        <v>7.3</v>
      </c>
      <c r="DB691">
        <v>7.3</v>
      </c>
      <c r="DD691">
        <v>1</v>
      </c>
      <c r="DE691">
        <v>0</v>
      </c>
      <c r="DF691">
        <v>0</v>
      </c>
      <c r="DG691">
        <v>0</v>
      </c>
      <c r="DH691">
        <v>0</v>
      </c>
      <c r="DI691" t="str">
        <f t="shared" si="63"/>
        <v xml:space="preserve">Temp. suitable for vectors - surveillance may be needed. </v>
      </c>
      <c r="DJ691" t="str">
        <f t="shared" si="60"/>
        <v>When temp. suitable, model suggests vectors unlikely or low numbers.</v>
      </c>
      <c r="DK691" t="str">
        <f t="shared" si="64"/>
        <v xml:space="preserve">Temp. suitable for Zika - surveillance may be needed. </v>
      </c>
      <c r="DL691" t="str">
        <f t="shared" si="61"/>
        <v>When temp. suitable, model suggests Zika unlikely.</v>
      </c>
      <c r="DM691" t="str">
        <f t="shared" si="65"/>
        <v>Temp. suitable for vectors - surveillance may be needed. When temp. suitable, model suggests vectors unlikely or low numbers.</v>
      </c>
      <c r="DX691" s="59" t="s">
        <v>648</v>
      </c>
      <c r="DY691" s="59" t="s">
        <v>128</v>
      </c>
      <c r="DZ691" s="59" t="s">
        <v>129</v>
      </c>
      <c r="EA691" s="59" t="s">
        <v>8</v>
      </c>
      <c r="EB691" s="59">
        <v>1106</v>
      </c>
      <c r="EN691" s="59">
        <v>1106</v>
      </c>
    </row>
    <row r="692" spans="1:144" x14ac:dyDescent="0.25">
      <c r="A692" s="18">
        <v>47.697283300000002</v>
      </c>
      <c r="B692" s="18">
        <v>-122.62181459999999</v>
      </c>
      <c r="C692" s="18">
        <f>IF(Sheet1!G1589=1,Master!A692,Master!K692)</f>
        <v>47.697283300000002</v>
      </c>
      <c r="D692" s="18">
        <f>IF(Sheet1!G1589=1,Master!B692,Master!L692)</f>
        <v>-122.62181459999999</v>
      </c>
      <c r="E692" s="18">
        <f>IF(Sheet1!G1589=0,Master!A692,Master!K692)</f>
        <v>100</v>
      </c>
      <c r="F692" s="18">
        <f>IF(Sheet1!G1589=0,Master!B692,Master!L692)</f>
        <v>180</v>
      </c>
      <c r="G692" s="18">
        <f>IF(Sheet1!I1589=1,Master!A692,Master!K692)</f>
        <v>47.697283300000002</v>
      </c>
      <c r="H692" s="18">
        <f>IF(Sheet1!I1589=1,Master!B692,Master!L692)</f>
        <v>-122.62181459999999</v>
      </c>
      <c r="I692" s="18">
        <f>IF(Sheet1!I1589=0,Master!A692,Master!K692)</f>
        <v>100</v>
      </c>
      <c r="J692" s="18">
        <f>IF(Sheet1!I1589=0,Master!B692,Master!L692)</f>
        <v>180</v>
      </c>
      <c r="K692" s="18">
        <v>100</v>
      </c>
      <c r="L692" s="18">
        <v>180</v>
      </c>
      <c r="M692">
        <v>573</v>
      </c>
      <c r="N692" t="s">
        <v>685</v>
      </c>
      <c r="O692">
        <v>5.49452083264E-2</v>
      </c>
      <c r="P692" t="s">
        <v>128</v>
      </c>
      <c r="Q692" t="s">
        <v>129</v>
      </c>
      <c r="R692" t="s">
        <v>8</v>
      </c>
      <c r="S692">
        <v>1</v>
      </c>
      <c r="T692">
        <v>1</v>
      </c>
      <c r="U692">
        <v>9.7244091033935494</v>
      </c>
      <c r="V692">
        <v>9.7244091033935494</v>
      </c>
      <c r="W692">
        <v>9.7244091033935494</v>
      </c>
      <c r="X692" s="1">
        <v>9.7244091033935494</v>
      </c>
      <c r="Z692" s="1">
        <v>1</v>
      </c>
      <c r="AA692" s="1">
        <v>2.1290007978677999E-2</v>
      </c>
      <c r="AB692" s="1">
        <v>2.1290007978677999E-2</v>
      </c>
      <c r="AC692" s="1">
        <v>2.1290007978677999E-2</v>
      </c>
      <c r="AD692" s="1">
        <v>2.1290007978677999E-2</v>
      </c>
      <c r="AF692" s="1">
        <v>1</v>
      </c>
      <c r="AG692">
        <v>1.3401158154011E-2</v>
      </c>
      <c r="AH692">
        <v>1.3401158154011E-2</v>
      </c>
      <c r="AI692">
        <v>1.3401158154011E-2</v>
      </c>
      <c r="AJ692">
        <v>1.3401158154011E-2</v>
      </c>
      <c r="AL692" s="18">
        <f t="shared" si="62"/>
        <v>2.1290007978677999E-2</v>
      </c>
      <c r="AM692">
        <v>2.1290007978677999E-2</v>
      </c>
      <c r="AN692">
        <v>573</v>
      </c>
      <c r="AO692" t="s">
        <v>685</v>
      </c>
      <c r="AP692" t="s">
        <v>128</v>
      </c>
      <c r="AQ692" t="s">
        <v>129</v>
      </c>
      <c r="AR692" t="s">
        <v>8</v>
      </c>
      <c r="AS692">
        <v>47.697283300000002</v>
      </c>
      <c r="AT692">
        <v>-122.62181459999999</v>
      </c>
      <c r="AW692">
        <v>6.6</v>
      </c>
      <c r="AX692">
        <v>6.6</v>
      </c>
      <c r="BB692">
        <v>9.1999999999999993</v>
      </c>
      <c r="BC692">
        <v>9.1999999999999993</v>
      </c>
      <c r="BG692">
        <v>11.1</v>
      </c>
      <c r="BH692">
        <v>11.1</v>
      </c>
      <c r="BL692">
        <v>14.2</v>
      </c>
      <c r="BM692">
        <v>14.2</v>
      </c>
      <c r="BQ692">
        <v>17.7</v>
      </c>
      <c r="BR692">
        <v>17.7</v>
      </c>
      <c r="BW692">
        <v>20.6</v>
      </c>
      <c r="BX692">
        <v>20.6</v>
      </c>
      <c r="CB692">
        <v>23.3</v>
      </c>
      <c r="CC692">
        <v>23.3</v>
      </c>
      <c r="CG692">
        <v>23.4</v>
      </c>
      <c r="CH692">
        <v>23.4</v>
      </c>
      <c r="CL692">
        <v>20.7</v>
      </c>
      <c r="CM692">
        <v>20.7</v>
      </c>
      <c r="CQ692">
        <v>15.4</v>
      </c>
      <c r="CR692">
        <v>15.4</v>
      </c>
      <c r="CV692">
        <v>10.1</v>
      </c>
      <c r="CW692">
        <v>10.1</v>
      </c>
      <c r="DA692">
        <v>7.4</v>
      </c>
      <c r="DB692">
        <v>7.4</v>
      </c>
      <c r="DD692">
        <v>1</v>
      </c>
      <c r="DE692">
        <v>0</v>
      </c>
      <c r="DF692">
        <v>0</v>
      </c>
      <c r="DG692">
        <v>0</v>
      </c>
      <c r="DH692">
        <v>0</v>
      </c>
      <c r="DI692" t="str">
        <f t="shared" si="63"/>
        <v xml:space="preserve">Temp. suitable for vectors - surveillance may be needed. </v>
      </c>
      <c r="DJ692" t="str">
        <f t="shared" si="60"/>
        <v>When temp. suitable, model suggests vectors unlikely or low numbers.</v>
      </c>
      <c r="DK692" t="str">
        <f t="shared" si="64"/>
        <v xml:space="preserve">Temp. suitable for Zika - surveillance may be needed. </v>
      </c>
      <c r="DL692" t="str">
        <f t="shared" si="61"/>
        <v>When temp. suitable, model suggests Zika unlikely.</v>
      </c>
      <c r="DM692" t="str">
        <f t="shared" si="65"/>
        <v>Temp. suitable for vectors - surveillance may be needed. When temp. suitable, model suggests vectors unlikely or low numbers.</v>
      </c>
      <c r="DX692" s="59" t="s">
        <v>685</v>
      </c>
      <c r="DY692" s="59" t="s">
        <v>128</v>
      </c>
      <c r="DZ692" s="59" t="s">
        <v>129</v>
      </c>
      <c r="EA692" s="59" t="s">
        <v>8</v>
      </c>
      <c r="EB692" s="59">
        <v>69</v>
      </c>
      <c r="EC692" s="59">
        <v>84</v>
      </c>
      <c r="ED692" s="59">
        <v>0</v>
      </c>
      <c r="EE692" s="59">
        <v>1162</v>
      </c>
      <c r="EF692" s="59">
        <v>1162</v>
      </c>
      <c r="EG692" s="59">
        <v>108.964285714285</v>
      </c>
      <c r="EH692" s="59">
        <v>162.13005115152001</v>
      </c>
      <c r="EI692" s="59">
        <v>9153</v>
      </c>
      <c r="EJ692" s="59">
        <v>64</v>
      </c>
      <c r="EK692" s="59">
        <v>0</v>
      </c>
      <c r="EL692" s="59">
        <v>5</v>
      </c>
      <c r="EM692" s="59">
        <v>66</v>
      </c>
      <c r="EN692" s="59">
        <v>9153</v>
      </c>
    </row>
    <row r="693" spans="1:144" x14ac:dyDescent="0.25">
      <c r="A693" s="18">
        <v>45.6255314</v>
      </c>
      <c r="B693" s="18">
        <v>-122.6650874</v>
      </c>
      <c r="C693" s="18">
        <f>IF(Sheet1!G1590=1,Master!A693,Master!K693)</f>
        <v>45.6255314</v>
      </c>
      <c r="D693" s="18">
        <f>IF(Sheet1!G1590=1,Master!B693,Master!L693)</f>
        <v>-122.6650874</v>
      </c>
      <c r="E693" s="18">
        <f>IF(Sheet1!G1590=0,Master!A693,Master!K693)</f>
        <v>100</v>
      </c>
      <c r="F693" s="18">
        <f>IF(Sheet1!G1590=0,Master!B693,Master!L693)</f>
        <v>180</v>
      </c>
      <c r="G693" s="18">
        <f>IF(Sheet1!I1590=1,Master!A693,Master!K693)</f>
        <v>45.6255314</v>
      </c>
      <c r="H693" s="18">
        <f>IF(Sheet1!I1590=1,Master!B693,Master!L693)</f>
        <v>-122.6650874</v>
      </c>
      <c r="I693" s="18">
        <f>IF(Sheet1!I1590=0,Master!A693,Master!K693)</f>
        <v>100</v>
      </c>
      <c r="J693" s="18">
        <f>IF(Sheet1!I1590=0,Master!B693,Master!L693)</f>
        <v>180</v>
      </c>
      <c r="K693" s="18">
        <v>100</v>
      </c>
      <c r="L693" s="18">
        <v>180</v>
      </c>
      <c r="M693">
        <v>707</v>
      </c>
      <c r="N693" t="s">
        <v>821</v>
      </c>
      <c r="O693">
        <v>3.1977033423599997E-2</v>
      </c>
      <c r="P693" t="s">
        <v>128</v>
      </c>
      <c r="Q693" t="s">
        <v>129</v>
      </c>
      <c r="R693" t="s">
        <v>8</v>
      </c>
      <c r="S693">
        <v>1</v>
      </c>
      <c r="T693">
        <v>1</v>
      </c>
      <c r="U693" t="s">
        <v>863</v>
      </c>
      <c r="V693" t="s">
        <v>863</v>
      </c>
      <c r="W693" t="s">
        <v>863</v>
      </c>
      <c r="X693" s="1" t="s">
        <v>863</v>
      </c>
      <c r="Z693" s="1">
        <v>1</v>
      </c>
      <c r="AA693" s="1">
        <v>7.0797517895699005E-2</v>
      </c>
      <c r="AB693" s="1">
        <v>7.0797517895699005E-2</v>
      </c>
      <c r="AC693" s="1">
        <v>7.0797517895699005E-2</v>
      </c>
      <c r="AD693" s="1">
        <v>7.0797517895699005E-2</v>
      </c>
      <c r="AF693" s="1">
        <v>1</v>
      </c>
      <c r="AG693">
        <v>4.1922230273485003E-2</v>
      </c>
      <c r="AH693">
        <v>4.1922230273485003E-2</v>
      </c>
      <c r="AI693">
        <v>4.1922230273485003E-2</v>
      </c>
      <c r="AJ693">
        <v>4.1922230273485003E-2</v>
      </c>
      <c r="AL693" s="18">
        <f t="shared" si="62"/>
        <v>7.0797517895699005E-2</v>
      </c>
      <c r="AM693">
        <v>7.0797517895699005E-2</v>
      </c>
      <c r="AN693">
        <v>707</v>
      </c>
      <c r="AO693" t="s">
        <v>821</v>
      </c>
      <c r="AP693" t="s">
        <v>128</v>
      </c>
      <c r="AQ693" t="s">
        <v>129</v>
      </c>
      <c r="AR693" t="s">
        <v>8</v>
      </c>
      <c r="AS693">
        <v>45.6255314</v>
      </c>
      <c r="AT693">
        <v>-122.6650874</v>
      </c>
      <c r="AW693">
        <v>7.3</v>
      </c>
      <c r="AX693">
        <v>7.3</v>
      </c>
      <c r="BB693">
        <v>10.3</v>
      </c>
      <c r="BC693">
        <v>10.3</v>
      </c>
      <c r="BG693">
        <v>12.9</v>
      </c>
      <c r="BH693">
        <v>12.9</v>
      </c>
      <c r="BL693">
        <v>15.7</v>
      </c>
      <c r="BM693">
        <v>15.7</v>
      </c>
      <c r="BQ693">
        <v>19.3</v>
      </c>
      <c r="BR693">
        <v>19.3</v>
      </c>
      <c r="BW693">
        <v>22.7</v>
      </c>
      <c r="BX693">
        <v>22.7</v>
      </c>
      <c r="CB693">
        <v>26.1</v>
      </c>
      <c r="CC693">
        <v>26.1</v>
      </c>
      <c r="CG693">
        <v>26.3</v>
      </c>
      <c r="CH693">
        <v>26.3</v>
      </c>
      <c r="CL693">
        <v>23.6</v>
      </c>
      <c r="CM693">
        <v>23.6</v>
      </c>
      <c r="CQ693">
        <v>17.600000000000001</v>
      </c>
      <c r="CR693">
        <v>17.600000000000001</v>
      </c>
      <c r="CV693">
        <v>11.3</v>
      </c>
      <c r="CW693">
        <v>11.3</v>
      </c>
      <c r="DA693">
        <v>7.6</v>
      </c>
      <c r="DB693">
        <v>7.6</v>
      </c>
      <c r="DD693">
        <v>1</v>
      </c>
      <c r="DE693">
        <v>0</v>
      </c>
      <c r="DF693">
        <v>0</v>
      </c>
      <c r="DG693">
        <v>0</v>
      </c>
      <c r="DH693">
        <v>0</v>
      </c>
      <c r="DI693" t="str">
        <f t="shared" si="63"/>
        <v xml:space="preserve">Temp. suitable for vectors - surveillance may be needed. </v>
      </c>
      <c r="DJ693" t="str">
        <f t="shared" si="60"/>
        <v>When temp. suitable, model suggests vectors unlikely or low numbers.</v>
      </c>
      <c r="DK693" t="str">
        <f t="shared" si="64"/>
        <v xml:space="preserve">Temp. suitable for Zika - surveillance may be needed. </v>
      </c>
      <c r="DL693" t="str">
        <f t="shared" si="61"/>
        <v>When temp. suitable, model suggests Zika unlikely.</v>
      </c>
      <c r="DM693" t="str">
        <f t="shared" si="65"/>
        <v>Temp. suitable for vectors - surveillance may be needed. When temp. suitable, model suggests vectors unlikely or low numbers.</v>
      </c>
      <c r="DX693" s="59" t="s">
        <v>821</v>
      </c>
      <c r="DY693" s="59" t="s">
        <v>128</v>
      </c>
      <c r="DZ693" s="59" t="s">
        <v>129</v>
      </c>
      <c r="EA693" s="59" t="s">
        <v>8</v>
      </c>
      <c r="EB693" s="59">
        <v>332</v>
      </c>
      <c r="EC693" s="59">
        <v>118</v>
      </c>
      <c r="ED693" s="59">
        <v>0</v>
      </c>
      <c r="EE693" s="59">
        <v>5074</v>
      </c>
      <c r="EF693" s="59">
        <v>5074</v>
      </c>
      <c r="EG693" s="59">
        <v>694.61016949152497</v>
      </c>
      <c r="EH693" s="59">
        <v>786.66286184214005</v>
      </c>
      <c r="EI693" s="59">
        <v>81964</v>
      </c>
      <c r="EJ693" s="59">
        <v>103</v>
      </c>
      <c r="EK693" s="59">
        <v>0</v>
      </c>
      <c r="EL693" s="59">
        <v>2</v>
      </c>
      <c r="EM693" s="59">
        <v>444</v>
      </c>
      <c r="EN693" s="59">
        <v>81964</v>
      </c>
    </row>
    <row r="694" spans="1:144" x14ac:dyDescent="0.25">
      <c r="A694" s="18">
        <v>46.744449699999997</v>
      </c>
      <c r="B694" s="18">
        <v>-120.16569339999999</v>
      </c>
      <c r="C694" s="18">
        <f>IF(Sheet1!G1591=1,Master!A694,Master!K694)</f>
        <v>46.744449699999997</v>
      </c>
      <c r="D694" s="18">
        <f>IF(Sheet1!G1591=1,Master!B694,Master!L694)</f>
        <v>-120.16569339999999</v>
      </c>
      <c r="E694" s="18">
        <f>IF(Sheet1!G1591=0,Master!A694,Master!K694)</f>
        <v>100</v>
      </c>
      <c r="F694" s="18">
        <f>IF(Sheet1!G1591=0,Master!B694,Master!L694)</f>
        <v>180</v>
      </c>
      <c r="G694" s="18">
        <f>IF(Sheet1!I1591=1,Master!A694,Master!K694)</f>
        <v>46.744449699999997</v>
      </c>
      <c r="H694" s="18">
        <f>IF(Sheet1!I1591=1,Master!B694,Master!L694)</f>
        <v>-120.16569339999999</v>
      </c>
      <c r="I694" s="18">
        <f>IF(Sheet1!I1591=0,Master!A694,Master!K694)</f>
        <v>100</v>
      </c>
      <c r="J694" s="18">
        <f>IF(Sheet1!I1591=0,Master!B694,Master!L694)</f>
        <v>180</v>
      </c>
      <c r="K694" s="18">
        <v>100</v>
      </c>
      <c r="L694" s="18">
        <v>180</v>
      </c>
      <c r="M694">
        <v>728</v>
      </c>
      <c r="N694" t="s">
        <v>842</v>
      </c>
      <c r="O694">
        <v>2.2030072948499999</v>
      </c>
      <c r="P694" t="s">
        <v>128</v>
      </c>
      <c r="Q694" t="s">
        <v>129</v>
      </c>
      <c r="R694" t="s">
        <v>8</v>
      </c>
      <c r="S694">
        <v>1</v>
      </c>
      <c r="T694">
        <v>16</v>
      </c>
      <c r="U694">
        <v>5.0393700599670401</v>
      </c>
      <c r="V694">
        <v>10</v>
      </c>
      <c r="W694">
        <v>7.5713582932949004</v>
      </c>
      <c r="X694" s="1">
        <v>121.14173269271799</v>
      </c>
      <c r="Z694" s="1">
        <v>89</v>
      </c>
      <c r="AA694" s="1">
        <v>2.315758729142E-3</v>
      </c>
      <c r="AB694" s="1">
        <v>0.19479699705894599</v>
      </c>
      <c r="AC694" s="1">
        <v>1.0577625421624E-2</v>
      </c>
      <c r="AD694" s="1">
        <v>0.94140866252452604</v>
      </c>
      <c r="AF694" s="1">
        <v>89</v>
      </c>
      <c r="AG694">
        <v>5.3071312446499998E-4</v>
      </c>
      <c r="AH694">
        <v>1.2771534252714E-2</v>
      </c>
      <c r="AI694">
        <v>1.536261385422E-3</v>
      </c>
      <c r="AJ694">
        <v>0.13672726330256199</v>
      </c>
      <c r="AL694" s="18">
        <f t="shared" si="62"/>
        <v>0.19479699705894599</v>
      </c>
      <c r="AM694">
        <v>0.19479699705894599</v>
      </c>
      <c r="AN694">
        <v>728</v>
      </c>
      <c r="AO694" t="s">
        <v>842</v>
      </c>
      <c r="AP694" t="s">
        <v>128</v>
      </c>
      <c r="AQ694" t="s">
        <v>129</v>
      </c>
      <c r="AR694" t="s">
        <v>8</v>
      </c>
      <c r="AS694">
        <v>46.744449699999997</v>
      </c>
      <c r="AT694">
        <v>-120.16569339999999</v>
      </c>
      <c r="AW694">
        <v>3.8</v>
      </c>
      <c r="AX694">
        <v>1</v>
      </c>
      <c r="BB694">
        <v>8.1999999999999993</v>
      </c>
      <c r="BC694">
        <v>5</v>
      </c>
      <c r="BG694">
        <v>13.6</v>
      </c>
      <c r="BH694">
        <v>9.9</v>
      </c>
      <c r="BL694">
        <v>18.5</v>
      </c>
      <c r="BM694">
        <v>14.5</v>
      </c>
      <c r="BQ694">
        <v>23.5</v>
      </c>
      <c r="BR694">
        <v>19.3</v>
      </c>
      <c r="BW694">
        <v>28</v>
      </c>
      <c r="BX694">
        <v>23.8</v>
      </c>
      <c r="CB694">
        <v>32.1</v>
      </c>
      <c r="CC694">
        <v>28.1</v>
      </c>
      <c r="CG694">
        <v>31.5</v>
      </c>
      <c r="CH694">
        <v>27.8</v>
      </c>
      <c r="CL694">
        <v>26.2</v>
      </c>
      <c r="CM694">
        <v>22.8</v>
      </c>
      <c r="CQ694">
        <v>18.5</v>
      </c>
      <c r="CR694">
        <v>15.6</v>
      </c>
      <c r="CV694">
        <v>9.6</v>
      </c>
      <c r="CW694">
        <v>6.3999999999999995</v>
      </c>
      <c r="DA694">
        <v>3.8</v>
      </c>
      <c r="DB694">
        <v>1.1000000000000001</v>
      </c>
      <c r="DD694">
        <v>88</v>
      </c>
      <c r="DE694">
        <v>0</v>
      </c>
      <c r="DF694">
        <v>0</v>
      </c>
      <c r="DG694">
        <v>0</v>
      </c>
      <c r="DH694">
        <v>0</v>
      </c>
      <c r="DI694" t="str">
        <f t="shared" si="63"/>
        <v xml:space="preserve">Temp. suitable for vectors - surveillance may be needed. </v>
      </c>
      <c r="DJ694" t="str">
        <f t="shared" si="60"/>
        <v>When temp. suitable, model suggests vectors unlikely or low numbers.</v>
      </c>
      <c r="DK694" t="str">
        <f t="shared" si="64"/>
        <v xml:space="preserve">Temp. suitable for Zika - surveillance may be needed. </v>
      </c>
      <c r="DL694" t="str">
        <f t="shared" si="61"/>
        <v>When temp. suitable, model suggests Zika unlikely.</v>
      </c>
      <c r="DM694" t="str">
        <f t="shared" si="65"/>
        <v>Temp. suitable for vectors - surveillance may be needed. When temp. suitable, model suggests vectors unlikely or low numbers.</v>
      </c>
      <c r="DX694" s="59" t="s">
        <v>842</v>
      </c>
      <c r="DY694" s="59" t="s">
        <v>128</v>
      </c>
      <c r="DZ694" s="59" t="s">
        <v>129</v>
      </c>
      <c r="EA694" s="59" t="s">
        <v>8</v>
      </c>
      <c r="EB694" s="59">
        <v>0</v>
      </c>
      <c r="EC694" s="59">
        <v>3842</v>
      </c>
      <c r="ED694" s="59">
        <v>0</v>
      </c>
      <c r="EE694" s="59">
        <v>1616</v>
      </c>
      <c r="EF694" s="59">
        <v>1616</v>
      </c>
      <c r="EG694" s="59">
        <v>5.7433628318584002</v>
      </c>
      <c r="EH694" s="59">
        <v>54.351194144976702</v>
      </c>
      <c r="EI694" s="59">
        <v>22066</v>
      </c>
      <c r="EJ694" s="59">
        <v>113</v>
      </c>
      <c r="EK694" s="59">
        <v>0</v>
      </c>
      <c r="EL694" s="59">
        <v>27</v>
      </c>
      <c r="EM694" s="59">
        <v>0</v>
      </c>
      <c r="EN694" s="59">
        <v>22066</v>
      </c>
    </row>
    <row r="695" spans="1:144" x14ac:dyDescent="0.25">
      <c r="A695" s="18">
        <v>42.589851299999999</v>
      </c>
      <c r="B695" s="18">
        <v>-87.816541299999997</v>
      </c>
      <c r="C695" s="18">
        <f>IF(Sheet1!G1599=1,Master!A695,Master!K695)</f>
        <v>42.589851299999999</v>
      </c>
      <c r="D695" s="18">
        <f>IF(Sheet1!G1599=1,Master!B695,Master!L695)</f>
        <v>-87.816541299999997</v>
      </c>
      <c r="E695" s="18">
        <f>IF(Sheet1!G1599=0,Master!A695,Master!K695)</f>
        <v>100</v>
      </c>
      <c r="F695" s="18">
        <f>IF(Sheet1!G1599=0,Master!B695,Master!L695)</f>
        <v>180</v>
      </c>
      <c r="G695" s="18">
        <f>IF(Sheet1!I1599=1,Master!A695,Master!K695)</f>
        <v>42.589851299999999</v>
      </c>
      <c r="H695" s="18">
        <f>IF(Sheet1!I1599=1,Master!B695,Master!L695)</f>
        <v>-87.816541299999997</v>
      </c>
      <c r="I695" s="18">
        <f>IF(Sheet1!I1599=0,Master!A695,Master!K695)</f>
        <v>100</v>
      </c>
      <c r="J695" s="18">
        <f>IF(Sheet1!I1599=0,Master!B695,Master!L695)</f>
        <v>180</v>
      </c>
      <c r="K695" s="18">
        <v>100</v>
      </c>
      <c r="L695" s="18">
        <v>180</v>
      </c>
      <c r="M695">
        <v>101</v>
      </c>
      <c r="N695" t="s">
        <v>179</v>
      </c>
      <c r="O695">
        <v>5.2568484104299996E-3</v>
      </c>
      <c r="P695" s="18" t="s">
        <v>180</v>
      </c>
      <c r="Q695" t="s">
        <v>181</v>
      </c>
      <c r="R695" t="s">
        <v>8</v>
      </c>
      <c r="S695">
        <v>0</v>
      </c>
      <c r="T695">
        <v>1</v>
      </c>
      <c r="U695">
        <v>-3.2283463478088299</v>
      </c>
      <c r="V695">
        <v>-3.2283463478088299</v>
      </c>
      <c r="W695">
        <v>-3.2283463478088299</v>
      </c>
      <c r="X695" s="1">
        <v>-3.2283463478088299</v>
      </c>
      <c r="Z695" s="1">
        <v>1</v>
      </c>
      <c r="AA695" s="1">
        <v>1.9529841840267001E-2</v>
      </c>
      <c r="AB695" s="1">
        <v>1.9529841840267001E-2</v>
      </c>
      <c r="AC695" s="1">
        <v>1.9529841840267001E-2</v>
      </c>
      <c r="AD695" s="1">
        <v>1.9529841840267001E-2</v>
      </c>
      <c r="AF695" s="1">
        <v>1</v>
      </c>
      <c r="AG695">
        <v>0.30992516875267001</v>
      </c>
      <c r="AH695">
        <v>0.30992516875267001</v>
      </c>
      <c r="AI695">
        <v>0.30992516875267001</v>
      </c>
      <c r="AJ695">
        <v>0.30992516875267001</v>
      </c>
      <c r="AL695" s="18">
        <f t="shared" si="62"/>
        <v>0.30992516875267001</v>
      </c>
      <c r="AM695">
        <v>0.30992516875267001</v>
      </c>
      <c r="AN695">
        <v>101</v>
      </c>
      <c r="AO695" t="s">
        <v>179</v>
      </c>
      <c r="AP695" t="s">
        <v>180</v>
      </c>
      <c r="AQ695" t="s">
        <v>181</v>
      </c>
      <c r="AR695" t="s">
        <v>8</v>
      </c>
      <c r="AS695">
        <v>42.589851299999999</v>
      </c>
      <c r="AT695">
        <v>-87.816541299999997</v>
      </c>
      <c r="AW695">
        <v>-1.8</v>
      </c>
      <c r="AX695">
        <v>-1.8</v>
      </c>
      <c r="BB695">
        <v>0.3</v>
      </c>
      <c r="BC695">
        <v>0.3</v>
      </c>
      <c r="BG695">
        <v>5.6</v>
      </c>
      <c r="BH695">
        <v>5.6</v>
      </c>
      <c r="BL695">
        <v>12</v>
      </c>
      <c r="BM695">
        <v>12</v>
      </c>
      <c r="BQ695">
        <v>17.7</v>
      </c>
      <c r="BR695">
        <v>17.7</v>
      </c>
      <c r="BW695">
        <v>23.6</v>
      </c>
      <c r="BX695">
        <v>23.6</v>
      </c>
      <c r="CB695">
        <v>26.3</v>
      </c>
      <c r="CC695">
        <v>26.3</v>
      </c>
      <c r="CG695">
        <v>25.8</v>
      </c>
      <c r="CH695">
        <v>25.8</v>
      </c>
      <c r="CL695">
        <v>22.1</v>
      </c>
      <c r="CM695">
        <v>22.1</v>
      </c>
      <c r="CQ695">
        <v>16</v>
      </c>
      <c r="CR695">
        <v>16</v>
      </c>
      <c r="CV695">
        <v>8.1999999999999993</v>
      </c>
      <c r="CW695">
        <v>8.1999999999999993</v>
      </c>
      <c r="DA695">
        <v>0.8</v>
      </c>
      <c r="DB695">
        <v>0.8</v>
      </c>
      <c r="DD695">
        <v>1</v>
      </c>
      <c r="DE695">
        <v>0</v>
      </c>
      <c r="DF695">
        <v>0</v>
      </c>
      <c r="DG695">
        <v>0</v>
      </c>
      <c r="DH695">
        <v>0</v>
      </c>
      <c r="DI695" t="str">
        <f t="shared" si="63"/>
        <v xml:space="preserve">Temp. suitable for vectors - surveillance may be needed. </v>
      </c>
      <c r="DJ695" t="str">
        <f t="shared" si="60"/>
        <v>When temp. suitable, model suggests vectors unlikely or low numbers.</v>
      </c>
      <c r="DK695" t="str">
        <f t="shared" si="64"/>
        <v xml:space="preserve">Temp. suitable for Zika - surveillance may be needed. </v>
      </c>
      <c r="DL695" t="str">
        <f t="shared" si="61"/>
        <v>When temp. suitable, model suggests Zika unlikely.</v>
      </c>
      <c r="DM695" t="str">
        <f t="shared" si="65"/>
        <v>Temp. suitable for vectors - surveillance may be needed. When temp. suitable, model suggests vectors unlikely or low numbers.</v>
      </c>
      <c r="DX695" s="59" t="s">
        <v>179</v>
      </c>
      <c r="DY695" s="59" t="s">
        <v>180</v>
      </c>
      <c r="DZ695" s="59" t="s">
        <v>181</v>
      </c>
      <c r="EA695" s="59" t="s">
        <v>8</v>
      </c>
      <c r="EB695" s="59">
        <v>270</v>
      </c>
      <c r="EC695" s="59">
        <v>71</v>
      </c>
      <c r="ED695" s="59">
        <v>2</v>
      </c>
      <c r="EE695" s="59">
        <v>3346</v>
      </c>
      <c r="EF695" s="59">
        <v>3344</v>
      </c>
      <c r="EG695" s="59">
        <v>1045.36619718309</v>
      </c>
      <c r="EH695" s="59">
        <v>649.94574506909805</v>
      </c>
      <c r="EI695" s="59">
        <v>74221</v>
      </c>
      <c r="EJ695" s="59">
        <v>70</v>
      </c>
      <c r="EK695" s="59">
        <v>1123</v>
      </c>
      <c r="EL695" s="59">
        <v>2</v>
      </c>
      <c r="EM695" s="59">
        <v>1087</v>
      </c>
      <c r="EN695" s="59">
        <v>74221</v>
      </c>
    </row>
    <row r="696" spans="1:144" x14ac:dyDescent="0.25">
      <c r="A696" s="18">
        <v>43.0021348</v>
      </c>
      <c r="B696" s="18">
        <v>-87.888496599999996</v>
      </c>
      <c r="C696" s="18">
        <f>IF(Sheet1!G1600=1,Master!A696,Master!K696)</f>
        <v>43.0021348</v>
      </c>
      <c r="D696" s="18">
        <f>IF(Sheet1!G1600=1,Master!B696,Master!L696)</f>
        <v>-87.888496599999996</v>
      </c>
      <c r="E696" s="18">
        <f>IF(Sheet1!G1600=0,Master!A696,Master!K696)</f>
        <v>100</v>
      </c>
      <c r="F696" s="18">
        <f>IF(Sheet1!G1600=0,Master!B696,Master!L696)</f>
        <v>180</v>
      </c>
      <c r="G696" s="18">
        <f>IF(Sheet1!I1600=1,Master!A696,Master!K696)</f>
        <v>43.0021348</v>
      </c>
      <c r="H696" s="18">
        <f>IF(Sheet1!I1600=1,Master!B696,Master!L696)</f>
        <v>-87.888496599999996</v>
      </c>
      <c r="I696" s="18">
        <f>IF(Sheet1!I1600=0,Master!A696,Master!K696)</f>
        <v>100</v>
      </c>
      <c r="J696" s="18">
        <f>IF(Sheet1!I1600=0,Master!B696,Master!L696)</f>
        <v>180</v>
      </c>
      <c r="K696" s="18">
        <v>100</v>
      </c>
      <c r="L696" s="18">
        <v>180</v>
      </c>
      <c r="M696">
        <v>112</v>
      </c>
      <c r="N696" t="s">
        <v>194</v>
      </c>
      <c r="O696">
        <v>1.1495564815199999E-2</v>
      </c>
      <c r="P696" s="18" t="s">
        <v>180</v>
      </c>
      <c r="Q696" t="s">
        <v>181</v>
      </c>
      <c r="R696" t="s">
        <v>8</v>
      </c>
      <c r="S696">
        <v>0</v>
      </c>
      <c r="T696">
        <v>1</v>
      </c>
      <c r="U696">
        <v>-1.8503936529159499</v>
      </c>
      <c r="V696">
        <v>-1.8503936529159499</v>
      </c>
      <c r="W696">
        <v>-1.8503936529159499</v>
      </c>
      <c r="X696" s="1">
        <v>-1.8503936529159499</v>
      </c>
      <c r="Z696" s="1">
        <v>1</v>
      </c>
      <c r="AA696" s="1">
        <v>3.9406780153513003E-2</v>
      </c>
      <c r="AB696" s="1">
        <v>3.9406780153513003E-2</v>
      </c>
      <c r="AC696" s="1">
        <v>3.9406780153513003E-2</v>
      </c>
      <c r="AD696" s="1">
        <v>3.9406780153513003E-2</v>
      </c>
      <c r="AF696" s="1">
        <v>1</v>
      </c>
      <c r="AG696">
        <v>0.45864331722259499</v>
      </c>
      <c r="AH696">
        <v>0.45864331722259499</v>
      </c>
      <c r="AI696">
        <v>0.45864331722259499</v>
      </c>
      <c r="AJ696">
        <v>0.45864331722259499</v>
      </c>
      <c r="AL696" s="18">
        <f t="shared" si="62"/>
        <v>0.45864331722259499</v>
      </c>
      <c r="AM696">
        <v>0.45864331722259499</v>
      </c>
      <c r="AN696">
        <v>112</v>
      </c>
      <c r="AO696" t="s">
        <v>194</v>
      </c>
      <c r="AP696" t="s">
        <v>180</v>
      </c>
      <c r="AQ696" t="s">
        <v>181</v>
      </c>
      <c r="AR696" t="s">
        <v>8</v>
      </c>
      <c r="AS696">
        <v>43.0021348</v>
      </c>
      <c r="AT696">
        <v>-87.888496599999996</v>
      </c>
      <c r="AW696">
        <v>-2.4</v>
      </c>
      <c r="AX696">
        <v>-2.4</v>
      </c>
      <c r="BB696">
        <v>-0.1</v>
      </c>
      <c r="BC696">
        <v>-0.1</v>
      </c>
      <c r="BG696">
        <v>5.2</v>
      </c>
      <c r="BH696">
        <v>5.2</v>
      </c>
      <c r="BL696">
        <v>12.2</v>
      </c>
      <c r="BM696">
        <v>12.2</v>
      </c>
      <c r="BQ696">
        <v>18.7</v>
      </c>
      <c r="BR696">
        <v>18.7</v>
      </c>
      <c r="BW696">
        <v>24.4</v>
      </c>
      <c r="BX696">
        <v>24.4</v>
      </c>
      <c r="CB696">
        <v>27.2</v>
      </c>
      <c r="CC696">
        <v>27.2</v>
      </c>
      <c r="CG696">
        <v>26.2</v>
      </c>
      <c r="CH696">
        <v>26.2</v>
      </c>
      <c r="CL696">
        <v>22.1</v>
      </c>
      <c r="CM696">
        <v>22.1</v>
      </c>
      <c r="CQ696">
        <v>15.7</v>
      </c>
      <c r="CR696">
        <v>15.7</v>
      </c>
      <c r="CV696">
        <v>7.7</v>
      </c>
      <c r="CW696">
        <v>7.7</v>
      </c>
      <c r="DA696">
        <v>0.3</v>
      </c>
      <c r="DB696">
        <v>0.3</v>
      </c>
      <c r="DD696">
        <v>1</v>
      </c>
      <c r="DE696">
        <v>0</v>
      </c>
      <c r="DF696">
        <v>0</v>
      </c>
      <c r="DG696">
        <v>0</v>
      </c>
      <c r="DH696">
        <v>0</v>
      </c>
      <c r="DI696" t="str">
        <f t="shared" si="63"/>
        <v xml:space="preserve">Temp. suitable for vectors - surveillance may be needed. </v>
      </c>
      <c r="DJ696" t="str">
        <f t="shared" si="60"/>
        <v>When temp. suitable, model suggests vectors unlikely or low numbers.</v>
      </c>
      <c r="DK696" t="str">
        <f t="shared" si="64"/>
        <v xml:space="preserve">Temp. suitable for Zika - surveillance may be needed. </v>
      </c>
      <c r="DL696" t="str">
        <f t="shared" si="61"/>
        <v>When temp. suitable, model suggests Zika unlikely.</v>
      </c>
      <c r="DM696" t="str">
        <f t="shared" si="65"/>
        <v>Temp. suitable for vectors - surveillance may be needed. When temp. suitable, model suggests vectors unlikely or low numbers.</v>
      </c>
      <c r="DX696" s="59" t="s">
        <v>194</v>
      </c>
      <c r="DY696" s="59" t="s">
        <v>180</v>
      </c>
      <c r="DZ696" s="59" t="s">
        <v>181</v>
      </c>
      <c r="EA696" s="59" t="s">
        <v>8</v>
      </c>
      <c r="EB696" s="59">
        <v>41</v>
      </c>
      <c r="EC696" s="59">
        <v>85</v>
      </c>
      <c r="ED696" s="59">
        <v>0</v>
      </c>
      <c r="EE696" s="59">
        <v>12054</v>
      </c>
      <c r="EF696" s="59">
        <v>12054</v>
      </c>
      <c r="EG696" s="59">
        <v>1736.4</v>
      </c>
      <c r="EH696" s="59">
        <v>1938.8485315349601</v>
      </c>
      <c r="EI696" s="59">
        <v>147594</v>
      </c>
      <c r="EJ696" s="59">
        <v>80</v>
      </c>
      <c r="EK696" s="59">
        <v>0</v>
      </c>
      <c r="EL696" s="59">
        <v>41</v>
      </c>
      <c r="EM696" s="59">
        <v>1199</v>
      </c>
      <c r="EN696" s="59">
        <v>147594</v>
      </c>
    </row>
    <row r="697" spans="1:144" x14ac:dyDescent="0.25">
      <c r="A697" s="18">
        <v>44.794920900000001</v>
      </c>
      <c r="B697" s="18">
        <v>-87.313457499999998</v>
      </c>
      <c r="C697" s="18">
        <f>IF(Sheet1!G1601=1,Master!A697,Master!K697)</f>
        <v>44.794920900000001</v>
      </c>
      <c r="D697" s="18">
        <f>IF(Sheet1!G1601=1,Master!B697,Master!L697)</f>
        <v>-87.313457499999998</v>
      </c>
      <c r="E697" s="18">
        <f>IF(Sheet1!G1601=0,Master!A697,Master!K697)</f>
        <v>100</v>
      </c>
      <c r="F697" s="18">
        <f>IF(Sheet1!G1601=0,Master!B697,Master!L697)</f>
        <v>180</v>
      </c>
      <c r="G697" s="18">
        <f>IF(Sheet1!I1601=1,Master!A697,Master!K697)</f>
        <v>44.794920900000001</v>
      </c>
      <c r="H697" s="18">
        <f>IF(Sheet1!I1601=1,Master!B697,Master!L697)</f>
        <v>-87.313457499999998</v>
      </c>
      <c r="I697" s="18">
        <f>IF(Sheet1!I1601=0,Master!A697,Master!K697)</f>
        <v>100</v>
      </c>
      <c r="J697" s="18">
        <f>IF(Sheet1!I1601=0,Master!B697,Master!L697)</f>
        <v>180</v>
      </c>
      <c r="K697" s="18">
        <v>100</v>
      </c>
      <c r="L697" s="18">
        <v>180</v>
      </c>
      <c r="M697">
        <v>137</v>
      </c>
      <c r="N697" t="s">
        <v>221</v>
      </c>
      <c r="O697">
        <v>5.9624612702599998E-3</v>
      </c>
      <c r="P697" s="18" t="s">
        <v>180</v>
      </c>
      <c r="Q697" t="s">
        <v>181</v>
      </c>
      <c r="R697" t="s">
        <v>8</v>
      </c>
      <c r="S697">
        <v>0</v>
      </c>
      <c r="T697">
        <v>1</v>
      </c>
      <c r="U697">
        <v>-6.2598423957824698</v>
      </c>
      <c r="V697">
        <v>-6.2598423957824698</v>
      </c>
      <c r="W697">
        <v>-6.2598423957824698</v>
      </c>
      <c r="X697" s="1">
        <v>-6.2598423957824698</v>
      </c>
      <c r="Z697" s="1">
        <v>1</v>
      </c>
      <c r="AA697" s="1">
        <v>8.9959157630800004E-3</v>
      </c>
      <c r="AB697" s="1">
        <v>8.9959157630800004E-3</v>
      </c>
      <c r="AC697" s="1">
        <v>8.9959157630800004E-3</v>
      </c>
      <c r="AD697" s="1">
        <v>8.9959157630800004E-3</v>
      </c>
      <c r="AF697" s="1">
        <v>1</v>
      </c>
      <c r="AG697">
        <v>0.19241921603679699</v>
      </c>
      <c r="AH697">
        <v>0.19241921603679699</v>
      </c>
      <c r="AI697">
        <v>0.19241921603679699</v>
      </c>
      <c r="AJ697">
        <v>0.19241921603679699</v>
      </c>
      <c r="AL697" s="18">
        <f t="shared" si="62"/>
        <v>0.19241921603679699</v>
      </c>
      <c r="AM697">
        <v>0.19241921603679699</v>
      </c>
      <c r="AN697">
        <v>137</v>
      </c>
      <c r="AO697" t="s">
        <v>221</v>
      </c>
      <c r="AP697" t="s">
        <v>180</v>
      </c>
      <c r="AQ697" t="s">
        <v>181</v>
      </c>
      <c r="AR697" t="s">
        <v>8</v>
      </c>
      <c r="AS697">
        <v>44.794920900000001</v>
      </c>
      <c r="AT697">
        <v>-87.313457499999998</v>
      </c>
      <c r="AW697">
        <v>-3.5</v>
      </c>
      <c r="AX697">
        <v>-3.5</v>
      </c>
      <c r="BB697">
        <v>-1.7</v>
      </c>
      <c r="BC697">
        <v>-1.7</v>
      </c>
      <c r="BG697">
        <v>3.5</v>
      </c>
      <c r="BH697">
        <v>3.5</v>
      </c>
      <c r="BL697">
        <v>10.8</v>
      </c>
      <c r="BM697">
        <v>10.8</v>
      </c>
      <c r="BQ697">
        <v>17.600000000000001</v>
      </c>
      <c r="BR697">
        <v>17.600000000000001</v>
      </c>
      <c r="BW697">
        <v>22.9</v>
      </c>
      <c r="BX697">
        <v>22.9</v>
      </c>
      <c r="CB697">
        <v>26.1</v>
      </c>
      <c r="CC697">
        <v>26.1</v>
      </c>
      <c r="CG697">
        <v>25</v>
      </c>
      <c r="CH697">
        <v>25</v>
      </c>
      <c r="CL697">
        <v>20.5</v>
      </c>
      <c r="CM697">
        <v>20.5</v>
      </c>
      <c r="CQ697">
        <v>14</v>
      </c>
      <c r="CR697">
        <v>14</v>
      </c>
      <c r="CV697">
        <v>6.3</v>
      </c>
      <c r="CW697">
        <v>6.3</v>
      </c>
      <c r="DA697">
        <v>-0.7</v>
      </c>
      <c r="DB697">
        <v>-0.7</v>
      </c>
      <c r="DD697">
        <v>1</v>
      </c>
      <c r="DE697">
        <v>0</v>
      </c>
      <c r="DF697">
        <v>0</v>
      </c>
      <c r="DG697">
        <v>0</v>
      </c>
      <c r="DH697">
        <v>0</v>
      </c>
      <c r="DI697" t="str">
        <f t="shared" si="63"/>
        <v xml:space="preserve">Temp. suitable for vectors - surveillance may be needed. </v>
      </c>
      <c r="DJ697" t="str">
        <f t="shared" si="60"/>
        <v>When temp. suitable, model suggests vectors unlikely or low numbers.</v>
      </c>
      <c r="DK697" t="str">
        <f t="shared" si="64"/>
        <v xml:space="preserve">Temp. suitable for Zika - surveillance may be needed. </v>
      </c>
      <c r="DL697" t="str">
        <f t="shared" si="61"/>
        <v>When temp. suitable, model suggests Zika unlikely.</v>
      </c>
      <c r="DM697" t="str">
        <f t="shared" si="65"/>
        <v>Temp. suitable for vectors - surveillance may be needed. When temp. suitable, model suggests vectors unlikely or low numbers.</v>
      </c>
      <c r="DX697" s="59" t="s">
        <v>221</v>
      </c>
      <c r="DY697" s="59" t="s">
        <v>180</v>
      </c>
      <c r="DZ697" s="59" t="s">
        <v>181</v>
      </c>
      <c r="EA697" s="59" t="s">
        <v>8</v>
      </c>
      <c r="EB697" s="59">
        <v>6</v>
      </c>
      <c r="EC697" s="59">
        <v>75</v>
      </c>
      <c r="ED697" s="59">
        <v>0</v>
      </c>
      <c r="EE697" s="59">
        <v>131</v>
      </c>
      <c r="EF697" s="59">
        <v>131</v>
      </c>
      <c r="EG697" s="59">
        <v>11.4133333333333</v>
      </c>
      <c r="EH697" s="59">
        <v>22.541868206122999</v>
      </c>
      <c r="EI697" s="59">
        <v>856</v>
      </c>
      <c r="EJ697" s="59">
        <v>26</v>
      </c>
      <c r="EK697" s="59">
        <v>0</v>
      </c>
      <c r="EL697" s="59">
        <v>4</v>
      </c>
      <c r="EM697" s="59">
        <v>4</v>
      </c>
      <c r="EN697" s="59">
        <v>856</v>
      </c>
    </row>
    <row r="698" spans="1:144" x14ac:dyDescent="0.25">
      <c r="A698" s="18">
        <v>44.033546000000001</v>
      </c>
      <c r="B698" s="18">
        <v>-90.676572399999998</v>
      </c>
      <c r="C698" s="18">
        <f>IF(Sheet1!G1602=1,Master!A698,Master!K698)</f>
        <v>44.033546000000001</v>
      </c>
      <c r="D698" s="18">
        <f>IF(Sheet1!G1602=1,Master!B698,Master!L698)</f>
        <v>-90.676572399999998</v>
      </c>
      <c r="E698" s="18">
        <f>IF(Sheet1!G1602=0,Master!A698,Master!K698)</f>
        <v>100</v>
      </c>
      <c r="F698" s="18">
        <f>IF(Sheet1!G1602=0,Master!B698,Master!L698)</f>
        <v>180</v>
      </c>
      <c r="G698" s="18">
        <f>IF(Sheet1!I1602=1,Master!A698,Master!K698)</f>
        <v>44.033546000000001</v>
      </c>
      <c r="H698" s="18">
        <f>IF(Sheet1!I1602=1,Master!B698,Master!L698)</f>
        <v>-90.676572399999998</v>
      </c>
      <c r="I698" s="18">
        <f>IF(Sheet1!I1602=0,Master!A698,Master!K698)</f>
        <v>100</v>
      </c>
      <c r="J698" s="18">
        <f>IF(Sheet1!I1602=0,Master!B698,Master!L698)</f>
        <v>180</v>
      </c>
      <c r="K698" s="18">
        <v>100</v>
      </c>
      <c r="L698" s="18">
        <v>180</v>
      </c>
      <c r="M698">
        <v>269</v>
      </c>
      <c r="N698" t="s">
        <v>381</v>
      </c>
      <c r="O698">
        <v>1.1107979091</v>
      </c>
      <c r="P698" s="18" t="s">
        <v>180</v>
      </c>
      <c r="Q698" t="s">
        <v>181</v>
      </c>
      <c r="R698" t="s">
        <v>8</v>
      </c>
      <c r="S698">
        <v>0</v>
      </c>
      <c r="T698">
        <v>2</v>
      </c>
      <c r="U698">
        <v>-13.1496067047119</v>
      </c>
      <c r="V698">
        <v>-12.874015808105399</v>
      </c>
      <c r="W698">
        <v>-13.011811256408601</v>
      </c>
      <c r="X698" s="1">
        <v>-26.023622512817301</v>
      </c>
      <c r="Z698" s="1">
        <v>16</v>
      </c>
      <c r="AA698" s="1">
        <v>1.6940517459533001E-2</v>
      </c>
      <c r="AB698" s="1">
        <v>3.9556325122108001E-2</v>
      </c>
      <c r="AC698" s="1">
        <v>2.4936768703109999E-2</v>
      </c>
      <c r="AD698" s="1">
        <v>0.39898829924976698</v>
      </c>
      <c r="AF698" s="1">
        <v>16</v>
      </c>
      <c r="AG698">
        <v>0.30148489686341601</v>
      </c>
      <c r="AH698">
        <v>0.71590612384517804</v>
      </c>
      <c r="AI698">
        <v>0.52984759935306902</v>
      </c>
      <c r="AJ698">
        <v>8.4775615896490901</v>
      </c>
      <c r="AL698" s="18">
        <f t="shared" si="62"/>
        <v>0.71590612384517804</v>
      </c>
      <c r="AM698">
        <v>0.71590612384517804</v>
      </c>
      <c r="AN698">
        <v>269</v>
      </c>
      <c r="AO698" t="s">
        <v>381</v>
      </c>
      <c r="AP698" t="s">
        <v>180</v>
      </c>
      <c r="AQ698" t="s">
        <v>181</v>
      </c>
      <c r="AR698" t="s">
        <v>8</v>
      </c>
      <c r="AS698">
        <v>44.033546000000001</v>
      </c>
      <c r="AT698">
        <v>-90.676572399999998</v>
      </c>
      <c r="AW698">
        <v>-5.0999999999999996</v>
      </c>
      <c r="AX698">
        <v>-5.1999999999999993</v>
      </c>
      <c r="BB698">
        <v>-1.6</v>
      </c>
      <c r="BC698">
        <v>-1.7</v>
      </c>
      <c r="BG698">
        <v>5.0999999999999996</v>
      </c>
      <c r="BH698">
        <v>5</v>
      </c>
      <c r="BL698">
        <v>13.9</v>
      </c>
      <c r="BM698">
        <v>13.799999999999999</v>
      </c>
      <c r="BQ698">
        <v>20.9</v>
      </c>
      <c r="BR698">
        <v>20.900000000000002</v>
      </c>
      <c r="BW698">
        <v>25.9</v>
      </c>
      <c r="BX698">
        <v>25.8</v>
      </c>
      <c r="CB698">
        <v>28.4</v>
      </c>
      <c r="CC698">
        <v>28.3</v>
      </c>
      <c r="CG698">
        <v>26.8</v>
      </c>
      <c r="CH698">
        <v>26.700000000000003</v>
      </c>
      <c r="CL698">
        <v>21.6</v>
      </c>
      <c r="CM698">
        <v>21.5</v>
      </c>
      <c r="CQ698">
        <v>15.4</v>
      </c>
      <c r="CR698">
        <v>15.299999999999999</v>
      </c>
      <c r="CV698">
        <v>5.9</v>
      </c>
      <c r="CW698">
        <v>5.8</v>
      </c>
      <c r="DA698">
        <v>-2.4</v>
      </c>
      <c r="DB698">
        <v>-2.6</v>
      </c>
      <c r="DD698">
        <v>17</v>
      </c>
      <c r="DE698">
        <v>0</v>
      </c>
      <c r="DF698">
        <v>0</v>
      </c>
      <c r="DG698">
        <v>0</v>
      </c>
      <c r="DH698">
        <v>0</v>
      </c>
      <c r="DI698" t="str">
        <f t="shared" si="63"/>
        <v xml:space="preserve">Temp. suitable for vectors - surveillance may be needed. </v>
      </c>
      <c r="DJ698" t="str">
        <f t="shared" si="60"/>
        <v>When temp. suitable, model suggests vectors likely - may need control, education, and policies minimizing exposure.</v>
      </c>
      <c r="DK698" t="str">
        <f t="shared" si="64"/>
        <v xml:space="preserve">Temp. suitable for Zika - surveillance may be needed. </v>
      </c>
      <c r="DL698" t="str">
        <f t="shared" si="61"/>
        <v>When temp. suitable, model suggests Zika unlikely.</v>
      </c>
      <c r="DM698" t="str">
        <f t="shared" si="65"/>
        <v>Temp. suitable for vectors - surveillance may be needed. When temp. suitable, model suggests vectors likely - may need control, education, and policies minimizing exposure.</v>
      </c>
      <c r="DX698" s="59" t="s">
        <v>381</v>
      </c>
      <c r="DY698" s="59" t="s">
        <v>180</v>
      </c>
      <c r="DZ698" s="59" t="s">
        <v>181</v>
      </c>
      <c r="EA698" s="59" t="s">
        <v>8</v>
      </c>
      <c r="EB698" s="59">
        <v>37</v>
      </c>
      <c r="EC698" s="59">
        <v>1185</v>
      </c>
      <c r="ED698" s="59">
        <v>0</v>
      </c>
      <c r="EE698" s="59">
        <v>1571</v>
      </c>
      <c r="EF698" s="59">
        <v>1571</v>
      </c>
      <c r="EG698" s="59">
        <v>11.6303797468354</v>
      </c>
      <c r="EH698" s="59">
        <v>79.635743021098605</v>
      </c>
      <c r="EI698" s="59">
        <v>13782</v>
      </c>
      <c r="EJ698" s="59">
        <v>73</v>
      </c>
      <c r="EK698" s="59">
        <v>0</v>
      </c>
      <c r="EL698" s="59">
        <v>19</v>
      </c>
      <c r="EM698" s="59">
        <v>0</v>
      </c>
      <c r="EN698" s="59">
        <v>13782</v>
      </c>
    </row>
    <row r="699" spans="1:144" x14ac:dyDescent="0.25">
      <c r="A699" s="18">
        <v>42.940740900000002</v>
      </c>
      <c r="B699" s="18">
        <v>-87.8868449</v>
      </c>
      <c r="C699" s="18">
        <f>IF(Sheet1!G1603=1,Master!A699,Master!K699)</f>
        <v>42.940740900000002</v>
      </c>
      <c r="D699" s="18">
        <f>IF(Sheet1!G1603=1,Master!B699,Master!L699)</f>
        <v>-87.8868449</v>
      </c>
      <c r="E699" s="18">
        <f>IF(Sheet1!G1603=0,Master!A699,Master!K699)</f>
        <v>100</v>
      </c>
      <c r="F699" s="18">
        <f>IF(Sheet1!G1603=0,Master!B699,Master!L699)</f>
        <v>180</v>
      </c>
      <c r="G699" s="18">
        <f>IF(Sheet1!I1603=1,Master!A699,Master!K699)</f>
        <v>42.940740900000002</v>
      </c>
      <c r="H699" s="18">
        <f>IF(Sheet1!I1603=1,Master!B699,Master!L699)</f>
        <v>-87.8868449</v>
      </c>
      <c r="I699" s="18">
        <f>IF(Sheet1!I1603=0,Master!A699,Master!K699)</f>
        <v>100</v>
      </c>
      <c r="J699" s="18">
        <f>IF(Sheet1!I1603=0,Master!B699,Master!L699)</f>
        <v>180</v>
      </c>
      <c r="K699" s="18">
        <v>100</v>
      </c>
      <c r="L699" s="18">
        <v>180</v>
      </c>
      <c r="M699">
        <v>288</v>
      </c>
      <c r="N699" t="s">
        <v>400</v>
      </c>
      <c r="O699">
        <v>4.9276149068E-2</v>
      </c>
      <c r="P699" s="18" t="s">
        <v>180</v>
      </c>
      <c r="Q699" t="s">
        <v>181</v>
      </c>
      <c r="R699" t="s">
        <v>8</v>
      </c>
      <c r="S699">
        <v>0</v>
      </c>
      <c r="T699">
        <v>1</v>
      </c>
      <c r="U699">
        <v>-3.5039370059967001</v>
      </c>
      <c r="V699">
        <v>-3.5039370059967001</v>
      </c>
      <c r="W699">
        <v>-3.5039370059967001</v>
      </c>
      <c r="X699" s="1">
        <v>-3.5039370059967001</v>
      </c>
      <c r="Z699" s="1">
        <v>1</v>
      </c>
      <c r="AA699" s="1">
        <v>1.6707884147762999E-2</v>
      </c>
      <c r="AB699" s="1">
        <v>1.6707884147762999E-2</v>
      </c>
      <c r="AC699" s="1">
        <v>1.6707884147762999E-2</v>
      </c>
      <c r="AD699" s="1">
        <v>1.6707884147762999E-2</v>
      </c>
      <c r="AF699" s="1">
        <v>1</v>
      </c>
      <c r="AG699">
        <v>0.61766165494918801</v>
      </c>
      <c r="AH699">
        <v>0.61766165494918801</v>
      </c>
      <c r="AI699">
        <v>0.61766165494918801</v>
      </c>
      <c r="AJ699">
        <v>0.61766165494918801</v>
      </c>
      <c r="AL699" s="18">
        <f t="shared" si="62"/>
        <v>0.61766165494918801</v>
      </c>
      <c r="AM699">
        <v>0.61766165494918801</v>
      </c>
      <c r="AN699">
        <v>288</v>
      </c>
      <c r="AO699" t="s">
        <v>400</v>
      </c>
      <c r="AP699" t="s">
        <v>180</v>
      </c>
      <c r="AQ699" t="s">
        <v>181</v>
      </c>
      <c r="AR699" t="s">
        <v>8</v>
      </c>
      <c r="AS699">
        <v>42.940740900000002</v>
      </c>
      <c r="AT699">
        <v>-87.8868449</v>
      </c>
      <c r="AW699">
        <v>-2.4</v>
      </c>
      <c r="AX699">
        <v>-2.4</v>
      </c>
      <c r="BB699">
        <v>-0.1</v>
      </c>
      <c r="BC699">
        <v>-0.1</v>
      </c>
      <c r="BG699">
        <v>5.2</v>
      </c>
      <c r="BH699">
        <v>5.2</v>
      </c>
      <c r="BL699">
        <v>12.2</v>
      </c>
      <c r="BM699">
        <v>12.2</v>
      </c>
      <c r="BQ699">
        <v>18.600000000000001</v>
      </c>
      <c r="BR699">
        <v>18.600000000000001</v>
      </c>
      <c r="BW699">
        <v>24.3</v>
      </c>
      <c r="BX699">
        <v>24.3</v>
      </c>
      <c r="CB699">
        <v>27.1</v>
      </c>
      <c r="CC699">
        <v>27.1</v>
      </c>
      <c r="CG699">
        <v>26.1</v>
      </c>
      <c r="CH699">
        <v>26.1</v>
      </c>
      <c r="CL699">
        <v>22</v>
      </c>
      <c r="CM699">
        <v>22</v>
      </c>
      <c r="CQ699">
        <v>15.7</v>
      </c>
      <c r="CR699">
        <v>15.7</v>
      </c>
      <c r="CV699">
        <v>7.7</v>
      </c>
      <c r="CW699">
        <v>7.7</v>
      </c>
      <c r="DA699">
        <v>0.3</v>
      </c>
      <c r="DB699">
        <v>0.3</v>
      </c>
      <c r="DD699">
        <v>1</v>
      </c>
      <c r="DE699">
        <v>0</v>
      </c>
      <c r="DF699">
        <v>0</v>
      </c>
      <c r="DG699">
        <v>0</v>
      </c>
      <c r="DH699">
        <v>0</v>
      </c>
      <c r="DI699" t="str">
        <f t="shared" si="63"/>
        <v xml:space="preserve">Temp. suitable for vectors - surveillance may be needed. </v>
      </c>
      <c r="DJ699" t="str">
        <f t="shared" si="60"/>
        <v>When temp. suitable, model suggests vectors likely - may need control, education, and policies minimizing exposure.</v>
      </c>
      <c r="DK699" t="str">
        <f t="shared" si="64"/>
        <v xml:space="preserve">Temp. suitable for Zika - surveillance may be needed. </v>
      </c>
      <c r="DL699" t="str">
        <f t="shared" si="61"/>
        <v>When temp. suitable, model suggests Zika unlikely.</v>
      </c>
      <c r="DM699" t="str">
        <f t="shared" si="65"/>
        <v>Temp. suitable for vectors - surveillance may be needed. When temp. suitable, model suggests vectors likely - may need control, education, and policies minimizing exposure.</v>
      </c>
      <c r="DX699" s="59" t="s">
        <v>400</v>
      </c>
      <c r="DY699" s="59" t="s">
        <v>180</v>
      </c>
      <c r="DZ699" s="59" t="s">
        <v>181</v>
      </c>
      <c r="EA699" s="59" t="s">
        <v>8</v>
      </c>
      <c r="EB699" s="59">
        <v>294</v>
      </c>
      <c r="EC699" s="59">
        <v>107</v>
      </c>
      <c r="ED699" s="59">
        <v>0</v>
      </c>
      <c r="EE699" s="59">
        <v>2881</v>
      </c>
      <c r="EF699" s="59">
        <v>2881</v>
      </c>
      <c r="EG699" s="59">
        <v>693.71962616822395</v>
      </c>
      <c r="EH699" s="59">
        <v>528.39343516464396</v>
      </c>
      <c r="EI699" s="59">
        <v>74228</v>
      </c>
      <c r="EJ699" s="59">
        <v>103</v>
      </c>
      <c r="EK699" s="59">
        <v>0</v>
      </c>
      <c r="EL699" s="59">
        <v>6</v>
      </c>
      <c r="EM699" s="59">
        <v>610</v>
      </c>
      <c r="EN699" s="59">
        <v>74228</v>
      </c>
    </row>
    <row r="700" spans="1:144" x14ac:dyDescent="0.25">
      <c r="A700" s="18">
        <v>44.2346602</v>
      </c>
      <c r="B700" s="18">
        <v>-90.0540491</v>
      </c>
      <c r="C700" s="18">
        <f>IF(Sheet1!G1604=1,Master!A700,Master!K700)</f>
        <v>44.2346602</v>
      </c>
      <c r="D700" s="18">
        <f>IF(Sheet1!G1604=1,Master!B700,Master!L700)</f>
        <v>-90.0540491</v>
      </c>
      <c r="E700" s="18">
        <f>IF(Sheet1!G1604=0,Master!A700,Master!K700)</f>
        <v>100</v>
      </c>
      <c r="F700" s="18">
        <f>IF(Sheet1!G1604=0,Master!B700,Master!L700)</f>
        <v>180</v>
      </c>
      <c r="G700" s="18">
        <f>IF(Sheet1!I1604=1,Master!A700,Master!K700)</f>
        <v>44.2346602</v>
      </c>
      <c r="H700" s="18">
        <f>IF(Sheet1!I1604=1,Master!B700,Master!L700)</f>
        <v>-90.0540491</v>
      </c>
      <c r="I700" s="18">
        <f>IF(Sheet1!I1604=0,Master!A700,Master!K700)</f>
        <v>100</v>
      </c>
      <c r="J700" s="18">
        <f>IF(Sheet1!I1604=0,Master!B700,Master!L700)</f>
        <v>180</v>
      </c>
      <c r="K700" s="18">
        <v>100</v>
      </c>
      <c r="L700" s="18">
        <v>180</v>
      </c>
      <c r="M700">
        <v>303</v>
      </c>
      <c r="N700" t="s">
        <v>415</v>
      </c>
      <c r="O700">
        <v>0.28848177025299998</v>
      </c>
      <c r="P700" s="18" t="s">
        <v>180</v>
      </c>
      <c r="Q700" t="s">
        <v>181</v>
      </c>
      <c r="R700" t="s">
        <v>8</v>
      </c>
      <c r="S700">
        <v>0</v>
      </c>
      <c r="T700">
        <v>1</v>
      </c>
      <c r="U700">
        <v>-10.944881439208901</v>
      </c>
      <c r="V700">
        <v>-10.944881439208901</v>
      </c>
      <c r="W700">
        <v>-10.944881439208901</v>
      </c>
      <c r="X700" s="1">
        <v>-10.944881439208901</v>
      </c>
      <c r="Z700" s="1">
        <v>1</v>
      </c>
      <c r="AA700" s="1">
        <v>1.1348063126206001E-2</v>
      </c>
      <c r="AB700" s="1">
        <v>1.1348063126206001E-2</v>
      </c>
      <c r="AC700" s="1">
        <v>1.1348063126206001E-2</v>
      </c>
      <c r="AD700" s="1">
        <v>1.1348063126206001E-2</v>
      </c>
      <c r="AF700" s="1">
        <v>1</v>
      </c>
      <c r="AG700">
        <v>0.46875625848770103</v>
      </c>
      <c r="AH700">
        <v>0.46875625848770103</v>
      </c>
      <c r="AI700">
        <v>0.46875625848770103</v>
      </c>
      <c r="AJ700">
        <v>0.46875625848770103</v>
      </c>
      <c r="AL700" s="18">
        <f t="shared" si="62"/>
        <v>0.46875625848770103</v>
      </c>
      <c r="AM700">
        <v>0.46875625848770103</v>
      </c>
      <c r="AN700">
        <v>303</v>
      </c>
      <c r="AO700" t="s">
        <v>415</v>
      </c>
      <c r="AP700" t="s">
        <v>180</v>
      </c>
      <c r="AQ700" t="s">
        <v>181</v>
      </c>
      <c r="AR700" t="s">
        <v>8</v>
      </c>
      <c r="AS700">
        <v>44.2346602</v>
      </c>
      <c r="AT700">
        <v>-90.0540491</v>
      </c>
      <c r="AW700">
        <v>-4.4000000000000004</v>
      </c>
      <c r="AX700">
        <v>-4.4000000000000004</v>
      </c>
      <c r="BB700">
        <v>-1.2</v>
      </c>
      <c r="BC700">
        <v>-1.2</v>
      </c>
      <c r="BG700">
        <v>5</v>
      </c>
      <c r="BH700">
        <v>5</v>
      </c>
      <c r="BL700">
        <v>14</v>
      </c>
      <c r="BM700">
        <v>14</v>
      </c>
      <c r="BQ700">
        <v>21.3</v>
      </c>
      <c r="BR700">
        <v>21.3</v>
      </c>
      <c r="BW700">
        <v>26</v>
      </c>
      <c r="BX700">
        <v>26</v>
      </c>
      <c r="CB700">
        <v>28.5</v>
      </c>
      <c r="CC700">
        <v>28.5</v>
      </c>
      <c r="CG700">
        <v>26.9</v>
      </c>
      <c r="CH700">
        <v>26.9</v>
      </c>
      <c r="CL700">
        <v>21.8</v>
      </c>
      <c r="CM700">
        <v>21.8</v>
      </c>
      <c r="CQ700">
        <v>15.4</v>
      </c>
      <c r="CR700">
        <v>15.4</v>
      </c>
      <c r="CV700">
        <v>6.1</v>
      </c>
      <c r="CW700">
        <v>6.1</v>
      </c>
      <c r="DA700">
        <v>-2</v>
      </c>
      <c r="DB700">
        <v>-2</v>
      </c>
      <c r="DD700">
        <v>3</v>
      </c>
      <c r="DE700">
        <v>0</v>
      </c>
      <c r="DF700">
        <v>0</v>
      </c>
      <c r="DG700">
        <v>0</v>
      </c>
      <c r="DH700">
        <v>0</v>
      </c>
      <c r="DI700" t="str">
        <f t="shared" si="63"/>
        <v xml:space="preserve">Temp. suitable for vectors - surveillance may be needed. </v>
      </c>
      <c r="DJ700" t="str">
        <f t="shared" si="60"/>
        <v>When temp. suitable, model suggests vectors unlikely or low numbers.</v>
      </c>
      <c r="DK700" t="str">
        <f t="shared" si="64"/>
        <v xml:space="preserve">Temp. suitable for Zika - surveillance may be needed. </v>
      </c>
      <c r="DL700" t="str">
        <f t="shared" si="61"/>
        <v>When temp. suitable, model suggests Zika unlikely.</v>
      </c>
      <c r="DM700" t="str">
        <f t="shared" si="65"/>
        <v>Temp. suitable for vectors - surveillance may be needed. When temp. suitable, model suggests vectors unlikely or low numbers.</v>
      </c>
      <c r="DX700" s="59" t="s">
        <v>415</v>
      </c>
      <c r="DY700" s="59" t="s">
        <v>180</v>
      </c>
      <c r="DZ700" s="59" t="s">
        <v>181</v>
      </c>
      <c r="EA700" s="59" t="s">
        <v>8</v>
      </c>
      <c r="EB700" s="59">
        <v>0</v>
      </c>
      <c r="EC700" s="59">
        <v>372</v>
      </c>
      <c r="ED700" s="59">
        <v>0</v>
      </c>
      <c r="EE700" s="59">
        <v>742</v>
      </c>
      <c r="EF700" s="59">
        <v>742</v>
      </c>
      <c r="EG700" s="59">
        <v>3.0752688172043001</v>
      </c>
      <c r="EH700" s="59">
        <v>38.502474870640398</v>
      </c>
      <c r="EI700" s="59">
        <v>1144</v>
      </c>
      <c r="EJ700" s="59">
        <v>18</v>
      </c>
      <c r="EK700" s="59">
        <v>0</v>
      </c>
      <c r="EL700" s="59">
        <v>9</v>
      </c>
      <c r="EM700" s="59">
        <v>0</v>
      </c>
      <c r="EN700" s="59">
        <v>1144</v>
      </c>
    </row>
    <row r="701" spans="1:144" x14ac:dyDescent="0.25">
      <c r="A701" s="18">
        <v>43.130159900000002</v>
      </c>
      <c r="B701" s="18">
        <v>-89.335844100000003</v>
      </c>
      <c r="C701" s="18">
        <f>IF(Sheet1!G1605=1,Master!A701,Master!K701)</f>
        <v>43.130159900000002</v>
      </c>
      <c r="D701" s="18">
        <f>IF(Sheet1!G1605=1,Master!B701,Master!L701)</f>
        <v>-89.335844100000003</v>
      </c>
      <c r="E701" s="18">
        <f>IF(Sheet1!G1605=0,Master!A701,Master!K701)</f>
        <v>100</v>
      </c>
      <c r="F701" s="18">
        <f>IF(Sheet1!G1605=0,Master!B701,Master!L701)</f>
        <v>180</v>
      </c>
      <c r="G701" s="18">
        <f>IF(Sheet1!I1605=1,Master!A701,Master!K701)</f>
        <v>43.130159900000002</v>
      </c>
      <c r="H701" s="18">
        <f>IF(Sheet1!I1605=1,Master!B701,Master!L701)</f>
        <v>-89.335844100000003</v>
      </c>
      <c r="I701" s="18">
        <f>IF(Sheet1!I1605=0,Master!A701,Master!K701)</f>
        <v>100</v>
      </c>
      <c r="J701" s="18">
        <f>IF(Sheet1!I1605=0,Master!B701,Master!L701)</f>
        <v>180</v>
      </c>
      <c r="K701" s="18">
        <v>100</v>
      </c>
      <c r="L701" s="18">
        <v>180</v>
      </c>
      <c r="M701">
        <v>691</v>
      </c>
      <c r="N701" t="s">
        <v>805</v>
      </c>
      <c r="O701">
        <v>5.5994735743900001E-2</v>
      </c>
      <c r="P701" s="18" t="s">
        <v>180</v>
      </c>
      <c r="Q701" t="s">
        <v>181</v>
      </c>
      <c r="R701" t="s">
        <v>8</v>
      </c>
      <c r="S701">
        <v>0</v>
      </c>
      <c r="T701">
        <v>1</v>
      </c>
      <c r="U701">
        <v>-10.393700599670399</v>
      </c>
      <c r="V701">
        <v>-10.393700599670399</v>
      </c>
      <c r="W701">
        <v>-10.393700599670399</v>
      </c>
      <c r="X701" s="1">
        <v>-10.393700599670399</v>
      </c>
      <c r="Z701" s="1">
        <v>1</v>
      </c>
      <c r="AA701" s="1">
        <v>2.8384068980812999E-2</v>
      </c>
      <c r="AB701" s="1">
        <v>2.8384068980812999E-2</v>
      </c>
      <c r="AC701" s="1">
        <v>2.8384068980812999E-2</v>
      </c>
      <c r="AD701" s="1">
        <v>2.8384068980812999E-2</v>
      </c>
      <c r="AF701" s="1">
        <v>1</v>
      </c>
      <c r="AG701">
        <v>0.60878288745880105</v>
      </c>
      <c r="AH701">
        <v>0.60878288745880105</v>
      </c>
      <c r="AI701">
        <v>0.60878288745880105</v>
      </c>
      <c r="AJ701">
        <v>0.60878288745880105</v>
      </c>
      <c r="AL701" s="18">
        <f t="shared" si="62"/>
        <v>0.60878288745880105</v>
      </c>
      <c r="AM701">
        <v>0.60878288745880105</v>
      </c>
      <c r="AN701">
        <v>691</v>
      </c>
      <c r="AO701" t="s">
        <v>805</v>
      </c>
      <c r="AP701" t="s">
        <v>180</v>
      </c>
      <c r="AQ701" t="s">
        <v>181</v>
      </c>
      <c r="AR701" t="s">
        <v>8</v>
      </c>
      <c r="AS701">
        <v>43.130159900000002</v>
      </c>
      <c r="AT701">
        <v>-89.335844100000003</v>
      </c>
      <c r="AW701">
        <v>-3.6</v>
      </c>
      <c r="AX701">
        <v>-3.6</v>
      </c>
      <c r="BB701">
        <v>-0.7</v>
      </c>
      <c r="BC701">
        <v>-0.7</v>
      </c>
      <c r="BG701">
        <v>5.7</v>
      </c>
      <c r="BH701">
        <v>5.7</v>
      </c>
      <c r="BL701">
        <v>14.2</v>
      </c>
      <c r="BM701">
        <v>14.2</v>
      </c>
      <c r="BQ701">
        <v>21.1</v>
      </c>
      <c r="BR701">
        <v>21.1</v>
      </c>
      <c r="BW701">
        <v>26.1</v>
      </c>
      <c r="BX701">
        <v>26.1</v>
      </c>
      <c r="CB701">
        <v>28.4</v>
      </c>
      <c r="CC701">
        <v>28.4</v>
      </c>
      <c r="CG701">
        <v>27.1</v>
      </c>
      <c r="CH701">
        <v>27.1</v>
      </c>
      <c r="CL701">
        <v>22.5</v>
      </c>
      <c r="CM701">
        <v>22.5</v>
      </c>
      <c r="CQ701">
        <v>16</v>
      </c>
      <c r="CR701">
        <v>16</v>
      </c>
      <c r="CV701">
        <v>7.1</v>
      </c>
      <c r="CW701">
        <v>7.1</v>
      </c>
      <c r="DA701">
        <v>-0.8</v>
      </c>
      <c r="DB701">
        <v>-0.8</v>
      </c>
      <c r="DD701">
        <v>1</v>
      </c>
      <c r="DE701">
        <v>0</v>
      </c>
      <c r="DF701">
        <v>0</v>
      </c>
      <c r="DG701">
        <v>0</v>
      </c>
      <c r="DH701">
        <v>0</v>
      </c>
      <c r="DI701" t="str">
        <f t="shared" si="63"/>
        <v xml:space="preserve">Temp. suitable for vectors - surveillance may be needed. </v>
      </c>
      <c r="DJ701" t="str">
        <f t="shared" si="60"/>
        <v>When temp. suitable, model suggests vectors likely - may need control, education, and policies minimizing exposure.</v>
      </c>
      <c r="DK701" t="str">
        <f t="shared" si="64"/>
        <v xml:space="preserve">Temp. suitable for Zika - surveillance may be needed. </v>
      </c>
      <c r="DL701" t="str">
        <f t="shared" si="61"/>
        <v>When temp. suitable, model suggests Zika unlikely.</v>
      </c>
      <c r="DM701" t="str">
        <f t="shared" si="65"/>
        <v>Temp. suitable for vectors - surveillance may be needed. When temp. suitable, model suggests vectors likely - may need control, education, and policies minimizing exposure.</v>
      </c>
      <c r="DX701" s="59" t="s">
        <v>805</v>
      </c>
      <c r="DY701" s="59" t="s">
        <v>180</v>
      </c>
      <c r="DZ701" s="59" t="s">
        <v>181</v>
      </c>
      <c r="EA701" s="59" t="s">
        <v>8</v>
      </c>
      <c r="EB701" s="59">
        <v>1096</v>
      </c>
      <c r="EC701" s="59">
        <v>160</v>
      </c>
      <c r="ED701" s="59">
        <v>0</v>
      </c>
      <c r="EE701" s="59">
        <v>3963</v>
      </c>
      <c r="EF701" s="59">
        <v>3963</v>
      </c>
      <c r="EG701" s="59">
        <v>500.625</v>
      </c>
      <c r="EH701" s="59">
        <v>596.72733251879697</v>
      </c>
      <c r="EI701" s="59">
        <v>80100</v>
      </c>
      <c r="EJ701" s="59">
        <v>131</v>
      </c>
      <c r="EK701" s="59">
        <v>0</v>
      </c>
      <c r="EL701" s="59">
        <v>4</v>
      </c>
      <c r="EM701" s="59">
        <v>293</v>
      </c>
      <c r="EN701" s="59">
        <v>80100</v>
      </c>
    </row>
    <row r="702" spans="1:144" x14ac:dyDescent="0.25">
      <c r="A702" s="18">
        <v>43.936227799999998</v>
      </c>
      <c r="B702" s="18">
        <v>-90.254609700000003</v>
      </c>
      <c r="C702" s="18">
        <f>IF(Sheet1!G1606=1,Master!A702,Master!K702)</f>
        <v>43.936227799999998</v>
      </c>
      <c r="D702" s="18">
        <f>IF(Sheet1!G1606=1,Master!B702,Master!L702)</f>
        <v>-90.254609700000003</v>
      </c>
      <c r="E702" s="18">
        <f>IF(Sheet1!G1606=0,Master!A702,Master!K702)</f>
        <v>100</v>
      </c>
      <c r="F702" s="18">
        <f>IF(Sheet1!G1606=0,Master!B702,Master!L702)</f>
        <v>180</v>
      </c>
      <c r="G702" s="18">
        <f>IF(Sheet1!I1606=1,Master!A702,Master!K702)</f>
        <v>43.936227799999998</v>
      </c>
      <c r="H702" s="18">
        <f>IF(Sheet1!I1606=1,Master!B702,Master!L702)</f>
        <v>-90.254609700000003</v>
      </c>
      <c r="I702" s="18">
        <f>IF(Sheet1!I1606=0,Master!A702,Master!K702)</f>
        <v>100</v>
      </c>
      <c r="J702" s="18">
        <f>IF(Sheet1!I1606=0,Master!B702,Master!L702)</f>
        <v>180</v>
      </c>
      <c r="K702" s="18">
        <v>100</v>
      </c>
      <c r="L702" s="18">
        <v>180</v>
      </c>
      <c r="M702">
        <v>710</v>
      </c>
      <c r="N702" t="s">
        <v>824</v>
      </c>
      <c r="O702">
        <v>0.18972859221400001</v>
      </c>
      <c r="P702" s="18" t="s">
        <v>180</v>
      </c>
      <c r="Q702" t="s">
        <v>181</v>
      </c>
      <c r="R702" t="s">
        <v>8</v>
      </c>
      <c r="S702">
        <v>0</v>
      </c>
      <c r="T702">
        <v>1</v>
      </c>
      <c r="U702">
        <v>-13.425196647644</v>
      </c>
      <c r="V702">
        <v>-13.425196647644</v>
      </c>
      <c r="W702">
        <v>-13.425196647644</v>
      </c>
      <c r="X702" s="1">
        <v>-13.425196647644</v>
      </c>
      <c r="Z702" s="1">
        <v>1</v>
      </c>
      <c r="AA702" s="1">
        <v>1.9597472622991E-2</v>
      </c>
      <c r="AB702" s="1">
        <v>1.9597472622991E-2</v>
      </c>
      <c r="AC702" s="1">
        <v>1.9597472622991E-2</v>
      </c>
      <c r="AD702" s="1">
        <v>1.9597472622991E-2</v>
      </c>
      <c r="AF702" s="1">
        <v>1</v>
      </c>
      <c r="AG702">
        <v>0.49497669935226402</v>
      </c>
      <c r="AH702">
        <v>0.49497669935226402</v>
      </c>
      <c r="AI702">
        <v>0.49497669935226402</v>
      </c>
      <c r="AJ702">
        <v>0.49497669935226402</v>
      </c>
      <c r="AL702" s="18">
        <f t="shared" si="62"/>
        <v>0.49497669935226402</v>
      </c>
      <c r="AM702">
        <v>0.49497669935226402</v>
      </c>
      <c r="AN702">
        <v>710</v>
      </c>
      <c r="AO702" t="s">
        <v>824</v>
      </c>
      <c r="AP702" t="s">
        <v>180</v>
      </c>
      <c r="AQ702" t="s">
        <v>181</v>
      </c>
      <c r="AR702" t="s">
        <v>8</v>
      </c>
      <c r="AS702">
        <v>43.936227799999998</v>
      </c>
      <c r="AT702">
        <v>-90.254609700000003</v>
      </c>
      <c r="AW702">
        <v>-4.5</v>
      </c>
      <c r="AX702">
        <v>-4.5</v>
      </c>
      <c r="BB702">
        <v>-1.2</v>
      </c>
      <c r="BC702">
        <v>-1.2</v>
      </c>
      <c r="BG702">
        <v>5.3</v>
      </c>
      <c r="BH702">
        <v>5.3</v>
      </c>
      <c r="BL702">
        <v>14</v>
      </c>
      <c r="BM702">
        <v>14</v>
      </c>
      <c r="BQ702">
        <v>21.1</v>
      </c>
      <c r="BR702">
        <v>21.1</v>
      </c>
      <c r="BW702">
        <v>26</v>
      </c>
      <c r="BX702">
        <v>26</v>
      </c>
      <c r="CB702">
        <v>28.6</v>
      </c>
      <c r="CC702">
        <v>28.6</v>
      </c>
      <c r="CG702">
        <v>26.9</v>
      </c>
      <c r="CH702">
        <v>26.9</v>
      </c>
      <c r="CL702">
        <v>21.9</v>
      </c>
      <c r="CM702">
        <v>21.9</v>
      </c>
      <c r="CQ702">
        <v>15.6</v>
      </c>
      <c r="CR702">
        <v>15.6</v>
      </c>
      <c r="CV702">
        <v>6.4</v>
      </c>
      <c r="CW702">
        <v>6.4</v>
      </c>
      <c r="DA702">
        <v>-1.8</v>
      </c>
      <c r="DB702">
        <v>-1.8</v>
      </c>
      <c r="DD702">
        <v>1</v>
      </c>
      <c r="DE702">
        <v>0</v>
      </c>
      <c r="DF702">
        <v>0</v>
      </c>
      <c r="DG702">
        <v>0</v>
      </c>
      <c r="DH702">
        <v>0</v>
      </c>
      <c r="DI702" t="str">
        <f t="shared" si="63"/>
        <v xml:space="preserve">Temp. suitable for vectors - surveillance may be needed. </v>
      </c>
      <c r="DJ702" t="str">
        <f t="shared" si="60"/>
        <v>When temp. suitable, model suggests vectors unlikely or low numbers.</v>
      </c>
      <c r="DK702" t="str">
        <f t="shared" si="64"/>
        <v xml:space="preserve">Temp. suitable for Zika - surveillance may be needed. </v>
      </c>
      <c r="DL702" t="str">
        <f t="shared" si="61"/>
        <v>When temp. suitable, model suggests Zika unlikely.</v>
      </c>
      <c r="DM702" t="str">
        <f t="shared" si="65"/>
        <v>Temp. suitable for vectors - surveillance may be needed. When temp. suitable, model suggests vectors unlikely or low numbers.</v>
      </c>
      <c r="DX702" s="59" t="s">
        <v>824</v>
      </c>
      <c r="DY702" s="59" t="s">
        <v>180</v>
      </c>
      <c r="DZ702" s="59" t="s">
        <v>181</v>
      </c>
      <c r="EA702" s="59" t="s">
        <v>8</v>
      </c>
      <c r="EB702" s="59">
        <v>7</v>
      </c>
      <c r="EC702" s="59">
        <v>249</v>
      </c>
      <c r="ED702" s="59">
        <v>0</v>
      </c>
      <c r="EE702" s="59">
        <v>495</v>
      </c>
      <c r="EF702" s="59">
        <v>495</v>
      </c>
      <c r="EG702" s="59">
        <v>6.9919678714859401</v>
      </c>
      <c r="EH702" s="59">
        <v>33.048581979054298</v>
      </c>
      <c r="EI702" s="59">
        <v>1741</v>
      </c>
      <c r="EJ702" s="59">
        <v>29</v>
      </c>
      <c r="EK702" s="59">
        <v>0</v>
      </c>
      <c r="EL702" s="59">
        <v>14</v>
      </c>
      <c r="EM702" s="59">
        <v>1</v>
      </c>
      <c r="EN702" s="59">
        <v>1741</v>
      </c>
    </row>
    <row r="703" spans="1:144" x14ac:dyDescent="0.25">
      <c r="A703" s="18">
        <v>39.404795999999997</v>
      </c>
      <c r="B703" s="18">
        <v>-79.7033883</v>
      </c>
      <c r="C703" s="18">
        <f>IF(Sheet1!G1631=1,Master!A703,Master!K703)</f>
        <v>39.404795999999997</v>
      </c>
      <c r="D703" s="18">
        <f>IF(Sheet1!G1631=1,Master!B703,Master!L703)</f>
        <v>-79.7033883</v>
      </c>
      <c r="E703" s="18">
        <f>IF(Sheet1!G1631=0,Master!A703,Master!K703)</f>
        <v>100</v>
      </c>
      <c r="F703" s="18">
        <f>IF(Sheet1!G1631=0,Master!B703,Master!L703)</f>
        <v>180</v>
      </c>
      <c r="G703" s="18">
        <f>IF(Sheet1!I1631=1,Master!A703,Master!K703)</f>
        <v>39.404795999999997</v>
      </c>
      <c r="H703" s="18">
        <f>IF(Sheet1!I1631=1,Master!B703,Master!L703)</f>
        <v>-79.7033883</v>
      </c>
      <c r="I703" s="18">
        <f>IF(Sheet1!I1631=0,Master!A703,Master!K703)</f>
        <v>100</v>
      </c>
      <c r="J703" s="18">
        <f>IF(Sheet1!I1631=0,Master!B703,Master!L703)</f>
        <v>180</v>
      </c>
      <c r="K703" s="18">
        <v>100</v>
      </c>
      <c r="L703" s="18">
        <v>180</v>
      </c>
      <c r="M703">
        <v>153</v>
      </c>
      <c r="N703" t="s">
        <v>243</v>
      </c>
      <c r="O703">
        <v>0.477959518147</v>
      </c>
      <c r="P703" t="s">
        <v>244</v>
      </c>
      <c r="Q703" t="s">
        <v>245</v>
      </c>
      <c r="R703" t="s">
        <v>8</v>
      </c>
      <c r="S703">
        <v>0</v>
      </c>
      <c r="T703">
        <v>1</v>
      </c>
      <c r="U703" t="s">
        <v>863</v>
      </c>
      <c r="V703" t="s">
        <v>863</v>
      </c>
      <c r="W703" t="s">
        <v>863</v>
      </c>
      <c r="X703" s="1" t="s">
        <v>863</v>
      </c>
      <c r="Z703" s="1">
        <v>1</v>
      </c>
      <c r="AA703" s="1">
        <v>2.1104842424392999E-2</v>
      </c>
      <c r="AB703" s="1">
        <v>2.1104842424392999E-2</v>
      </c>
      <c r="AC703" s="1">
        <v>2.1104842424392999E-2</v>
      </c>
      <c r="AD703" s="1">
        <v>2.1104842424392999E-2</v>
      </c>
      <c r="AF703" s="1">
        <v>1</v>
      </c>
      <c r="AG703">
        <v>0.81938391923904397</v>
      </c>
      <c r="AH703">
        <v>0.81938391923904397</v>
      </c>
      <c r="AI703">
        <v>0.81938391923904397</v>
      </c>
      <c r="AJ703">
        <v>0.81938391923904397</v>
      </c>
      <c r="AL703" s="18">
        <f t="shared" si="62"/>
        <v>0.81938391923904397</v>
      </c>
      <c r="AM703">
        <v>0.81938391923904397</v>
      </c>
      <c r="AN703">
        <v>153</v>
      </c>
      <c r="AO703" t="s">
        <v>243</v>
      </c>
      <c r="AP703" t="s">
        <v>244</v>
      </c>
      <c r="AQ703" t="s">
        <v>245</v>
      </c>
      <c r="AR703" t="s">
        <v>8</v>
      </c>
      <c r="AS703">
        <v>39.404795999999997</v>
      </c>
      <c r="AT703">
        <v>-79.7033883</v>
      </c>
      <c r="AW703">
        <v>2.2999999999999998</v>
      </c>
      <c r="AX703">
        <v>2.2999999999999998</v>
      </c>
      <c r="BB703">
        <v>4</v>
      </c>
      <c r="BC703">
        <v>4</v>
      </c>
      <c r="BG703">
        <v>9.8000000000000007</v>
      </c>
      <c r="BH703">
        <v>9.8000000000000007</v>
      </c>
      <c r="BL703">
        <v>15.7</v>
      </c>
      <c r="BM703">
        <v>15.7</v>
      </c>
      <c r="BQ703">
        <v>21.1</v>
      </c>
      <c r="BR703">
        <v>21.1</v>
      </c>
      <c r="BW703">
        <v>25.1</v>
      </c>
      <c r="BX703">
        <v>25.1</v>
      </c>
      <c r="CB703">
        <v>26.9</v>
      </c>
      <c r="CC703">
        <v>26.9</v>
      </c>
      <c r="CG703">
        <v>26.2</v>
      </c>
      <c r="CH703">
        <v>26.2</v>
      </c>
      <c r="CL703">
        <v>23</v>
      </c>
      <c r="CM703">
        <v>23</v>
      </c>
      <c r="CQ703">
        <v>17.100000000000001</v>
      </c>
      <c r="CR703">
        <v>17.100000000000001</v>
      </c>
      <c r="CV703">
        <v>10.7</v>
      </c>
      <c r="CW703">
        <v>10.7</v>
      </c>
      <c r="DA703">
        <v>4.5</v>
      </c>
      <c r="DB703">
        <v>4.5</v>
      </c>
      <c r="DD703">
        <v>1</v>
      </c>
      <c r="DE703">
        <v>0</v>
      </c>
      <c r="DF703">
        <v>0</v>
      </c>
      <c r="DG703">
        <v>0</v>
      </c>
      <c r="DH703">
        <v>0</v>
      </c>
      <c r="DI703" t="str">
        <f t="shared" si="63"/>
        <v xml:space="preserve">Temp. suitable for vectors - surveillance may be needed. </v>
      </c>
      <c r="DJ703" t="str">
        <f t="shared" si="60"/>
        <v>When temp. suitable, model suggests vectors likely - may need control, education, and policies minimizing exposure.</v>
      </c>
      <c r="DK703" t="str">
        <f t="shared" si="64"/>
        <v xml:space="preserve">Temp. suitable for Zika - surveillance may be needed. </v>
      </c>
      <c r="DL703" t="str">
        <f t="shared" si="61"/>
        <v>When temp. suitable, model suggests Zika unlikely.</v>
      </c>
      <c r="DM703" t="str">
        <f t="shared" si="65"/>
        <v>Temp. suitable for vectors - surveillance may be needed. When temp. suitable, model suggests vectors likely - may need control, education, and policies minimizing exposure.</v>
      </c>
      <c r="DX703" s="59" t="s">
        <v>243</v>
      </c>
      <c r="DY703" s="59" t="s">
        <v>244</v>
      </c>
      <c r="DZ703" s="59" t="s">
        <v>245</v>
      </c>
      <c r="EA703" s="59" t="s">
        <v>8</v>
      </c>
      <c r="EB703" s="59">
        <v>3</v>
      </c>
      <c r="EC703" s="59">
        <v>392</v>
      </c>
      <c r="ED703" s="59">
        <v>0</v>
      </c>
      <c r="EE703" s="59">
        <v>1579</v>
      </c>
      <c r="EF703" s="59">
        <v>1579</v>
      </c>
      <c r="EG703" s="59">
        <v>22.887755102040799</v>
      </c>
      <c r="EH703" s="59">
        <v>105.50828216383999</v>
      </c>
      <c r="EI703" s="59">
        <v>8972</v>
      </c>
      <c r="EJ703" s="59">
        <v>67</v>
      </c>
      <c r="EK703" s="59">
        <v>0</v>
      </c>
      <c r="EL703" s="59">
        <v>17</v>
      </c>
      <c r="EM703" s="59">
        <v>1</v>
      </c>
      <c r="EN703" s="59">
        <v>8972</v>
      </c>
    </row>
    <row r="704" spans="1:144" x14ac:dyDescent="0.25">
      <c r="A704" s="18">
        <v>38.516058600000001</v>
      </c>
      <c r="B704" s="18">
        <v>-79.277470500000007</v>
      </c>
      <c r="C704" s="18">
        <f>IF(Sheet1!G1632=1,Master!A704,Master!K704)</f>
        <v>38.516058600000001</v>
      </c>
      <c r="D704" s="18">
        <f>IF(Sheet1!G1632=1,Master!B704,Master!L704)</f>
        <v>-79.277470500000007</v>
      </c>
      <c r="E704" s="18">
        <f>IF(Sheet1!G1632=0,Master!A704,Master!K704)</f>
        <v>100</v>
      </c>
      <c r="F704" s="18">
        <f>IF(Sheet1!G1632=0,Master!B704,Master!L704)</f>
        <v>180</v>
      </c>
      <c r="G704" s="18">
        <f>IF(Sheet1!I1632=1,Master!A704,Master!K704)</f>
        <v>38.516058600000001</v>
      </c>
      <c r="H704" s="18">
        <f>IF(Sheet1!I1632=1,Master!B704,Master!L704)</f>
        <v>-79.277470500000007</v>
      </c>
      <c r="I704" s="18">
        <f>IF(Sheet1!I1632=0,Master!A704,Master!K704)</f>
        <v>100</v>
      </c>
      <c r="J704" s="18">
        <f>IF(Sheet1!I1632=0,Master!B704,Master!L704)</f>
        <v>180</v>
      </c>
      <c r="K704" s="18">
        <v>100</v>
      </c>
      <c r="L704" s="18">
        <v>180</v>
      </c>
      <c r="M704">
        <v>496</v>
      </c>
      <c r="N704" t="s">
        <v>608</v>
      </c>
      <c r="O704">
        <v>0.151056727669</v>
      </c>
      <c r="P704" t="s">
        <v>244</v>
      </c>
      <c r="Q704" t="s">
        <v>245</v>
      </c>
      <c r="R704" t="s">
        <v>8</v>
      </c>
      <c r="S704">
        <v>0</v>
      </c>
      <c r="T704">
        <v>1</v>
      </c>
      <c r="U704">
        <v>-6.2598423957824698</v>
      </c>
      <c r="V704">
        <v>-6.2598423957824698</v>
      </c>
      <c r="W704">
        <v>-6.2598423957824698</v>
      </c>
      <c r="X704" s="1">
        <v>-6.2598423957824698</v>
      </c>
      <c r="Z704" s="1">
        <v>1</v>
      </c>
      <c r="AA704" s="1">
        <v>2.0275779068470001E-2</v>
      </c>
      <c r="AB704" s="1">
        <v>2.0275779068470001E-2</v>
      </c>
      <c r="AC704" s="1">
        <v>2.0275779068470001E-2</v>
      </c>
      <c r="AD704" s="1">
        <v>2.0275779068470001E-2</v>
      </c>
      <c r="AF704" s="1">
        <v>1</v>
      </c>
      <c r="AG704">
        <v>0.605737805366516</v>
      </c>
      <c r="AH704">
        <v>0.605737805366516</v>
      </c>
      <c r="AI704">
        <v>0.605737805366516</v>
      </c>
      <c r="AJ704">
        <v>0.605737805366516</v>
      </c>
      <c r="AL704" s="18">
        <f t="shared" si="62"/>
        <v>0.605737805366516</v>
      </c>
      <c r="AM704">
        <v>0.605737805366516</v>
      </c>
      <c r="AN704">
        <v>496</v>
      </c>
      <c r="AO704" t="s">
        <v>608</v>
      </c>
      <c r="AP704" t="s">
        <v>244</v>
      </c>
      <c r="AQ704" t="s">
        <v>245</v>
      </c>
      <c r="AR704" t="s">
        <v>8</v>
      </c>
      <c r="AS704">
        <v>38.516058600000001</v>
      </c>
      <c r="AT704">
        <v>-79.277470500000007</v>
      </c>
      <c r="AW704">
        <v>3.9</v>
      </c>
      <c r="AX704">
        <v>3.9</v>
      </c>
      <c r="BB704">
        <v>5.7</v>
      </c>
      <c r="BC704">
        <v>5.7</v>
      </c>
      <c r="BG704">
        <v>11</v>
      </c>
      <c r="BH704">
        <v>11</v>
      </c>
      <c r="BL704">
        <v>16.600000000000001</v>
      </c>
      <c r="BM704">
        <v>16.600000000000001</v>
      </c>
      <c r="BQ704">
        <v>21.7</v>
      </c>
      <c r="BR704">
        <v>21.7</v>
      </c>
      <c r="BW704">
        <v>25.7</v>
      </c>
      <c r="BX704">
        <v>25.7</v>
      </c>
      <c r="CB704">
        <v>27.5</v>
      </c>
      <c r="CC704">
        <v>27.5</v>
      </c>
      <c r="CG704">
        <v>27</v>
      </c>
      <c r="CH704">
        <v>27</v>
      </c>
      <c r="CL704">
        <v>23.5</v>
      </c>
      <c r="CM704">
        <v>23.5</v>
      </c>
      <c r="CQ704">
        <v>18</v>
      </c>
      <c r="CR704">
        <v>18</v>
      </c>
      <c r="CV704">
        <v>11.9</v>
      </c>
      <c r="CW704">
        <v>11.9</v>
      </c>
      <c r="DA704">
        <v>6.2</v>
      </c>
      <c r="DB704">
        <v>6.2</v>
      </c>
      <c r="DD704">
        <v>1</v>
      </c>
      <c r="DE704">
        <v>0</v>
      </c>
      <c r="DF704">
        <v>0</v>
      </c>
      <c r="DG704">
        <v>0</v>
      </c>
      <c r="DH704">
        <v>0</v>
      </c>
      <c r="DI704" t="str">
        <f t="shared" si="63"/>
        <v xml:space="preserve">Temp. suitable for vectors - surveillance may be needed. </v>
      </c>
      <c r="DJ704" t="str">
        <f t="shared" si="60"/>
        <v>When temp. suitable, model suggests vectors likely - may need control, education, and policies minimizing exposure.</v>
      </c>
      <c r="DK704" t="str">
        <f t="shared" si="64"/>
        <v xml:space="preserve">Temp. suitable for Zika - surveillance may be needed. </v>
      </c>
      <c r="DL704" t="str">
        <f t="shared" si="61"/>
        <v>When temp. suitable, model suggests Zika unlikely.</v>
      </c>
      <c r="DM704" t="str">
        <f t="shared" si="65"/>
        <v>Temp. suitable for vectors - surveillance may be needed. When temp. suitable, model suggests vectors likely - may need control, education, and policies minimizing exposure.</v>
      </c>
      <c r="DX704" s="59" t="s">
        <v>608</v>
      </c>
      <c r="DY704" s="59" t="s">
        <v>244</v>
      </c>
      <c r="DZ704" s="59" t="s">
        <v>245</v>
      </c>
      <c r="EA704" s="59" t="s">
        <v>8</v>
      </c>
      <c r="EB704" s="59">
        <v>0</v>
      </c>
      <c r="EC704" s="59">
        <v>258</v>
      </c>
      <c r="ED704" s="59">
        <v>0</v>
      </c>
      <c r="EE704" s="59">
        <v>203</v>
      </c>
      <c r="EF704" s="59">
        <v>203</v>
      </c>
      <c r="EG704" s="59">
        <v>2.4418604651162701</v>
      </c>
      <c r="EH704" s="59">
        <v>15.127062343473</v>
      </c>
      <c r="EI704" s="59">
        <v>630</v>
      </c>
      <c r="EJ704" s="59">
        <v>16</v>
      </c>
      <c r="EK704" s="59">
        <v>0</v>
      </c>
      <c r="EL704" s="59">
        <v>9</v>
      </c>
      <c r="EM704" s="59">
        <v>0</v>
      </c>
      <c r="EN704" s="59">
        <v>630</v>
      </c>
    </row>
    <row r="705" spans="1:144" x14ac:dyDescent="0.25">
      <c r="A705" s="18">
        <v>38.373468699999997</v>
      </c>
      <c r="B705" s="18">
        <v>-81.589242600000006</v>
      </c>
      <c r="C705" s="18">
        <f>IF(Sheet1!G1633=1,Master!A705,Master!K705)</f>
        <v>38.373468699999997</v>
      </c>
      <c r="D705" s="18">
        <f>IF(Sheet1!G1633=1,Master!B705,Master!L705)</f>
        <v>-81.589242600000006</v>
      </c>
      <c r="E705" s="18">
        <f>IF(Sheet1!G1633=0,Master!A705,Master!K705)</f>
        <v>100</v>
      </c>
      <c r="F705" s="18">
        <f>IF(Sheet1!G1633=0,Master!B705,Master!L705)</f>
        <v>180</v>
      </c>
      <c r="G705" s="18">
        <f>IF(Sheet1!I1633=1,Master!A705,Master!K705)</f>
        <v>38.373468699999997</v>
      </c>
      <c r="H705" s="18">
        <f>IF(Sheet1!I1633=1,Master!B705,Master!L705)</f>
        <v>-81.589242600000006</v>
      </c>
      <c r="I705" s="18">
        <f>IF(Sheet1!I1633=0,Master!A705,Master!K705)</f>
        <v>100</v>
      </c>
      <c r="J705" s="18">
        <f>IF(Sheet1!I1633=0,Master!B705,Master!L705)</f>
        <v>180</v>
      </c>
      <c r="K705" s="18">
        <v>100</v>
      </c>
      <c r="L705" s="18">
        <v>180</v>
      </c>
      <c r="M705">
        <v>730</v>
      </c>
      <c r="N705" t="s">
        <v>844</v>
      </c>
      <c r="O705">
        <v>3.7445629302600002E-2</v>
      </c>
      <c r="P705" t="s">
        <v>244</v>
      </c>
      <c r="Q705" t="s">
        <v>245</v>
      </c>
      <c r="R705" t="s">
        <v>8</v>
      </c>
      <c r="S705">
        <v>0</v>
      </c>
      <c r="T705">
        <v>1</v>
      </c>
      <c r="U705">
        <v>-6.8110237121581996</v>
      </c>
      <c r="V705">
        <v>-6.8110237121581996</v>
      </c>
      <c r="W705">
        <v>-6.8110237121581996</v>
      </c>
      <c r="X705" s="1">
        <v>-6.8110237121581996</v>
      </c>
      <c r="Z705" s="1">
        <v>1</v>
      </c>
      <c r="AA705" s="1">
        <v>0.37079617381095897</v>
      </c>
      <c r="AB705" s="1">
        <v>0.37079617381095897</v>
      </c>
      <c r="AC705" s="1">
        <v>0.37079617381095897</v>
      </c>
      <c r="AD705" s="1">
        <v>0.37079617381095897</v>
      </c>
      <c r="AF705" s="1">
        <v>1</v>
      </c>
      <c r="AG705">
        <v>0.97625434398651101</v>
      </c>
      <c r="AH705">
        <v>0.97625434398651101</v>
      </c>
      <c r="AI705">
        <v>0.97625434398651101</v>
      </c>
      <c r="AJ705">
        <v>0.97625434398651101</v>
      </c>
      <c r="AL705" s="18">
        <f t="shared" si="62"/>
        <v>0.97625434398651101</v>
      </c>
      <c r="AM705">
        <v>0.97625434398651101</v>
      </c>
      <c r="AN705">
        <v>730</v>
      </c>
      <c r="AO705" t="s">
        <v>844</v>
      </c>
      <c r="AP705" t="s">
        <v>244</v>
      </c>
      <c r="AQ705" t="s">
        <v>245</v>
      </c>
      <c r="AR705" t="s">
        <v>8</v>
      </c>
      <c r="AS705">
        <v>38.373468699999997</v>
      </c>
      <c r="AT705">
        <v>-81.589242600000006</v>
      </c>
      <c r="AW705">
        <v>5.4</v>
      </c>
      <c r="AX705">
        <v>5.4</v>
      </c>
      <c r="BB705">
        <v>7.6</v>
      </c>
      <c r="BC705">
        <v>7.6</v>
      </c>
      <c r="BG705">
        <v>13.4</v>
      </c>
      <c r="BH705">
        <v>13.4</v>
      </c>
      <c r="BL705">
        <v>19.5</v>
      </c>
      <c r="BM705">
        <v>19.5</v>
      </c>
      <c r="BQ705">
        <v>24.5</v>
      </c>
      <c r="BR705">
        <v>24.5</v>
      </c>
      <c r="BW705">
        <v>28.3</v>
      </c>
      <c r="BX705">
        <v>28.3</v>
      </c>
      <c r="CB705">
        <v>29.9</v>
      </c>
      <c r="CC705">
        <v>29.9</v>
      </c>
      <c r="CG705">
        <v>29.3</v>
      </c>
      <c r="CH705">
        <v>29.3</v>
      </c>
      <c r="CL705">
        <v>25.9</v>
      </c>
      <c r="CM705">
        <v>25.9</v>
      </c>
      <c r="CQ705">
        <v>20</v>
      </c>
      <c r="CR705">
        <v>20</v>
      </c>
      <c r="CV705">
        <v>13.7</v>
      </c>
      <c r="CW705">
        <v>13.7</v>
      </c>
      <c r="DA705">
        <v>7.7</v>
      </c>
      <c r="DB705">
        <v>7.7</v>
      </c>
      <c r="DD705">
        <v>1</v>
      </c>
      <c r="DE705">
        <v>0</v>
      </c>
      <c r="DF705">
        <v>0</v>
      </c>
      <c r="DG705">
        <v>0</v>
      </c>
      <c r="DH705">
        <v>0</v>
      </c>
      <c r="DI705" t="str">
        <f t="shared" si="63"/>
        <v xml:space="preserve">Temp. suitable for vectors - surveillance may be needed. </v>
      </c>
      <c r="DJ705" t="str">
        <f t="shared" si="60"/>
        <v>When temp. suitable, model suggests vectors likely - may need control, education, and policies minimizing exposure.</v>
      </c>
      <c r="DK705" t="str">
        <f t="shared" si="64"/>
        <v xml:space="preserve">Temp. suitable for Zika - surveillance may be needed. </v>
      </c>
      <c r="DL705" t="str">
        <f t="shared" si="61"/>
        <v>When temp. suitable, model suggests Zika unlikely.</v>
      </c>
      <c r="DM705" t="str">
        <f t="shared" si="65"/>
        <v>Temp. suitable for vectors - surveillance may be needed. When temp. suitable, model suggests vectors likely - may need control, education, and policies minimizing exposure.</v>
      </c>
      <c r="DX705" s="59" t="s">
        <v>844</v>
      </c>
      <c r="DY705" s="59" t="s">
        <v>244</v>
      </c>
      <c r="DZ705" s="59" t="s">
        <v>245</v>
      </c>
      <c r="EA705" s="59" t="s">
        <v>8</v>
      </c>
      <c r="EB705" s="59">
        <v>560</v>
      </c>
      <c r="EC705" s="59">
        <v>142</v>
      </c>
      <c r="ED705" s="59">
        <v>0</v>
      </c>
      <c r="EE705" s="59">
        <v>6870</v>
      </c>
      <c r="EF705" s="59">
        <v>6870</v>
      </c>
      <c r="EG705" s="59">
        <v>383.17605633802799</v>
      </c>
      <c r="EH705" s="59">
        <v>898.03143314677902</v>
      </c>
      <c r="EI705" s="59">
        <v>54411</v>
      </c>
      <c r="EJ705" s="59">
        <v>100</v>
      </c>
      <c r="EK705" s="59">
        <v>0</v>
      </c>
      <c r="EL705" s="59">
        <v>7</v>
      </c>
      <c r="EM705" s="59">
        <v>72</v>
      </c>
      <c r="EN705" s="59">
        <v>54411</v>
      </c>
    </row>
    <row r="706" spans="1:144" x14ac:dyDescent="0.25">
      <c r="A706" s="18">
        <v>44.983843800000002</v>
      </c>
      <c r="B706" s="18">
        <v>-104.5175507</v>
      </c>
      <c r="C706" s="18">
        <f>IF(Sheet1!G1657=1,Master!A706,Master!K706)</f>
        <v>44.983843800000002</v>
      </c>
      <c r="D706" s="18">
        <f>IF(Sheet1!G1657=1,Master!B706,Master!L706)</f>
        <v>-104.5175507</v>
      </c>
      <c r="E706" s="18">
        <f>IF(Sheet1!G1657=0,Master!A706,Master!K706)</f>
        <v>100</v>
      </c>
      <c r="F706" s="18">
        <f>IF(Sheet1!G1657=0,Master!B706,Master!L706)</f>
        <v>180</v>
      </c>
      <c r="G706" s="18">
        <f>IF(Sheet1!I1657=1,Master!A706,Master!K706)</f>
        <v>44.983843800000002</v>
      </c>
      <c r="H706" s="18">
        <f>IF(Sheet1!I1657=1,Master!B706,Master!L706)</f>
        <v>-104.5175507</v>
      </c>
      <c r="I706" s="18">
        <f>IF(Sheet1!I1657=0,Master!A706,Master!K706)</f>
        <v>100</v>
      </c>
      <c r="J706" s="18">
        <f>IF(Sheet1!I1657=0,Master!B706,Master!L706)</f>
        <v>180</v>
      </c>
      <c r="K706" s="18">
        <v>100</v>
      </c>
      <c r="L706" s="18">
        <v>180</v>
      </c>
      <c r="M706">
        <v>7</v>
      </c>
      <c r="N706" t="s">
        <v>22</v>
      </c>
      <c r="O706">
        <v>2.1316698197800001E-2</v>
      </c>
      <c r="P706" s="18" t="s">
        <v>23</v>
      </c>
      <c r="Q706" t="s">
        <v>24</v>
      </c>
      <c r="R706" t="s">
        <v>8</v>
      </c>
      <c r="S706">
        <v>0</v>
      </c>
      <c r="T706">
        <v>1</v>
      </c>
      <c r="U706">
        <v>7.7952756881713796</v>
      </c>
      <c r="V706">
        <v>7.7952756881713796</v>
      </c>
      <c r="W706">
        <v>7.7952756881713796</v>
      </c>
      <c r="X706" s="1">
        <v>7.7952756881713796</v>
      </c>
      <c r="Z706" s="1">
        <v>1</v>
      </c>
      <c r="AA706" s="1">
        <v>8.9117074385289992E-3</v>
      </c>
      <c r="AB706" s="1">
        <v>8.9117074385289992E-3</v>
      </c>
      <c r="AC706" s="1">
        <v>8.9117074385289992E-3</v>
      </c>
      <c r="AD706" s="1">
        <v>8.9117074385289992E-3</v>
      </c>
      <c r="AF706" s="1">
        <v>1</v>
      </c>
      <c r="AG706">
        <v>8.1991432234639998E-3</v>
      </c>
      <c r="AH706">
        <v>8.1991432234639998E-3</v>
      </c>
      <c r="AI706">
        <v>8.1991432234639998E-3</v>
      </c>
      <c r="AJ706">
        <v>8.1991432234639998E-3</v>
      </c>
      <c r="AL706" s="18">
        <f t="shared" si="62"/>
        <v>8.9117074385289992E-3</v>
      </c>
      <c r="AM706">
        <v>8.9117074385289992E-3</v>
      </c>
      <c r="AN706">
        <v>7</v>
      </c>
      <c r="AO706" t="s">
        <v>22</v>
      </c>
      <c r="AP706" t="s">
        <v>23</v>
      </c>
      <c r="AQ706" t="s">
        <v>24</v>
      </c>
      <c r="AR706" t="s">
        <v>8</v>
      </c>
      <c r="AS706">
        <v>44.983843800000002</v>
      </c>
      <c r="AT706">
        <v>-104.5175507</v>
      </c>
      <c r="AW706">
        <v>-0.3</v>
      </c>
      <c r="AX706">
        <v>-0.3</v>
      </c>
      <c r="BB706">
        <v>2.7</v>
      </c>
      <c r="BC706">
        <v>2.7</v>
      </c>
      <c r="BG706">
        <v>7.4</v>
      </c>
      <c r="BH706">
        <v>7.4</v>
      </c>
      <c r="BL706">
        <v>14.3</v>
      </c>
      <c r="BM706">
        <v>14.3</v>
      </c>
      <c r="BQ706">
        <v>20.2</v>
      </c>
      <c r="BR706">
        <v>20.2</v>
      </c>
      <c r="BW706">
        <v>25.8</v>
      </c>
      <c r="BX706">
        <v>25.8</v>
      </c>
      <c r="CB706">
        <v>30.6</v>
      </c>
      <c r="CC706">
        <v>30.6</v>
      </c>
      <c r="CG706">
        <v>30</v>
      </c>
      <c r="CH706">
        <v>30</v>
      </c>
      <c r="CL706">
        <v>23.4</v>
      </c>
      <c r="CM706">
        <v>23.4</v>
      </c>
      <c r="CQ706">
        <v>16.600000000000001</v>
      </c>
      <c r="CR706">
        <v>16.600000000000001</v>
      </c>
      <c r="CV706">
        <v>7</v>
      </c>
      <c r="CW706">
        <v>7</v>
      </c>
      <c r="DA706">
        <v>1</v>
      </c>
      <c r="DB706">
        <v>1</v>
      </c>
      <c r="DD706">
        <v>1</v>
      </c>
      <c r="DE706">
        <v>0</v>
      </c>
      <c r="DF706">
        <v>0</v>
      </c>
      <c r="DG706">
        <v>0</v>
      </c>
      <c r="DH706">
        <v>0</v>
      </c>
      <c r="DI706" t="str">
        <f t="shared" si="63"/>
        <v xml:space="preserve">Temp. suitable for vectors - surveillance may be needed. </v>
      </c>
      <c r="DJ706" t="str">
        <f t="shared" ref="DJ706:DJ735" si="66">IF(AL706="NoData",$DQ$5,IF(AL706&lt;0.5,$DQ$3,IF(AL706&gt;=0.5,$DQ$4,"")))</f>
        <v>When temp. suitable, model suggests vectors unlikely or low numbers.</v>
      </c>
      <c r="DK706" t="str">
        <f t="shared" si="64"/>
        <v xml:space="preserve">Temp. suitable for Zika - surveillance may be needed. </v>
      </c>
      <c r="DL706" t="str">
        <f t="shared" ref="DL706:DL735" si="67">IF(DF706="NoData",$DU$5,IF(DF706&lt;0.5,$DU$3,IF(DF706&gt;=0.5,$DU$4,"")))</f>
        <v>When temp. suitable, model suggests Zika unlikely.</v>
      </c>
      <c r="DM706" t="str">
        <f t="shared" si="65"/>
        <v>Temp. suitable for vectors - surveillance may be needed. When temp. suitable, model suggests vectors unlikely or low numbers.</v>
      </c>
      <c r="DX706" s="59" t="s">
        <v>22</v>
      </c>
      <c r="DY706" s="59" t="s">
        <v>23</v>
      </c>
      <c r="DZ706" s="59" t="s">
        <v>24</v>
      </c>
      <c r="EA706" s="59" t="s">
        <v>8</v>
      </c>
      <c r="EB706" s="59">
        <v>0</v>
      </c>
      <c r="EC706" s="59">
        <v>276</v>
      </c>
      <c r="ED706" s="59">
        <v>0</v>
      </c>
      <c r="EE706" s="59">
        <v>4</v>
      </c>
      <c r="EF706" s="59">
        <v>4</v>
      </c>
      <c r="EG706" s="59">
        <v>2.8985507246376999E-2</v>
      </c>
      <c r="EH706" s="59">
        <v>0.26762587409593303</v>
      </c>
      <c r="EI706" s="59">
        <v>8</v>
      </c>
      <c r="EJ706" s="59">
        <v>3</v>
      </c>
      <c r="EK706" s="59">
        <v>0</v>
      </c>
      <c r="EL706" s="59">
        <v>4</v>
      </c>
      <c r="EM706" s="59">
        <v>0</v>
      </c>
      <c r="EN706" s="59">
        <v>8</v>
      </c>
    </row>
    <row r="707" spans="1:144" x14ac:dyDescent="0.25">
      <c r="A707" s="18">
        <v>44.846666300000003</v>
      </c>
      <c r="B707" s="18">
        <v>-104.5769999</v>
      </c>
      <c r="C707" s="18">
        <f>IF(Sheet1!G1658=1,Master!A707,Master!K707)</f>
        <v>44.846666300000003</v>
      </c>
      <c r="D707" s="18">
        <f>IF(Sheet1!G1658=1,Master!B707,Master!L707)</f>
        <v>-104.5769999</v>
      </c>
      <c r="E707" s="18">
        <f>IF(Sheet1!G1658=0,Master!A707,Master!K707)</f>
        <v>100</v>
      </c>
      <c r="F707" s="18">
        <f>IF(Sheet1!G1658=0,Master!B707,Master!L707)</f>
        <v>180</v>
      </c>
      <c r="G707" s="18">
        <f>IF(Sheet1!I1658=1,Master!A707,Master!K707)</f>
        <v>44.846666300000003</v>
      </c>
      <c r="H707" s="18">
        <f>IF(Sheet1!I1658=1,Master!B707,Master!L707)</f>
        <v>-104.5769999</v>
      </c>
      <c r="I707" s="18">
        <f>IF(Sheet1!I1658=0,Master!A707,Master!K707)</f>
        <v>100</v>
      </c>
      <c r="J707" s="18">
        <f>IF(Sheet1!I1658=0,Master!B707,Master!L707)</f>
        <v>180</v>
      </c>
      <c r="K707" s="18">
        <v>100</v>
      </c>
      <c r="L707" s="18">
        <v>180</v>
      </c>
      <c r="M707">
        <v>57</v>
      </c>
      <c r="N707" t="s">
        <v>121</v>
      </c>
      <c r="O707">
        <v>1.0632167050699999E-2</v>
      </c>
      <c r="P707" s="18" t="s">
        <v>23</v>
      </c>
      <c r="Q707" t="s">
        <v>24</v>
      </c>
      <c r="R707" t="s">
        <v>8</v>
      </c>
      <c r="S707">
        <v>0</v>
      </c>
      <c r="T707">
        <v>1</v>
      </c>
      <c r="U707">
        <v>8.3464565277099592</v>
      </c>
      <c r="V707">
        <v>8.3464565277099592</v>
      </c>
      <c r="W707">
        <v>8.3464565277099592</v>
      </c>
      <c r="X707" s="1">
        <v>8.3464565277099592</v>
      </c>
      <c r="Z707" s="1">
        <v>1</v>
      </c>
      <c r="AA707" s="1">
        <v>8.0917822197080005E-3</v>
      </c>
      <c r="AB707" s="1">
        <v>8.0917822197080005E-3</v>
      </c>
      <c r="AC707" s="1">
        <v>8.0917822197080005E-3</v>
      </c>
      <c r="AD707" s="1">
        <v>8.0917822197080005E-3</v>
      </c>
      <c r="AF707" s="1">
        <v>1</v>
      </c>
      <c r="AG707">
        <v>1.9437432289124E-2</v>
      </c>
      <c r="AH707">
        <v>1.9437432289124E-2</v>
      </c>
      <c r="AI707">
        <v>1.9437432289124E-2</v>
      </c>
      <c r="AJ707">
        <v>1.9437432289124E-2</v>
      </c>
      <c r="AL707" s="18">
        <f t="shared" ref="AL707:AL735" si="68">IF(AB707&gt;AH707,AB707,AH707)</f>
        <v>1.9437432289124E-2</v>
      </c>
      <c r="AM707">
        <v>1.9437432289124E-2</v>
      </c>
      <c r="AN707">
        <v>57</v>
      </c>
      <c r="AO707" t="s">
        <v>121</v>
      </c>
      <c r="AP707" t="s">
        <v>23</v>
      </c>
      <c r="AQ707" t="s">
        <v>24</v>
      </c>
      <c r="AR707" t="s">
        <v>8</v>
      </c>
      <c r="AS707">
        <v>44.846666300000003</v>
      </c>
      <c r="AT707">
        <v>-104.5769999</v>
      </c>
      <c r="AW707">
        <v>-0.3</v>
      </c>
      <c r="AX707">
        <v>-0.3</v>
      </c>
      <c r="BB707">
        <v>2.4</v>
      </c>
      <c r="BC707">
        <v>2.4</v>
      </c>
      <c r="BG707">
        <v>6.9</v>
      </c>
      <c r="BH707">
        <v>6.9</v>
      </c>
      <c r="BL707">
        <v>13.7</v>
      </c>
      <c r="BM707">
        <v>13.7</v>
      </c>
      <c r="BQ707">
        <v>19.600000000000001</v>
      </c>
      <c r="BR707">
        <v>19.600000000000001</v>
      </c>
      <c r="BW707">
        <v>25.2</v>
      </c>
      <c r="BX707">
        <v>25.2</v>
      </c>
      <c r="CB707">
        <v>30</v>
      </c>
      <c r="CC707">
        <v>30</v>
      </c>
      <c r="CG707">
        <v>29.3</v>
      </c>
      <c r="CH707">
        <v>29.3</v>
      </c>
      <c r="CL707">
        <v>22.8</v>
      </c>
      <c r="CM707">
        <v>22.8</v>
      </c>
      <c r="CQ707">
        <v>16.100000000000001</v>
      </c>
      <c r="CR707">
        <v>16.100000000000001</v>
      </c>
      <c r="CV707">
        <v>6.7</v>
      </c>
      <c r="CW707">
        <v>6.7</v>
      </c>
      <c r="DA707">
        <v>0.8</v>
      </c>
      <c r="DB707">
        <v>0.8</v>
      </c>
      <c r="DD707">
        <v>1</v>
      </c>
      <c r="DE707">
        <v>0</v>
      </c>
      <c r="DF707">
        <v>0</v>
      </c>
      <c r="DG707">
        <v>0</v>
      </c>
      <c r="DH707">
        <v>0</v>
      </c>
      <c r="DI707" t="str">
        <f t="shared" ref="DI707:DI735" si="69">IF((CL707&gt;=13)-(CL707&gt;38),$DO$4,$DO$3)</f>
        <v xml:space="preserve">Temp. suitable for vectors - surveillance may be needed. </v>
      </c>
      <c r="DJ707" t="str">
        <f t="shared" si="66"/>
        <v>When temp. suitable, model suggests vectors unlikely or low numbers.</v>
      </c>
      <c r="DK707" t="str">
        <f t="shared" ref="DK707:DK735" si="70">IF((CL707&gt;=18)-(CL707&gt;42),$DS$4,$DS$3)</f>
        <v xml:space="preserve">Temp. suitable for Zika - surveillance may be needed. </v>
      </c>
      <c r="DL707" t="str">
        <f t="shared" si="67"/>
        <v>When temp. suitable, model suggests Zika unlikely.</v>
      </c>
      <c r="DM707" t="str">
        <f t="shared" ref="DM707:DM735" si="71">CONCATENATE(DI707,DJ707)</f>
        <v>Temp. suitable for vectors - surveillance may be needed. When temp. suitable, model suggests vectors unlikely or low numbers.</v>
      </c>
      <c r="DX707" s="59" t="s">
        <v>121</v>
      </c>
      <c r="DY707" s="59" t="s">
        <v>23</v>
      </c>
      <c r="DZ707" s="59" t="s">
        <v>24</v>
      </c>
      <c r="EA707" s="59" t="s">
        <v>8</v>
      </c>
      <c r="EB707" s="59">
        <v>0</v>
      </c>
      <c r="EC707" s="59">
        <v>136</v>
      </c>
      <c r="ED707" s="59">
        <v>0</v>
      </c>
      <c r="EE707" s="59">
        <v>4</v>
      </c>
      <c r="EF707" s="59">
        <v>4</v>
      </c>
      <c r="EG707" s="59">
        <v>0.161764705882353</v>
      </c>
      <c r="EH707" s="59">
        <v>0.51763870314111904</v>
      </c>
      <c r="EI707" s="59">
        <v>22</v>
      </c>
      <c r="EJ707" s="59">
        <v>4</v>
      </c>
      <c r="EK707" s="59">
        <v>0</v>
      </c>
      <c r="EL707" s="59">
        <v>4</v>
      </c>
      <c r="EM707" s="59">
        <v>0</v>
      </c>
      <c r="EN707" s="59">
        <v>22</v>
      </c>
    </row>
    <row r="708" spans="1:144" x14ac:dyDescent="0.25">
      <c r="A708" s="18">
        <v>44.891666000000001</v>
      </c>
      <c r="B708" s="18">
        <v>-104.1869995</v>
      </c>
      <c r="C708" s="18">
        <f>IF(Sheet1!G1659=1,Master!A708,Master!K708)</f>
        <v>44.891666000000001</v>
      </c>
      <c r="D708" s="18">
        <f>IF(Sheet1!G1659=1,Master!B708,Master!L708)</f>
        <v>-104.1869995</v>
      </c>
      <c r="E708" s="18">
        <f>IF(Sheet1!G1659=0,Master!A708,Master!K708)</f>
        <v>100</v>
      </c>
      <c r="F708" s="18">
        <f>IF(Sheet1!G1659=0,Master!B708,Master!L708)</f>
        <v>180</v>
      </c>
      <c r="G708" s="18">
        <f>IF(Sheet1!I1659=1,Master!A708,Master!K708)</f>
        <v>44.891666000000001</v>
      </c>
      <c r="H708" s="18">
        <f>IF(Sheet1!I1659=1,Master!B708,Master!L708)</f>
        <v>-104.1869995</v>
      </c>
      <c r="I708" s="18">
        <f>IF(Sheet1!I1659=0,Master!A708,Master!K708)</f>
        <v>100</v>
      </c>
      <c r="J708" s="18">
        <f>IF(Sheet1!I1659=0,Master!B708,Master!L708)</f>
        <v>180</v>
      </c>
      <c r="K708" s="18">
        <v>100</v>
      </c>
      <c r="L708" s="18">
        <v>180</v>
      </c>
      <c r="M708">
        <v>144</v>
      </c>
      <c r="N708" t="s">
        <v>228</v>
      </c>
      <c r="O708">
        <v>1.0636590900400001E-2</v>
      </c>
      <c r="P708" s="18" t="s">
        <v>23</v>
      </c>
      <c r="Q708" t="s">
        <v>24</v>
      </c>
      <c r="R708" t="s">
        <v>8</v>
      </c>
      <c r="S708">
        <v>0</v>
      </c>
      <c r="T708">
        <v>1</v>
      </c>
      <c r="U708">
        <v>14.685039520263601</v>
      </c>
      <c r="V708">
        <v>14.685039520263601</v>
      </c>
      <c r="W708">
        <v>14.685039520263601</v>
      </c>
      <c r="X708" s="1">
        <v>14.685039520263601</v>
      </c>
      <c r="Z708" s="1">
        <v>1</v>
      </c>
      <c r="AA708" s="1">
        <v>9.6500944346190002E-3</v>
      </c>
      <c r="AB708" s="1">
        <v>9.6500944346190002E-3</v>
      </c>
      <c r="AC708" s="1">
        <v>9.6500944346190002E-3</v>
      </c>
      <c r="AD708" s="1">
        <v>9.6500944346190002E-3</v>
      </c>
      <c r="AF708" s="1">
        <v>1</v>
      </c>
      <c r="AG708">
        <v>0.125065863132477</v>
      </c>
      <c r="AH708">
        <v>0.125065863132477</v>
      </c>
      <c r="AI708">
        <v>0.125065863132477</v>
      </c>
      <c r="AJ708">
        <v>0.125065863132477</v>
      </c>
      <c r="AL708" s="18">
        <f t="shared" si="68"/>
        <v>0.125065863132477</v>
      </c>
      <c r="AM708">
        <v>0.125065863132477</v>
      </c>
      <c r="AN708">
        <v>144</v>
      </c>
      <c r="AO708" t="s">
        <v>228</v>
      </c>
      <c r="AP708" t="s">
        <v>23</v>
      </c>
      <c r="AQ708" t="s">
        <v>24</v>
      </c>
      <c r="AR708" t="s">
        <v>8</v>
      </c>
      <c r="AS708">
        <v>44.891666000000001</v>
      </c>
      <c r="AT708">
        <v>-104.1869995</v>
      </c>
      <c r="AW708">
        <v>-0.1</v>
      </c>
      <c r="AX708">
        <v>-0.1</v>
      </c>
      <c r="BB708">
        <v>2.9</v>
      </c>
      <c r="BC708">
        <v>2.9</v>
      </c>
      <c r="BG708">
        <v>7.4</v>
      </c>
      <c r="BH708">
        <v>7.4</v>
      </c>
      <c r="BL708">
        <v>14.5</v>
      </c>
      <c r="BM708">
        <v>14.5</v>
      </c>
      <c r="BQ708">
        <v>20.5</v>
      </c>
      <c r="BR708">
        <v>20.5</v>
      </c>
      <c r="BW708">
        <v>26.2</v>
      </c>
      <c r="BX708">
        <v>26.2</v>
      </c>
      <c r="CB708">
        <v>31.1</v>
      </c>
      <c r="CC708">
        <v>31.1</v>
      </c>
      <c r="CG708">
        <v>30.4</v>
      </c>
      <c r="CH708">
        <v>30.4</v>
      </c>
      <c r="CL708">
        <v>23.7</v>
      </c>
      <c r="CM708">
        <v>23.7</v>
      </c>
      <c r="CQ708">
        <v>16.8</v>
      </c>
      <c r="CR708">
        <v>16.8</v>
      </c>
      <c r="CV708">
        <v>7.2</v>
      </c>
      <c r="CW708">
        <v>7.2</v>
      </c>
      <c r="DA708">
        <v>1.5</v>
      </c>
      <c r="DB708">
        <v>1.5</v>
      </c>
      <c r="DD708">
        <v>1</v>
      </c>
      <c r="DE708">
        <v>0</v>
      </c>
      <c r="DF708">
        <v>0</v>
      </c>
      <c r="DG708">
        <v>0</v>
      </c>
      <c r="DH708">
        <v>0</v>
      </c>
      <c r="DI708" t="str">
        <f t="shared" si="69"/>
        <v xml:space="preserve">Temp. suitable for vectors - surveillance may be needed. </v>
      </c>
      <c r="DJ708" t="str">
        <f t="shared" si="66"/>
        <v>When temp. suitable, model suggests vectors unlikely or low numbers.</v>
      </c>
      <c r="DK708" t="str">
        <f t="shared" si="70"/>
        <v xml:space="preserve">Temp. suitable for Zika - surveillance may be needed. </v>
      </c>
      <c r="DL708" t="str">
        <f t="shared" si="67"/>
        <v>When temp. suitable, model suggests Zika unlikely.</v>
      </c>
      <c r="DM708" t="str">
        <f t="shared" si="71"/>
        <v>Temp. suitable for vectors - surveillance may be needed. When temp. suitable, model suggests vectors unlikely or low numbers.</v>
      </c>
      <c r="DX708" s="59" t="s">
        <v>228</v>
      </c>
      <c r="DY708" s="59" t="s">
        <v>23</v>
      </c>
      <c r="DZ708" s="59" t="s">
        <v>24</v>
      </c>
      <c r="EA708" s="59" t="s">
        <v>8</v>
      </c>
      <c r="EB708" s="59">
        <v>0</v>
      </c>
      <c r="EC708" s="59">
        <v>139</v>
      </c>
      <c r="ED708" s="59">
        <v>0</v>
      </c>
      <c r="EE708" s="59">
        <v>2</v>
      </c>
      <c r="EF708" s="59">
        <v>2</v>
      </c>
      <c r="EG708" s="59">
        <v>7.9136690647481994E-2</v>
      </c>
      <c r="EH708" s="59">
        <v>0.318827623110221</v>
      </c>
      <c r="EI708" s="59">
        <v>11</v>
      </c>
      <c r="EJ708" s="59">
        <v>3</v>
      </c>
      <c r="EK708" s="59">
        <v>0</v>
      </c>
      <c r="EL708" s="59">
        <v>2</v>
      </c>
      <c r="EM708" s="59">
        <v>0</v>
      </c>
      <c r="EN708" s="59">
        <v>11</v>
      </c>
    </row>
    <row r="709" spans="1:144" x14ac:dyDescent="0.25">
      <c r="A709" s="18">
        <v>42.382994400000001</v>
      </c>
      <c r="B709" s="18">
        <v>-104.8162039</v>
      </c>
      <c r="C709" s="18">
        <f>IF(Sheet1!G1660=1,Master!A709,Master!K709)</f>
        <v>42.382994400000001</v>
      </c>
      <c r="D709" s="18">
        <f>IF(Sheet1!G1660=1,Master!B709,Master!L709)</f>
        <v>-104.8162039</v>
      </c>
      <c r="E709" s="18">
        <f>IF(Sheet1!G1660=0,Master!A709,Master!K709)</f>
        <v>100</v>
      </c>
      <c r="F709" s="18">
        <f>IF(Sheet1!G1660=0,Master!B709,Master!L709)</f>
        <v>180</v>
      </c>
      <c r="G709" s="18">
        <f>IF(Sheet1!I1660=1,Master!A709,Master!K709)</f>
        <v>42.382994400000001</v>
      </c>
      <c r="H709" s="18">
        <f>IF(Sheet1!I1660=1,Master!B709,Master!L709)</f>
        <v>-104.8162039</v>
      </c>
      <c r="I709" s="18">
        <f>IF(Sheet1!I1660=0,Master!A709,Master!K709)</f>
        <v>100</v>
      </c>
      <c r="J709" s="18">
        <f>IF(Sheet1!I1660=0,Master!B709,Master!L709)</f>
        <v>180</v>
      </c>
      <c r="K709" s="18">
        <v>100</v>
      </c>
      <c r="L709" s="18">
        <v>180</v>
      </c>
      <c r="M709">
        <v>160</v>
      </c>
      <c r="N709" t="s">
        <v>258</v>
      </c>
      <c r="O709">
        <v>2.0218381909100001</v>
      </c>
      <c r="P709" s="18" t="s">
        <v>23</v>
      </c>
      <c r="Q709" t="s">
        <v>24</v>
      </c>
      <c r="R709" t="s">
        <v>8</v>
      </c>
      <c r="S709">
        <v>0</v>
      </c>
      <c r="T709">
        <v>2</v>
      </c>
      <c r="U709">
        <v>2.5590550899505602</v>
      </c>
      <c r="V709">
        <v>5.0393700599670401</v>
      </c>
      <c r="W709">
        <v>3.7992125749587999</v>
      </c>
      <c r="X709" s="1">
        <v>7.5984251499175999</v>
      </c>
      <c r="Z709" s="1">
        <v>18</v>
      </c>
      <c r="AA709" s="1">
        <v>2.9312874411079998E-3</v>
      </c>
      <c r="AB709" s="1">
        <v>1.6608779989518999E-2</v>
      </c>
      <c r="AC709" s="1">
        <v>6.4753903633279998E-3</v>
      </c>
      <c r="AD709" s="1">
        <v>0.116557026539897</v>
      </c>
      <c r="AF709" s="1">
        <v>18</v>
      </c>
      <c r="AG709">
        <v>2.6893541172119998E-3</v>
      </c>
      <c r="AH709">
        <v>1.0700600330575001E-2</v>
      </c>
      <c r="AI709">
        <v>5.5518432190860001E-3</v>
      </c>
      <c r="AJ709">
        <v>9.9933177943542006E-2</v>
      </c>
      <c r="AL709" s="18">
        <f t="shared" si="68"/>
        <v>1.6608779989518999E-2</v>
      </c>
      <c r="AM709">
        <v>1.6608779989518999E-2</v>
      </c>
      <c r="AN709">
        <v>160</v>
      </c>
      <c r="AO709" t="s">
        <v>258</v>
      </c>
      <c r="AP709" t="s">
        <v>23</v>
      </c>
      <c r="AQ709" t="s">
        <v>24</v>
      </c>
      <c r="AR709" t="s">
        <v>8</v>
      </c>
      <c r="AS709">
        <v>42.382994400000001</v>
      </c>
      <c r="AT709">
        <v>-104.8162039</v>
      </c>
      <c r="AW709">
        <v>4.3</v>
      </c>
      <c r="AX709">
        <v>3.9</v>
      </c>
      <c r="BB709">
        <v>6.4</v>
      </c>
      <c r="BC709">
        <v>6.1</v>
      </c>
      <c r="BG709">
        <v>9.8000000000000007</v>
      </c>
      <c r="BH709">
        <v>9.5</v>
      </c>
      <c r="BL709">
        <v>15.5</v>
      </c>
      <c r="BM709">
        <v>15.2</v>
      </c>
      <c r="BQ709">
        <v>20.9</v>
      </c>
      <c r="BR709">
        <v>20.6</v>
      </c>
      <c r="BW709">
        <v>27</v>
      </c>
      <c r="BX709">
        <v>26.8</v>
      </c>
      <c r="CB709">
        <v>31.3</v>
      </c>
      <c r="CC709">
        <v>31.1</v>
      </c>
      <c r="CG709">
        <v>30.4</v>
      </c>
      <c r="CH709">
        <v>30.3</v>
      </c>
      <c r="CL709">
        <v>25</v>
      </c>
      <c r="CM709">
        <v>24.8</v>
      </c>
      <c r="CQ709">
        <v>18.5</v>
      </c>
      <c r="CR709">
        <v>18.3</v>
      </c>
      <c r="CV709">
        <v>9.6999999999999993</v>
      </c>
      <c r="CW709">
        <v>9.4</v>
      </c>
      <c r="DA709">
        <v>5.2</v>
      </c>
      <c r="DB709">
        <v>4.8999999999999995</v>
      </c>
      <c r="DD709">
        <v>16</v>
      </c>
      <c r="DE709">
        <v>0</v>
      </c>
      <c r="DF709">
        <v>0</v>
      </c>
      <c r="DG709">
        <v>0</v>
      </c>
      <c r="DH709">
        <v>0</v>
      </c>
      <c r="DI709" t="str">
        <f t="shared" si="69"/>
        <v xml:space="preserve">Temp. suitable for vectors - surveillance may be needed. </v>
      </c>
      <c r="DJ709" t="str">
        <f t="shared" si="66"/>
        <v>When temp. suitable, model suggests vectors unlikely or low numbers.</v>
      </c>
      <c r="DK709" t="str">
        <f t="shared" si="70"/>
        <v xml:space="preserve">Temp. suitable for Zika - surveillance may be needed. </v>
      </c>
      <c r="DL709" t="str">
        <f t="shared" si="67"/>
        <v>When temp. suitable, model suggests Zika unlikely.</v>
      </c>
      <c r="DM709" t="str">
        <f t="shared" si="71"/>
        <v>Temp. suitable for vectors - surveillance may be needed. When temp. suitable, model suggests vectors unlikely or low numbers.</v>
      </c>
      <c r="DX709" s="59" t="s">
        <v>258</v>
      </c>
      <c r="DY709" s="59" t="s">
        <v>23</v>
      </c>
      <c r="DZ709" s="59" t="s">
        <v>24</v>
      </c>
      <c r="EA709" s="59" t="s">
        <v>8</v>
      </c>
      <c r="EB709" s="59">
        <v>0</v>
      </c>
      <c r="EC709" s="59">
        <v>1444</v>
      </c>
      <c r="ED709" s="59">
        <v>0</v>
      </c>
      <c r="EE709" s="59">
        <v>427</v>
      </c>
      <c r="EF709" s="59">
        <v>427</v>
      </c>
      <c r="EG709" s="59">
        <v>0.94875346260387805</v>
      </c>
      <c r="EH709" s="59">
        <v>14.846308842866501</v>
      </c>
      <c r="EI709" s="59">
        <v>1370</v>
      </c>
      <c r="EJ709" s="59">
        <v>19</v>
      </c>
      <c r="EK709" s="59">
        <v>0</v>
      </c>
      <c r="EL709" s="59">
        <v>7</v>
      </c>
      <c r="EM709" s="59">
        <v>0</v>
      </c>
      <c r="EN709" s="59">
        <v>1370</v>
      </c>
    </row>
    <row r="710" spans="1:144" x14ac:dyDescent="0.25">
      <c r="A710" s="18">
        <v>41.1648116</v>
      </c>
      <c r="B710" s="18">
        <v>-104.863178</v>
      </c>
      <c r="C710" s="18">
        <f>IF(Sheet1!G1661=1,Master!A710,Master!K710)</f>
        <v>41.1648116</v>
      </c>
      <c r="D710" s="18">
        <f>IF(Sheet1!G1661=1,Master!B710,Master!L710)</f>
        <v>-104.863178</v>
      </c>
      <c r="E710" s="18">
        <f>IF(Sheet1!G1661=0,Master!A710,Master!K710)</f>
        <v>100</v>
      </c>
      <c r="F710" s="18">
        <f>IF(Sheet1!G1661=0,Master!B710,Master!L710)</f>
        <v>180</v>
      </c>
      <c r="G710" s="18">
        <f>IF(Sheet1!I1661=1,Master!A710,Master!K710)</f>
        <v>41.1648116</v>
      </c>
      <c r="H710" s="18">
        <f>IF(Sheet1!I1661=1,Master!B710,Master!L710)</f>
        <v>-104.863178</v>
      </c>
      <c r="I710" s="18">
        <f>IF(Sheet1!I1661=0,Master!A710,Master!K710)</f>
        <v>100</v>
      </c>
      <c r="J710" s="18">
        <f>IF(Sheet1!I1661=0,Master!B710,Master!L710)</f>
        <v>180</v>
      </c>
      <c r="K710" s="18">
        <v>100</v>
      </c>
      <c r="L710" s="18">
        <v>180</v>
      </c>
      <c r="M710">
        <v>226</v>
      </c>
      <c r="N710" t="s">
        <v>336</v>
      </c>
      <c r="O710">
        <v>0.25957285115899997</v>
      </c>
      <c r="P710" s="18" t="s">
        <v>23</v>
      </c>
      <c r="Q710" t="s">
        <v>24</v>
      </c>
      <c r="R710" t="s">
        <v>8</v>
      </c>
      <c r="S710">
        <v>0</v>
      </c>
      <c r="T710">
        <v>1</v>
      </c>
      <c r="U710">
        <v>4.2125983238220197</v>
      </c>
      <c r="V710">
        <v>4.2125983238220197</v>
      </c>
      <c r="W710">
        <v>4.2125983238220197</v>
      </c>
      <c r="X710" s="1">
        <v>4.2125983238220197</v>
      </c>
      <c r="Z710" s="1">
        <v>1</v>
      </c>
      <c r="AA710" s="1">
        <v>1.5420109507614001E-2</v>
      </c>
      <c r="AB710" s="1">
        <v>1.5420109507614001E-2</v>
      </c>
      <c r="AC710" s="1">
        <v>1.5420109507614001E-2</v>
      </c>
      <c r="AD710" s="1">
        <v>1.5420109507614001E-2</v>
      </c>
      <c r="AF710" s="1">
        <v>1</v>
      </c>
      <c r="AG710">
        <v>1.3131797379886E-2</v>
      </c>
      <c r="AH710">
        <v>1.3131797379886E-2</v>
      </c>
      <c r="AI710">
        <v>1.3131797379886E-2</v>
      </c>
      <c r="AJ710">
        <v>1.3131797379886E-2</v>
      </c>
      <c r="AL710" s="18">
        <f t="shared" si="68"/>
        <v>1.5420109507614001E-2</v>
      </c>
      <c r="AM710">
        <v>1.5420109507614001E-2</v>
      </c>
      <c r="AN710">
        <v>226</v>
      </c>
      <c r="AO710" t="s">
        <v>336</v>
      </c>
      <c r="AP710" t="s">
        <v>23</v>
      </c>
      <c r="AQ710" t="s">
        <v>24</v>
      </c>
      <c r="AR710" t="s">
        <v>8</v>
      </c>
      <c r="AS710">
        <v>41.1648116</v>
      </c>
      <c r="AT710">
        <v>-104.863178</v>
      </c>
      <c r="AW710">
        <v>3.3</v>
      </c>
      <c r="AX710">
        <v>3.3</v>
      </c>
      <c r="BB710">
        <v>4.9000000000000004</v>
      </c>
      <c r="BC710">
        <v>4.9000000000000004</v>
      </c>
      <c r="BG710">
        <v>7.4</v>
      </c>
      <c r="BH710">
        <v>7.4</v>
      </c>
      <c r="BL710">
        <v>12.6</v>
      </c>
      <c r="BM710">
        <v>12.6</v>
      </c>
      <c r="BQ710">
        <v>18</v>
      </c>
      <c r="BR710">
        <v>18</v>
      </c>
      <c r="BW710">
        <v>23.9</v>
      </c>
      <c r="BX710">
        <v>23.9</v>
      </c>
      <c r="CB710">
        <v>28</v>
      </c>
      <c r="CC710">
        <v>28</v>
      </c>
      <c r="CG710">
        <v>26.9</v>
      </c>
      <c r="CH710">
        <v>26.9</v>
      </c>
      <c r="CL710">
        <v>22</v>
      </c>
      <c r="CM710">
        <v>22</v>
      </c>
      <c r="CQ710">
        <v>15.8</v>
      </c>
      <c r="CR710">
        <v>15.8</v>
      </c>
      <c r="CV710">
        <v>8</v>
      </c>
      <c r="CW710">
        <v>8</v>
      </c>
      <c r="DA710">
        <v>4.0999999999999996</v>
      </c>
      <c r="DB710">
        <v>4.0999999999999996</v>
      </c>
      <c r="DD710">
        <v>2</v>
      </c>
      <c r="DE710">
        <v>0</v>
      </c>
      <c r="DF710">
        <v>0</v>
      </c>
      <c r="DG710">
        <v>0</v>
      </c>
      <c r="DH710">
        <v>0</v>
      </c>
      <c r="DI710" t="str">
        <f t="shared" si="69"/>
        <v xml:space="preserve">Temp. suitable for vectors - surveillance may be needed. </v>
      </c>
      <c r="DJ710" t="str">
        <f t="shared" si="66"/>
        <v>When temp. suitable, model suggests vectors unlikely or low numbers.</v>
      </c>
      <c r="DK710" t="str">
        <f t="shared" si="70"/>
        <v xml:space="preserve">Temp. suitable for Zika - surveillance may be needed. </v>
      </c>
      <c r="DL710" t="str">
        <f t="shared" si="67"/>
        <v>When temp. suitable, model suggests Zika unlikely.</v>
      </c>
      <c r="DM710" t="str">
        <f t="shared" si="71"/>
        <v>Temp. suitable for vectors - surveillance may be needed. When temp. suitable, model suggests vectors unlikely or low numbers.</v>
      </c>
      <c r="DX710" s="59" t="s">
        <v>336</v>
      </c>
      <c r="DY710" s="59" t="s">
        <v>23</v>
      </c>
      <c r="DZ710" s="59" t="s">
        <v>24</v>
      </c>
      <c r="EA710" s="59" t="s">
        <v>8</v>
      </c>
      <c r="EB710" s="59">
        <v>382</v>
      </c>
      <c r="EC710" s="59">
        <v>328</v>
      </c>
      <c r="ED710" s="59">
        <v>0</v>
      </c>
      <c r="EE710" s="59">
        <v>3510</v>
      </c>
      <c r="EF710" s="59">
        <v>3510</v>
      </c>
      <c r="EG710" s="59">
        <v>189.18597560975601</v>
      </c>
      <c r="EH710" s="59">
        <v>419.07178810294999</v>
      </c>
      <c r="EI710" s="59">
        <v>62053</v>
      </c>
      <c r="EJ710" s="59">
        <v>140</v>
      </c>
      <c r="EK710" s="59">
        <v>0</v>
      </c>
      <c r="EL710" s="59">
        <v>10</v>
      </c>
      <c r="EM710" s="59">
        <v>5</v>
      </c>
      <c r="EN710" s="59">
        <v>62053</v>
      </c>
    </row>
    <row r="711" spans="1:144" x14ac:dyDescent="0.25">
      <c r="A711" s="18"/>
      <c r="B711" s="18"/>
      <c r="C711" s="18"/>
      <c r="D711" s="18"/>
      <c r="E711" s="18"/>
      <c r="F711" s="18"/>
      <c r="G711" s="18"/>
      <c r="H711" s="18"/>
      <c r="I711" s="18"/>
      <c r="J711" s="18"/>
      <c r="K711" s="18"/>
      <c r="L711" s="18"/>
      <c r="AL711" s="18"/>
      <c r="DI711" t="str">
        <f t="shared" si="69"/>
        <v xml:space="preserve">Too cold or becomes too hot for vectors - surveillance may not be necessary. </v>
      </c>
      <c r="DK711" t="str">
        <f t="shared" si="70"/>
        <v xml:space="preserve">Too cold or becomes too hot for Zika - surveillance may not be necessary. </v>
      </c>
    </row>
    <row r="712" spans="1:144" x14ac:dyDescent="0.25">
      <c r="A712" s="18">
        <v>13.5085187</v>
      </c>
      <c r="B712" s="18">
        <v>144.8660878</v>
      </c>
      <c r="C712" s="18">
        <f>IF(Sheet1!G1683=1,Master!A712,Master!K712)</f>
        <v>13.5085187</v>
      </c>
      <c r="D712" s="18">
        <f>IF(Sheet1!G1683=1,Master!B712,Master!L712)</f>
        <v>144.8660878</v>
      </c>
      <c r="E712" s="18">
        <f>IF(Sheet1!G1683=0,Master!A712,Master!K712)</f>
        <v>100</v>
      </c>
      <c r="F712" s="18">
        <f>IF(Sheet1!G1683=0,Master!B712,Master!L712)</f>
        <v>180</v>
      </c>
      <c r="G712" s="18">
        <f>IF(Sheet1!I1683=1,Master!A712,Master!K712)</f>
        <v>13.5085187</v>
      </c>
      <c r="H712" s="18">
        <f>IF(Sheet1!I1683=1,Master!B712,Master!L712)</f>
        <v>144.8660878</v>
      </c>
      <c r="I712" s="18">
        <f>IF(Sheet1!I1683=0,Master!A712,Master!K712)</f>
        <v>100</v>
      </c>
      <c r="J712" s="18">
        <f>IF(Sheet1!I1683=0,Master!B712,Master!L712)</f>
        <v>180</v>
      </c>
      <c r="K712" s="18">
        <v>100</v>
      </c>
      <c r="L712" s="18">
        <v>180</v>
      </c>
      <c r="M712">
        <v>8</v>
      </c>
      <c r="N712" t="s">
        <v>25</v>
      </c>
      <c r="O712">
        <v>0.13477005930399999</v>
      </c>
      <c r="P712" t="s">
        <v>26</v>
      </c>
      <c r="Q712" t="s">
        <v>27</v>
      </c>
      <c r="R712" t="s">
        <v>28</v>
      </c>
      <c r="S712">
        <v>0</v>
      </c>
      <c r="T712">
        <v>1</v>
      </c>
      <c r="U712">
        <v>24.055118560791001</v>
      </c>
      <c r="V712">
        <v>24.055118560791001</v>
      </c>
      <c r="W712">
        <v>24.055118560791001</v>
      </c>
      <c r="X712" s="1">
        <v>24.055118560791001</v>
      </c>
      <c r="Z712" s="1">
        <v>1</v>
      </c>
      <c r="AA712" s="1">
        <v>0.74525795901299496</v>
      </c>
      <c r="AB712" s="1">
        <v>0.74525795901299496</v>
      </c>
      <c r="AC712" s="1">
        <v>0.74525795901299496</v>
      </c>
      <c r="AD712" s="1">
        <v>0.74525795901299496</v>
      </c>
      <c r="AF712" s="1">
        <v>1</v>
      </c>
      <c r="AG712">
        <v>0.796431357071963</v>
      </c>
      <c r="AH712">
        <v>0.796431357071963</v>
      </c>
      <c r="AI712">
        <v>0.796431357071963</v>
      </c>
      <c r="AJ712">
        <v>0.796431357071963</v>
      </c>
      <c r="AL712" s="18">
        <f t="shared" si="68"/>
        <v>0.796431357071963</v>
      </c>
      <c r="AM712">
        <v>0.796431357071963</v>
      </c>
      <c r="AN712">
        <v>8</v>
      </c>
      <c r="AO712" t="s">
        <v>25</v>
      </c>
      <c r="AP712" t="s">
        <v>26</v>
      </c>
      <c r="AQ712" t="s">
        <v>27</v>
      </c>
      <c r="AR712" t="s">
        <v>28</v>
      </c>
      <c r="AS712">
        <v>13.5085187</v>
      </c>
      <c r="AT712">
        <v>144.8660878</v>
      </c>
      <c r="AW712">
        <v>28.3</v>
      </c>
      <c r="AX712">
        <v>28.3</v>
      </c>
      <c r="BB712">
        <v>28.3</v>
      </c>
      <c r="BC712">
        <v>28.3</v>
      </c>
      <c r="BG712">
        <v>28.7</v>
      </c>
      <c r="BH712">
        <v>28.7</v>
      </c>
      <c r="BL712">
        <v>29.4</v>
      </c>
      <c r="BM712">
        <v>29.4</v>
      </c>
      <c r="BQ712">
        <v>29.8</v>
      </c>
      <c r="BR712">
        <v>29.8</v>
      </c>
      <c r="BW712">
        <v>30</v>
      </c>
      <c r="BX712">
        <v>30</v>
      </c>
      <c r="CB712">
        <v>29.7</v>
      </c>
      <c r="CC712">
        <v>29.7</v>
      </c>
      <c r="CG712">
        <v>29.6</v>
      </c>
      <c r="CH712">
        <v>29.6</v>
      </c>
      <c r="CL712">
        <v>29.6</v>
      </c>
      <c r="CM712">
        <v>29.6</v>
      </c>
      <c r="CQ712">
        <v>29.5</v>
      </c>
      <c r="CR712">
        <v>29.5</v>
      </c>
      <c r="CV712">
        <v>29.4</v>
      </c>
      <c r="CW712">
        <v>29.4</v>
      </c>
      <c r="DA712">
        <v>28.7</v>
      </c>
      <c r="DB712">
        <v>28.7</v>
      </c>
      <c r="DD712">
        <v>1</v>
      </c>
      <c r="DE712">
        <v>0</v>
      </c>
      <c r="DF712">
        <v>0</v>
      </c>
      <c r="DG712">
        <v>0</v>
      </c>
      <c r="DH712">
        <v>0</v>
      </c>
      <c r="DI712" t="str">
        <f t="shared" si="69"/>
        <v xml:space="preserve">Temp. suitable for vectors - surveillance may be needed. </v>
      </c>
      <c r="DJ712" t="str">
        <f t="shared" si="66"/>
        <v>When temp. suitable, model suggests vectors likely - may need control, education, and policies minimizing exposure.</v>
      </c>
      <c r="DK712" t="str">
        <f t="shared" si="70"/>
        <v xml:space="preserve">Temp. suitable for Zika - surveillance may be needed. </v>
      </c>
      <c r="DL712" t="str">
        <f t="shared" si="67"/>
        <v>When temp. suitable, model suggests Zika unlikely.</v>
      </c>
      <c r="DM712" t="str">
        <f t="shared" si="71"/>
        <v>Temp. suitable for vectors - surveillance may be needed. When temp. suitable, model suggests vectors likely - may need control, education, and policies minimizing exposure.</v>
      </c>
      <c r="DX712" s="59" t="s">
        <v>25</v>
      </c>
      <c r="DY712" s="59" t="s">
        <v>26</v>
      </c>
      <c r="DZ712" s="59" t="s">
        <v>27</v>
      </c>
      <c r="EA712" s="59" t="s">
        <v>28</v>
      </c>
      <c r="EB712" s="59">
        <v>14</v>
      </c>
      <c r="EC712" s="59">
        <v>135</v>
      </c>
      <c r="ED712" s="59">
        <v>0</v>
      </c>
      <c r="EE712" s="59">
        <v>7000</v>
      </c>
      <c r="EF712" s="59">
        <v>7000</v>
      </c>
      <c r="EG712" s="59">
        <v>585.95555555555495</v>
      </c>
      <c r="EH712" s="59">
        <v>1409.0718871689501</v>
      </c>
      <c r="EI712" s="59">
        <v>79104</v>
      </c>
      <c r="EJ712" s="59">
        <v>100</v>
      </c>
      <c r="EK712" s="59">
        <v>1</v>
      </c>
      <c r="EL712" s="59">
        <v>4</v>
      </c>
      <c r="EM712" s="59">
        <v>84</v>
      </c>
      <c r="EN712" s="59">
        <v>79104</v>
      </c>
    </row>
    <row r="713" spans="1:144" x14ac:dyDescent="0.25">
      <c r="A713" s="18">
        <v>13.589180799999999</v>
      </c>
      <c r="B713" s="18">
        <v>144.90881250000001</v>
      </c>
      <c r="C713" s="18">
        <f>IF(Sheet1!G1684=1,Master!A713,Master!K713)</f>
        <v>13.589180799999999</v>
      </c>
      <c r="D713" s="18">
        <f>IF(Sheet1!G1684=1,Master!B713,Master!L713)</f>
        <v>144.90881250000001</v>
      </c>
      <c r="E713" s="18">
        <f>IF(Sheet1!G1684=0,Master!A713,Master!K713)</f>
        <v>100</v>
      </c>
      <c r="F713" s="18">
        <f>IF(Sheet1!G1684=0,Master!B713,Master!L713)</f>
        <v>180</v>
      </c>
      <c r="G713" s="18">
        <f>IF(Sheet1!I1684=1,Master!A713,Master!K713)</f>
        <v>13.589180799999999</v>
      </c>
      <c r="H713" s="18">
        <f>IF(Sheet1!I1684=1,Master!B713,Master!L713)</f>
        <v>144.90881250000001</v>
      </c>
      <c r="I713" s="18">
        <f>IF(Sheet1!I1684=0,Master!A713,Master!K713)</f>
        <v>100</v>
      </c>
      <c r="J713" s="18">
        <f>IF(Sheet1!I1684=0,Master!B713,Master!L713)</f>
        <v>180</v>
      </c>
      <c r="K713" s="18">
        <v>100</v>
      </c>
      <c r="L713" s="18">
        <v>180</v>
      </c>
      <c r="M713">
        <v>9</v>
      </c>
      <c r="N713" t="s">
        <v>29</v>
      </c>
      <c r="O713">
        <v>0.32591598614900003</v>
      </c>
      <c r="P713" t="s">
        <v>26</v>
      </c>
      <c r="Q713" t="s">
        <v>27</v>
      </c>
      <c r="R713" t="s">
        <v>28</v>
      </c>
      <c r="S713">
        <v>0</v>
      </c>
      <c r="T713">
        <v>1</v>
      </c>
      <c r="U713">
        <v>19.370079040527301</v>
      </c>
      <c r="V713">
        <v>19.370079040527301</v>
      </c>
      <c r="W713">
        <v>19.370079040527301</v>
      </c>
      <c r="X713" s="1">
        <v>19.370079040527301</v>
      </c>
      <c r="Z713" s="1">
        <v>2</v>
      </c>
      <c r="AA713" s="1">
        <v>0.72251331555337495</v>
      </c>
      <c r="AB713" s="1">
        <v>0.90702562324922897</v>
      </c>
      <c r="AC713" s="1">
        <v>0.81476946940130202</v>
      </c>
      <c r="AD713" s="1">
        <v>1.6295389388026</v>
      </c>
      <c r="AF713" s="1">
        <v>2</v>
      </c>
      <c r="AG713">
        <v>0.88964048135560303</v>
      </c>
      <c r="AH713">
        <v>0.91555154990673304</v>
      </c>
      <c r="AI713">
        <v>0.90259601563116798</v>
      </c>
      <c r="AJ713">
        <v>1.80519203126233</v>
      </c>
      <c r="AL713" s="18">
        <f t="shared" si="68"/>
        <v>0.91555154990673304</v>
      </c>
      <c r="AM713">
        <v>0.91555154990673304</v>
      </c>
      <c r="AN713">
        <v>9</v>
      </c>
      <c r="AO713" t="s">
        <v>29</v>
      </c>
      <c r="AP713" t="s">
        <v>26</v>
      </c>
      <c r="AQ713" t="s">
        <v>27</v>
      </c>
      <c r="AR713" t="s">
        <v>28</v>
      </c>
      <c r="AS713">
        <v>13.589180799999999</v>
      </c>
      <c r="AT713">
        <v>144.90881250000001</v>
      </c>
      <c r="AW713">
        <v>28.3</v>
      </c>
      <c r="AX713">
        <v>28.3</v>
      </c>
      <c r="BB713">
        <v>28.4</v>
      </c>
      <c r="BC713">
        <v>28.4</v>
      </c>
      <c r="BG713">
        <v>28.9</v>
      </c>
      <c r="BH713">
        <v>28.9</v>
      </c>
      <c r="BL713">
        <v>29.5</v>
      </c>
      <c r="BM713">
        <v>29.5</v>
      </c>
      <c r="BQ713">
        <v>29.9</v>
      </c>
      <c r="BR713">
        <v>29.9</v>
      </c>
      <c r="BW713">
        <v>30.1</v>
      </c>
      <c r="BX713">
        <v>30.1</v>
      </c>
      <c r="CB713">
        <v>29.9</v>
      </c>
      <c r="CC713">
        <v>29.9</v>
      </c>
      <c r="CG713">
        <v>29.8</v>
      </c>
      <c r="CH713">
        <v>29.8</v>
      </c>
      <c r="CL713">
        <v>29.7</v>
      </c>
      <c r="CM713">
        <v>29.7</v>
      </c>
      <c r="CQ713">
        <v>29.7</v>
      </c>
      <c r="CR713">
        <v>29.7</v>
      </c>
      <c r="CV713">
        <v>29.5</v>
      </c>
      <c r="CW713">
        <v>29.5</v>
      </c>
      <c r="DA713">
        <v>28.8</v>
      </c>
      <c r="DB713">
        <v>28.8</v>
      </c>
      <c r="DD713">
        <v>1</v>
      </c>
      <c r="DE713">
        <v>0</v>
      </c>
      <c r="DF713">
        <v>0</v>
      </c>
      <c r="DG713">
        <v>0</v>
      </c>
      <c r="DH713">
        <v>0</v>
      </c>
      <c r="DI713" t="str">
        <f t="shared" si="69"/>
        <v xml:space="preserve">Temp. suitable for vectors - surveillance may be needed. </v>
      </c>
      <c r="DJ713" t="str">
        <f t="shared" si="66"/>
        <v>When temp. suitable, model suggests vectors likely - may need control, education, and policies minimizing exposure.</v>
      </c>
      <c r="DK713" t="str">
        <f t="shared" si="70"/>
        <v xml:space="preserve">Temp. suitable for Zika - surveillance may be needed. </v>
      </c>
      <c r="DL713" t="str">
        <f t="shared" si="67"/>
        <v>When temp. suitable, model suggests Zika unlikely.</v>
      </c>
      <c r="DM713" t="str">
        <f t="shared" si="71"/>
        <v>Temp. suitable for vectors - surveillance may be needed. When temp. suitable, model suggests vectors likely - may need control, education, and policies minimizing exposure.</v>
      </c>
      <c r="DX713" s="59" t="s">
        <v>29</v>
      </c>
      <c r="DY713" s="59" t="s">
        <v>26</v>
      </c>
      <c r="DZ713" s="59" t="s">
        <v>27</v>
      </c>
      <c r="EA713" s="59" t="s">
        <v>28</v>
      </c>
      <c r="EB713" s="59">
        <v>3</v>
      </c>
      <c r="EC713" s="59">
        <v>116</v>
      </c>
      <c r="ED713" s="59">
        <v>0</v>
      </c>
      <c r="EE713" s="59">
        <v>2504</v>
      </c>
      <c r="EF713" s="59">
        <v>2504</v>
      </c>
      <c r="EG713" s="59">
        <v>89.5</v>
      </c>
      <c r="EH713" s="59">
        <v>283.93307552891798</v>
      </c>
      <c r="EI713" s="59">
        <v>10382</v>
      </c>
      <c r="EJ713" s="59">
        <v>43</v>
      </c>
      <c r="EK713" s="59">
        <v>0</v>
      </c>
      <c r="EL713" s="59">
        <v>4</v>
      </c>
      <c r="EM713" s="59">
        <v>2</v>
      </c>
      <c r="EN713" s="59">
        <v>10382</v>
      </c>
    </row>
    <row r="714" spans="1:144" x14ac:dyDescent="0.25">
      <c r="A714" s="18">
        <v>13.535080900000001</v>
      </c>
      <c r="B714" s="18">
        <v>144.8162615</v>
      </c>
      <c r="C714" s="18">
        <f>IF(Sheet1!G1685=1,Master!A714,Master!K714)</f>
        <v>13.535080900000001</v>
      </c>
      <c r="D714" s="18">
        <f>IF(Sheet1!G1685=1,Master!B714,Master!L714)</f>
        <v>144.8162615</v>
      </c>
      <c r="E714" s="18">
        <f>IF(Sheet1!G1685=0,Master!A714,Master!K714)</f>
        <v>100</v>
      </c>
      <c r="F714" s="18">
        <f>IF(Sheet1!G1685=0,Master!B714,Master!L714)</f>
        <v>180</v>
      </c>
      <c r="G714" s="18">
        <f>IF(Sheet1!I1685=1,Master!A714,Master!K714)</f>
        <v>13.535080900000001</v>
      </c>
      <c r="H714" s="18">
        <f>IF(Sheet1!I1685=1,Master!B714,Master!L714)</f>
        <v>144.8162615</v>
      </c>
      <c r="I714" s="18">
        <f>IF(Sheet1!I1685=0,Master!A714,Master!K714)</f>
        <v>100</v>
      </c>
      <c r="J714" s="18">
        <f>IF(Sheet1!I1685=0,Master!B714,Master!L714)</f>
        <v>180</v>
      </c>
      <c r="K714" s="18">
        <v>100</v>
      </c>
      <c r="L714" s="18">
        <v>180</v>
      </c>
      <c r="M714">
        <v>10</v>
      </c>
      <c r="N714" t="s">
        <v>30</v>
      </c>
      <c r="O714">
        <v>9.6387673129200005E-2</v>
      </c>
      <c r="P714" t="s">
        <v>26</v>
      </c>
      <c r="Q714" t="s">
        <v>27</v>
      </c>
      <c r="R714" t="s">
        <v>28</v>
      </c>
      <c r="S714">
        <v>0</v>
      </c>
      <c r="T714">
        <v>1</v>
      </c>
      <c r="U714">
        <v>24.055118560791001</v>
      </c>
      <c r="V714">
        <v>24.055118560791001</v>
      </c>
      <c r="W714">
        <v>24.055118560791001</v>
      </c>
      <c r="X714" s="1">
        <v>24.055118560791001</v>
      </c>
      <c r="Z714" s="1">
        <v>1</v>
      </c>
      <c r="AA714" s="1">
        <v>0.86262630957370801</v>
      </c>
      <c r="AB714" s="1">
        <v>0.86262630957370801</v>
      </c>
      <c r="AC714" s="1">
        <v>0.86262630957370801</v>
      </c>
      <c r="AD714" s="1">
        <v>0.86262630957370801</v>
      </c>
      <c r="AF714" s="1">
        <v>1</v>
      </c>
      <c r="AG714">
        <v>0.97921627810701095</v>
      </c>
      <c r="AH714">
        <v>0.97921627810701095</v>
      </c>
      <c r="AI714">
        <v>0.97921627810701095</v>
      </c>
      <c r="AJ714">
        <v>0.97921627810701095</v>
      </c>
      <c r="AL714" s="18">
        <f t="shared" si="68"/>
        <v>0.97921627810701095</v>
      </c>
      <c r="AM714">
        <v>0.97921627810701095</v>
      </c>
      <c r="AN714">
        <v>10</v>
      </c>
      <c r="AO714" t="s">
        <v>30</v>
      </c>
      <c r="AP714" t="s">
        <v>26</v>
      </c>
      <c r="AQ714" t="s">
        <v>27</v>
      </c>
      <c r="AR714" t="s">
        <v>28</v>
      </c>
      <c r="AS714">
        <v>13.535080900000001</v>
      </c>
      <c r="AT714">
        <v>144.8162615</v>
      </c>
      <c r="AW714">
        <v>28.9</v>
      </c>
      <c r="AX714">
        <v>28.9</v>
      </c>
      <c r="BB714">
        <v>29</v>
      </c>
      <c r="BC714">
        <v>29</v>
      </c>
      <c r="BG714">
        <v>29.4</v>
      </c>
      <c r="BH714">
        <v>29.4</v>
      </c>
      <c r="BL714">
        <v>30</v>
      </c>
      <c r="BM714">
        <v>30</v>
      </c>
      <c r="BQ714">
        <v>30.4</v>
      </c>
      <c r="BR714">
        <v>30.4</v>
      </c>
      <c r="BW714">
        <v>30.7</v>
      </c>
      <c r="BX714">
        <v>30.7</v>
      </c>
      <c r="CB714">
        <v>30.4</v>
      </c>
      <c r="CC714">
        <v>30.4</v>
      </c>
      <c r="CG714">
        <v>30.3</v>
      </c>
      <c r="CH714">
        <v>30.3</v>
      </c>
      <c r="CL714">
        <v>30.3</v>
      </c>
      <c r="CM714">
        <v>30.3</v>
      </c>
      <c r="CQ714">
        <v>30.2</v>
      </c>
      <c r="CR714">
        <v>30.2</v>
      </c>
      <c r="CV714">
        <v>30</v>
      </c>
      <c r="CW714">
        <v>30</v>
      </c>
      <c r="DA714">
        <v>29.4</v>
      </c>
      <c r="DB714">
        <v>29.4</v>
      </c>
      <c r="DD714">
        <v>1</v>
      </c>
      <c r="DE714">
        <v>0</v>
      </c>
      <c r="DF714">
        <v>0</v>
      </c>
      <c r="DG714">
        <v>0</v>
      </c>
      <c r="DH714">
        <v>0</v>
      </c>
      <c r="DI714" t="str">
        <f t="shared" si="69"/>
        <v xml:space="preserve">Temp. suitable for vectors - surveillance may be needed. </v>
      </c>
      <c r="DJ714" t="str">
        <f t="shared" si="66"/>
        <v>When temp. suitable, model suggests vectors likely - may need control, education, and policies minimizing exposure.</v>
      </c>
      <c r="DK714" t="str">
        <f t="shared" si="70"/>
        <v xml:space="preserve">Temp. suitable for Zika - surveillance may be needed. </v>
      </c>
      <c r="DL714" t="str">
        <f t="shared" si="67"/>
        <v>When temp. suitable, model suggests Zika unlikely.</v>
      </c>
      <c r="DM714" t="str">
        <f t="shared" si="71"/>
        <v>Temp. suitable for vectors - surveillance may be needed. When temp. suitable, model suggests vectors likely - may need control, education, and policies minimizing exposure.</v>
      </c>
      <c r="DX714" s="59" t="s">
        <v>30</v>
      </c>
      <c r="DY714" s="59" t="s">
        <v>26</v>
      </c>
      <c r="DZ714" s="59" t="s">
        <v>27</v>
      </c>
      <c r="EA714" s="59" t="s">
        <v>28</v>
      </c>
      <c r="EB714" s="59">
        <v>13</v>
      </c>
      <c r="EC714" s="59">
        <v>20</v>
      </c>
      <c r="ED714" s="59">
        <v>2</v>
      </c>
      <c r="EE714" s="59">
        <v>3759</v>
      </c>
      <c r="EF714" s="59">
        <v>3757</v>
      </c>
      <c r="EG714" s="59">
        <v>729.2</v>
      </c>
      <c r="EH714" s="59">
        <v>1057.24829628616</v>
      </c>
      <c r="EI714" s="59">
        <v>14584</v>
      </c>
      <c r="EJ714" s="59">
        <v>19</v>
      </c>
      <c r="EK714" s="59">
        <v>9</v>
      </c>
      <c r="EL714" s="59">
        <v>2</v>
      </c>
      <c r="EM714" s="59">
        <v>360</v>
      </c>
      <c r="EN714" s="59">
        <v>14584</v>
      </c>
    </row>
    <row r="715" spans="1:144" x14ac:dyDescent="0.25">
      <c r="A715" s="18">
        <v>13.5370109</v>
      </c>
      <c r="B715" s="18">
        <v>144.9154364</v>
      </c>
      <c r="C715" s="18">
        <f>IF(Sheet1!G1686=1,Master!A715,Master!K715)</f>
        <v>13.5370109</v>
      </c>
      <c r="D715" s="18">
        <f>IF(Sheet1!G1686=1,Master!B715,Master!L715)</f>
        <v>144.9154364</v>
      </c>
      <c r="E715" s="18">
        <f>IF(Sheet1!G1686=0,Master!A715,Master!K715)</f>
        <v>100</v>
      </c>
      <c r="F715" s="18">
        <f>IF(Sheet1!G1686=0,Master!B715,Master!L715)</f>
        <v>180</v>
      </c>
      <c r="G715" s="18">
        <f>IF(Sheet1!I1686=1,Master!A715,Master!K715)</f>
        <v>13.5370109</v>
      </c>
      <c r="H715" s="18">
        <f>IF(Sheet1!I1686=1,Master!B715,Master!L715)</f>
        <v>144.9154364</v>
      </c>
      <c r="I715" s="18">
        <f>IF(Sheet1!I1686=0,Master!A715,Master!K715)</f>
        <v>100</v>
      </c>
      <c r="J715" s="18">
        <f>IF(Sheet1!I1686=0,Master!B715,Master!L715)</f>
        <v>180</v>
      </c>
      <c r="K715" s="18">
        <v>100</v>
      </c>
      <c r="L715" s="18">
        <v>180</v>
      </c>
      <c r="M715">
        <v>11</v>
      </c>
      <c r="N715" t="s">
        <v>31</v>
      </c>
      <c r="O715">
        <v>2.15881960884E-2</v>
      </c>
      <c r="P715" t="s">
        <v>26</v>
      </c>
      <c r="Q715" t="s">
        <v>27</v>
      </c>
      <c r="R715" t="s">
        <v>28</v>
      </c>
      <c r="S715">
        <v>0</v>
      </c>
      <c r="T715">
        <v>1</v>
      </c>
      <c r="U715">
        <v>19.370079040527301</v>
      </c>
      <c r="V715">
        <v>19.370079040527301</v>
      </c>
      <c r="W715">
        <v>19.370079040527301</v>
      </c>
      <c r="X715" s="1">
        <v>19.370079040527301</v>
      </c>
      <c r="Z715" s="1">
        <v>1</v>
      </c>
      <c r="AA715" s="1">
        <v>0.31483951210975603</v>
      </c>
      <c r="AB715" s="1">
        <v>0.31483951210975603</v>
      </c>
      <c r="AC715" s="1">
        <v>0.31483951210975603</v>
      </c>
      <c r="AD715" s="1">
        <v>0.31483951210975603</v>
      </c>
      <c r="AF715" s="1">
        <v>1</v>
      </c>
      <c r="AG715">
        <v>0.13712610304355599</v>
      </c>
      <c r="AH715">
        <v>0.13712610304355599</v>
      </c>
      <c r="AI715">
        <v>0.13712610304355599</v>
      </c>
      <c r="AJ715">
        <v>0.13712610304355599</v>
      </c>
      <c r="AL715" s="18">
        <f t="shared" si="68"/>
        <v>0.31483951210975603</v>
      </c>
      <c r="AM715">
        <v>0.31483951210975603</v>
      </c>
      <c r="AN715">
        <v>11</v>
      </c>
      <c r="AO715" t="s">
        <v>31</v>
      </c>
      <c r="AP715" t="s">
        <v>26</v>
      </c>
      <c r="AQ715" t="s">
        <v>27</v>
      </c>
      <c r="AR715" t="s">
        <v>28</v>
      </c>
      <c r="AS715">
        <v>13.5370109</v>
      </c>
      <c r="AT715">
        <v>144.9154364</v>
      </c>
      <c r="AW715">
        <v>28.3</v>
      </c>
      <c r="AX715">
        <v>28.3</v>
      </c>
      <c r="BB715">
        <v>28.3</v>
      </c>
      <c r="BC715">
        <v>28.3</v>
      </c>
      <c r="BG715">
        <v>28.7</v>
      </c>
      <c r="BH715">
        <v>28.7</v>
      </c>
      <c r="BL715">
        <v>29.4</v>
      </c>
      <c r="BM715">
        <v>29.4</v>
      </c>
      <c r="BQ715">
        <v>29.8</v>
      </c>
      <c r="BR715">
        <v>29.8</v>
      </c>
      <c r="BW715">
        <v>30</v>
      </c>
      <c r="BX715">
        <v>30</v>
      </c>
      <c r="CB715">
        <v>29.7</v>
      </c>
      <c r="CC715">
        <v>29.7</v>
      </c>
      <c r="CG715">
        <v>29.6</v>
      </c>
      <c r="CH715">
        <v>29.6</v>
      </c>
      <c r="CL715">
        <v>29.6</v>
      </c>
      <c r="CM715">
        <v>29.6</v>
      </c>
      <c r="CQ715">
        <v>29.5</v>
      </c>
      <c r="CR715">
        <v>29.5</v>
      </c>
      <c r="CV715">
        <v>29.4</v>
      </c>
      <c r="CW715">
        <v>29.4</v>
      </c>
      <c r="DA715">
        <v>28.7</v>
      </c>
      <c r="DB715">
        <v>28.7</v>
      </c>
      <c r="DD715">
        <v>1</v>
      </c>
      <c r="DE715">
        <v>0</v>
      </c>
      <c r="DF715">
        <v>0</v>
      </c>
      <c r="DG715">
        <v>0</v>
      </c>
      <c r="DH715">
        <v>0</v>
      </c>
      <c r="DI715" t="str">
        <f t="shared" si="69"/>
        <v xml:space="preserve">Temp. suitable for vectors - surveillance may be needed. </v>
      </c>
      <c r="DJ715" t="str">
        <f t="shared" si="66"/>
        <v>When temp. suitable, model suggests vectors unlikely or low numbers.</v>
      </c>
      <c r="DK715" t="str">
        <f t="shared" si="70"/>
        <v xml:space="preserve">Temp. suitable for Zika - surveillance may be needed. </v>
      </c>
      <c r="DL715" t="str">
        <f t="shared" si="67"/>
        <v>When temp. suitable, model suggests Zika unlikely.</v>
      </c>
      <c r="DM715" t="str">
        <f t="shared" si="71"/>
        <v>Temp. suitable for vectors - surveillance may be needed. When temp. suitable, model suggests vectors unlikely or low numbers.</v>
      </c>
      <c r="DX715" s="59" t="s">
        <v>31</v>
      </c>
      <c r="DY715" s="59" t="s">
        <v>26</v>
      </c>
      <c r="DZ715" s="59" t="s">
        <v>27</v>
      </c>
      <c r="EA715" s="59" t="s">
        <v>28</v>
      </c>
      <c r="EB715" s="59">
        <v>18</v>
      </c>
      <c r="EN715" s="59">
        <v>18</v>
      </c>
    </row>
    <row r="716" spans="1:144" x14ac:dyDescent="0.25">
      <c r="A716" s="18">
        <v>13.4554861</v>
      </c>
      <c r="B716" s="18">
        <v>144.81348059999999</v>
      </c>
      <c r="C716" s="18">
        <f>IF(Sheet1!G1687=1,Master!A716,Master!K716)</f>
        <v>13.4554861</v>
      </c>
      <c r="D716" s="18">
        <f>IF(Sheet1!G1687=1,Master!B716,Master!L716)</f>
        <v>144.81348059999999</v>
      </c>
      <c r="E716" s="18">
        <f>IF(Sheet1!G1687=0,Master!A716,Master!K716)</f>
        <v>100</v>
      </c>
      <c r="F716" s="18">
        <f>IF(Sheet1!G1687=0,Master!B716,Master!L716)</f>
        <v>180</v>
      </c>
      <c r="G716" s="18">
        <f>IF(Sheet1!I1687=1,Master!A716,Master!K716)</f>
        <v>13.4554861</v>
      </c>
      <c r="H716" s="18">
        <f>IF(Sheet1!I1687=1,Master!B716,Master!L716)</f>
        <v>144.81348059999999</v>
      </c>
      <c r="I716" s="18">
        <f>IF(Sheet1!I1687=0,Master!A716,Master!K716)</f>
        <v>100</v>
      </c>
      <c r="J716" s="18">
        <f>IF(Sheet1!I1687=0,Master!B716,Master!L716)</f>
        <v>180</v>
      </c>
      <c r="K716" s="18">
        <v>100</v>
      </c>
      <c r="L716" s="18">
        <v>180</v>
      </c>
      <c r="M716">
        <v>12</v>
      </c>
      <c r="N716" t="s">
        <v>32</v>
      </c>
      <c r="O716">
        <v>6.2752164654899995E-2</v>
      </c>
      <c r="P716" t="s">
        <v>26</v>
      </c>
      <c r="Q716" t="s">
        <v>27</v>
      </c>
      <c r="R716" t="s">
        <v>28</v>
      </c>
      <c r="S716">
        <v>0</v>
      </c>
      <c r="T716">
        <v>1</v>
      </c>
      <c r="U716">
        <v>20.748031616210898</v>
      </c>
      <c r="V716">
        <v>20.748031616210898</v>
      </c>
      <c r="W716">
        <v>20.748031616210898</v>
      </c>
      <c r="X716" s="1">
        <v>20.748031616210898</v>
      </c>
      <c r="Z716" s="1">
        <v>1</v>
      </c>
      <c r="AA716" s="1">
        <v>0.84431967106939398</v>
      </c>
      <c r="AB716" s="1">
        <v>0.84431967106939398</v>
      </c>
      <c r="AC716" s="1">
        <v>0.84431967106939398</v>
      </c>
      <c r="AD716" s="1">
        <v>0.84431967106939398</v>
      </c>
      <c r="AF716" s="1">
        <v>1</v>
      </c>
      <c r="AG716">
        <v>0.79309276364667203</v>
      </c>
      <c r="AH716">
        <v>0.79309276364667203</v>
      </c>
      <c r="AI716">
        <v>0.79309276364667203</v>
      </c>
      <c r="AJ716">
        <v>0.79309276364667203</v>
      </c>
      <c r="AL716" s="18">
        <f t="shared" si="68"/>
        <v>0.84431967106939398</v>
      </c>
      <c r="AM716">
        <v>0.84431967106939398</v>
      </c>
      <c r="AN716">
        <v>12</v>
      </c>
      <c r="AO716" t="s">
        <v>32</v>
      </c>
      <c r="AP716" t="s">
        <v>26</v>
      </c>
      <c r="AQ716" t="s">
        <v>27</v>
      </c>
      <c r="AR716" t="s">
        <v>28</v>
      </c>
      <c r="AS716">
        <v>13.4554861</v>
      </c>
      <c r="AT716">
        <v>144.81348059999999</v>
      </c>
      <c r="AW716">
        <v>29</v>
      </c>
      <c r="AX716">
        <v>29</v>
      </c>
      <c r="BB716">
        <v>29.1</v>
      </c>
      <c r="BC716">
        <v>29.1</v>
      </c>
      <c r="BG716">
        <v>29.5</v>
      </c>
      <c r="BH716">
        <v>29.5</v>
      </c>
      <c r="BL716">
        <v>30</v>
      </c>
      <c r="BM716">
        <v>30</v>
      </c>
      <c r="BQ716">
        <v>30.4</v>
      </c>
      <c r="BR716">
        <v>30.4</v>
      </c>
      <c r="BW716">
        <v>30.7</v>
      </c>
      <c r="BX716">
        <v>30.7</v>
      </c>
      <c r="CB716">
        <v>30.4</v>
      </c>
      <c r="CC716">
        <v>30.4</v>
      </c>
      <c r="CG716">
        <v>30.3</v>
      </c>
      <c r="CH716">
        <v>30.3</v>
      </c>
      <c r="CL716">
        <v>30.3</v>
      </c>
      <c r="CM716">
        <v>30.3</v>
      </c>
      <c r="CQ716">
        <v>30.3</v>
      </c>
      <c r="CR716">
        <v>30.3</v>
      </c>
      <c r="CV716">
        <v>30.1</v>
      </c>
      <c r="CW716">
        <v>30.1</v>
      </c>
      <c r="DA716">
        <v>29.5</v>
      </c>
      <c r="DB716">
        <v>29.5</v>
      </c>
      <c r="DD716">
        <v>1</v>
      </c>
      <c r="DE716">
        <v>0</v>
      </c>
      <c r="DF716">
        <v>0</v>
      </c>
      <c r="DG716">
        <v>0</v>
      </c>
      <c r="DH716">
        <v>0</v>
      </c>
      <c r="DI716" t="str">
        <f t="shared" si="69"/>
        <v xml:space="preserve">Temp. suitable for vectors - surveillance may be needed. </v>
      </c>
      <c r="DJ716" t="str">
        <f t="shared" si="66"/>
        <v>When temp. suitable, model suggests vectors likely - may need control, education, and policies minimizing exposure.</v>
      </c>
      <c r="DK716" t="str">
        <f t="shared" si="70"/>
        <v xml:space="preserve">Temp. suitable for Zika - surveillance may be needed. </v>
      </c>
      <c r="DL716" t="str">
        <f t="shared" si="67"/>
        <v>When temp. suitable, model suggests Zika unlikely.</v>
      </c>
      <c r="DM716" t="str">
        <f t="shared" si="71"/>
        <v>Temp. suitable for vectors - surveillance may be needed. When temp. suitable, model suggests vectors likely - may need control, education, and policies minimizing exposure.</v>
      </c>
      <c r="DX716" s="59" t="s">
        <v>32</v>
      </c>
      <c r="DY716" s="59" t="s">
        <v>26</v>
      </c>
      <c r="DZ716" s="59" t="s">
        <v>27</v>
      </c>
      <c r="EA716" s="59" t="s">
        <v>28</v>
      </c>
      <c r="EB716" s="59">
        <v>14</v>
      </c>
      <c r="EC716" s="59">
        <v>46</v>
      </c>
      <c r="ED716" s="59">
        <v>0</v>
      </c>
      <c r="EE716" s="59">
        <v>3620</v>
      </c>
      <c r="EF716" s="59">
        <v>3620</v>
      </c>
      <c r="EG716" s="59">
        <v>545.78260869565202</v>
      </c>
      <c r="EH716" s="59">
        <v>839.38284556969097</v>
      </c>
      <c r="EI716" s="59">
        <v>25106</v>
      </c>
      <c r="EJ716" s="59">
        <v>40</v>
      </c>
      <c r="EK716" s="59">
        <v>2</v>
      </c>
      <c r="EL716" s="59">
        <v>0</v>
      </c>
      <c r="EM716" s="59">
        <v>156</v>
      </c>
      <c r="EN716" s="59">
        <v>25106</v>
      </c>
    </row>
    <row r="717" spans="1:144" x14ac:dyDescent="0.25">
      <c r="A717" s="18">
        <v>13.5867798</v>
      </c>
      <c r="B717" s="18">
        <v>144.8623595</v>
      </c>
      <c r="C717" s="18">
        <f>IF(Sheet1!G1688=1,Master!A717,Master!K717)</f>
        <v>13.5867798</v>
      </c>
      <c r="D717" s="18">
        <f>IF(Sheet1!G1688=1,Master!B717,Master!L717)</f>
        <v>144.8623595</v>
      </c>
      <c r="E717" s="18">
        <f>IF(Sheet1!G1688=0,Master!A717,Master!K717)</f>
        <v>100</v>
      </c>
      <c r="F717" s="18">
        <f>IF(Sheet1!G1688=0,Master!B717,Master!L717)</f>
        <v>180</v>
      </c>
      <c r="G717" s="18">
        <f>IF(Sheet1!I1688=1,Master!A717,Master!K717)</f>
        <v>13.5867798</v>
      </c>
      <c r="H717" s="18">
        <f>IF(Sheet1!I1688=1,Master!B717,Master!L717)</f>
        <v>144.8623595</v>
      </c>
      <c r="I717" s="18">
        <f>IF(Sheet1!I1688=0,Master!A717,Master!K717)</f>
        <v>100</v>
      </c>
      <c r="J717" s="18">
        <f>IF(Sheet1!I1688=0,Master!B717,Master!L717)</f>
        <v>180</v>
      </c>
      <c r="K717" s="18">
        <v>100</v>
      </c>
      <c r="L717" s="18">
        <v>180</v>
      </c>
      <c r="M717">
        <v>13</v>
      </c>
      <c r="N717" t="s">
        <v>33</v>
      </c>
      <c r="O717">
        <v>1.09844294432E-2</v>
      </c>
      <c r="P717" t="s">
        <v>26</v>
      </c>
      <c r="Q717" t="s">
        <v>27</v>
      </c>
      <c r="R717" t="s">
        <v>28</v>
      </c>
      <c r="S717">
        <v>0</v>
      </c>
      <c r="T717">
        <v>1</v>
      </c>
      <c r="U717">
        <v>24.055118560791001</v>
      </c>
      <c r="V717">
        <v>24.055118560791001</v>
      </c>
      <c r="W717">
        <v>24.055118560791001</v>
      </c>
      <c r="X717" s="1">
        <v>24.055118560791001</v>
      </c>
      <c r="Z717" s="1">
        <v>1</v>
      </c>
      <c r="AA717" s="1">
        <v>0.76314884424209595</v>
      </c>
      <c r="AB717" s="1">
        <v>0.76314884424209595</v>
      </c>
      <c r="AC717" s="1">
        <v>0.76314884424209595</v>
      </c>
      <c r="AD717" s="1">
        <v>0.76314884424209595</v>
      </c>
      <c r="AF717" s="1">
        <v>1</v>
      </c>
      <c r="AG717">
        <v>0.76648247241973899</v>
      </c>
      <c r="AH717">
        <v>0.76648247241973899</v>
      </c>
      <c r="AI717">
        <v>0.76648247241973899</v>
      </c>
      <c r="AJ717">
        <v>0.76648247241973899</v>
      </c>
      <c r="AL717" s="18">
        <f t="shared" si="68"/>
        <v>0.76648247241973899</v>
      </c>
      <c r="AM717">
        <v>0.76648247241973899</v>
      </c>
      <c r="AN717">
        <v>13</v>
      </c>
      <c r="AO717" t="s">
        <v>33</v>
      </c>
      <c r="AP717" t="s">
        <v>26</v>
      </c>
      <c r="AQ717" t="s">
        <v>27</v>
      </c>
      <c r="AR717" t="s">
        <v>28</v>
      </c>
      <c r="AS717">
        <v>13.5867798</v>
      </c>
      <c r="AT717">
        <v>144.8623595</v>
      </c>
      <c r="AW717">
        <v>28.3</v>
      </c>
      <c r="AX717">
        <v>28.3</v>
      </c>
      <c r="BB717">
        <v>28.4</v>
      </c>
      <c r="BC717">
        <v>28.4</v>
      </c>
      <c r="BG717">
        <v>28.9</v>
      </c>
      <c r="BH717">
        <v>28.9</v>
      </c>
      <c r="BL717">
        <v>29.5</v>
      </c>
      <c r="BM717">
        <v>29.5</v>
      </c>
      <c r="BQ717">
        <v>29.9</v>
      </c>
      <c r="BR717">
        <v>29.9</v>
      </c>
      <c r="BW717">
        <v>30.1</v>
      </c>
      <c r="BX717">
        <v>30.1</v>
      </c>
      <c r="CB717">
        <v>29.9</v>
      </c>
      <c r="CC717">
        <v>29.9</v>
      </c>
      <c r="CG717">
        <v>29.8</v>
      </c>
      <c r="CH717">
        <v>29.8</v>
      </c>
      <c r="CL717">
        <v>29.7</v>
      </c>
      <c r="CM717">
        <v>29.7</v>
      </c>
      <c r="CQ717">
        <v>29.7</v>
      </c>
      <c r="CR717">
        <v>29.7</v>
      </c>
      <c r="CV717">
        <v>29.5</v>
      </c>
      <c r="CW717">
        <v>29.5</v>
      </c>
      <c r="DA717">
        <v>28.8</v>
      </c>
      <c r="DB717">
        <v>28.8</v>
      </c>
      <c r="DD717">
        <v>1</v>
      </c>
      <c r="DE717">
        <v>0</v>
      </c>
      <c r="DF717">
        <v>0</v>
      </c>
      <c r="DG717">
        <v>0</v>
      </c>
      <c r="DH717">
        <v>0</v>
      </c>
      <c r="DI717" t="str">
        <f t="shared" si="69"/>
        <v xml:space="preserve">Temp. suitable for vectors - surveillance may be needed. </v>
      </c>
      <c r="DJ717" t="str">
        <f t="shared" si="66"/>
        <v>When temp. suitable, model suggests vectors likely - may need control, education, and policies minimizing exposure.</v>
      </c>
      <c r="DK717" t="str">
        <f t="shared" si="70"/>
        <v xml:space="preserve">Temp. suitable for Zika - surveillance may be needed. </v>
      </c>
      <c r="DL717" t="str">
        <f t="shared" si="67"/>
        <v>When temp. suitable, model suggests Zika unlikely.</v>
      </c>
      <c r="DM717" t="str">
        <f t="shared" si="71"/>
        <v>Temp. suitable for vectors - surveillance may be needed. When temp. suitable, model suggests vectors likely - may need control, education, and policies minimizing exposure.</v>
      </c>
      <c r="DX717" s="59" t="s">
        <v>33</v>
      </c>
      <c r="DY717" s="59" t="s">
        <v>26</v>
      </c>
      <c r="DZ717" s="59" t="s">
        <v>27</v>
      </c>
      <c r="EA717" s="59" t="s">
        <v>28</v>
      </c>
      <c r="EB717" s="59">
        <v>170</v>
      </c>
      <c r="EN717" s="59">
        <v>170</v>
      </c>
    </row>
    <row r="718" spans="1:144" x14ac:dyDescent="0.25">
      <c r="A718" s="18">
        <v>13.5178542</v>
      </c>
      <c r="B718" s="18">
        <v>144.81113490000001</v>
      </c>
      <c r="C718" s="18">
        <f>IF(Sheet1!G1689=1,Master!A718,Master!K718)</f>
        <v>13.5178542</v>
      </c>
      <c r="D718" s="18">
        <f>IF(Sheet1!G1689=1,Master!B718,Master!L718)</f>
        <v>144.81113490000001</v>
      </c>
      <c r="E718" s="18">
        <f>IF(Sheet1!G1689=0,Master!A718,Master!K718)</f>
        <v>100</v>
      </c>
      <c r="F718" s="18">
        <f>IF(Sheet1!G1689=0,Master!B718,Master!L718)</f>
        <v>180</v>
      </c>
      <c r="G718" s="18">
        <f>IF(Sheet1!I1689=1,Master!A718,Master!K718)</f>
        <v>13.5178542</v>
      </c>
      <c r="H718" s="18">
        <f>IF(Sheet1!I1689=1,Master!B718,Master!L718)</f>
        <v>144.81113490000001</v>
      </c>
      <c r="I718" s="18">
        <f>IF(Sheet1!I1689=0,Master!A718,Master!K718)</f>
        <v>100</v>
      </c>
      <c r="J718" s="18">
        <f>IF(Sheet1!I1689=0,Master!B718,Master!L718)</f>
        <v>180</v>
      </c>
      <c r="K718" s="18">
        <v>100</v>
      </c>
      <c r="L718" s="18">
        <v>180</v>
      </c>
      <c r="M718">
        <v>14</v>
      </c>
      <c r="N718" t="s">
        <v>34</v>
      </c>
      <c r="O718">
        <v>1.55611137346E-2</v>
      </c>
      <c r="P718" t="s">
        <v>26</v>
      </c>
      <c r="Q718" t="s">
        <v>27</v>
      </c>
      <c r="R718" t="s">
        <v>28</v>
      </c>
      <c r="S718">
        <v>0</v>
      </c>
      <c r="T718">
        <v>1</v>
      </c>
      <c r="U718">
        <v>24.055118560791001</v>
      </c>
      <c r="V718">
        <v>24.055118560791001</v>
      </c>
      <c r="W718">
        <v>24.055118560791001</v>
      </c>
      <c r="X718" s="1">
        <v>24.055118560791001</v>
      </c>
      <c r="Z718" s="1">
        <v>1</v>
      </c>
      <c r="AA718" s="1">
        <v>0.91562801599502597</v>
      </c>
      <c r="AB718" s="1">
        <v>0.91562801599502597</v>
      </c>
      <c r="AC718" s="1">
        <v>0.91562801599502597</v>
      </c>
      <c r="AD718" s="1">
        <v>0.91562801599502597</v>
      </c>
      <c r="AF718" s="1">
        <v>1</v>
      </c>
      <c r="AG718">
        <v>0.97323077917098999</v>
      </c>
      <c r="AH718">
        <v>0.97323077917098999</v>
      </c>
      <c r="AI718">
        <v>0.97323077917098999</v>
      </c>
      <c r="AJ718">
        <v>0.97323077917098999</v>
      </c>
      <c r="AL718" s="18">
        <f t="shared" si="68"/>
        <v>0.97323077917098999</v>
      </c>
      <c r="AM718">
        <v>0.97323077917098999</v>
      </c>
      <c r="AN718">
        <v>14</v>
      </c>
      <c r="AO718" t="s">
        <v>34</v>
      </c>
      <c r="AP718" t="s">
        <v>26</v>
      </c>
      <c r="AQ718" t="s">
        <v>27</v>
      </c>
      <c r="AR718" t="s">
        <v>28</v>
      </c>
      <c r="AS718">
        <v>13.5178542</v>
      </c>
      <c r="AT718">
        <v>144.81113490000001</v>
      </c>
      <c r="AW718">
        <v>28.9</v>
      </c>
      <c r="AX718">
        <v>28.9</v>
      </c>
      <c r="BB718">
        <v>29</v>
      </c>
      <c r="BC718">
        <v>29</v>
      </c>
      <c r="BG718">
        <v>29.4</v>
      </c>
      <c r="BH718">
        <v>29.4</v>
      </c>
      <c r="BL718">
        <v>30</v>
      </c>
      <c r="BM718">
        <v>30</v>
      </c>
      <c r="BQ718">
        <v>30.4</v>
      </c>
      <c r="BR718">
        <v>30.4</v>
      </c>
      <c r="BW718">
        <v>30.7</v>
      </c>
      <c r="BX718">
        <v>30.7</v>
      </c>
      <c r="CB718">
        <v>30.4</v>
      </c>
      <c r="CC718">
        <v>30.4</v>
      </c>
      <c r="CG718">
        <v>30.3</v>
      </c>
      <c r="CH718">
        <v>30.3</v>
      </c>
      <c r="CL718">
        <v>30.3</v>
      </c>
      <c r="CM718">
        <v>30.3</v>
      </c>
      <c r="CQ718">
        <v>30.2</v>
      </c>
      <c r="CR718">
        <v>30.2</v>
      </c>
      <c r="CV718">
        <v>30</v>
      </c>
      <c r="CW718">
        <v>30</v>
      </c>
      <c r="DA718">
        <v>29.4</v>
      </c>
      <c r="DB718">
        <v>29.4</v>
      </c>
      <c r="DD718">
        <v>1</v>
      </c>
      <c r="DE718">
        <v>0</v>
      </c>
      <c r="DF718">
        <v>0</v>
      </c>
      <c r="DG718">
        <v>0</v>
      </c>
      <c r="DH718">
        <v>0</v>
      </c>
      <c r="DI718" t="str">
        <f t="shared" si="69"/>
        <v xml:space="preserve">Temp. suitable for vectors - surveillance may be needed. </v>
      </c>
      <c r="DJ718" t="str">
        <f t="shared" si="66"/>
        <v>When temp. suitable, model suggests vectors likely - may need control, education, and policies minimizing exposure.</v>
      </c>
      <c r="DK718" t="str">
        <f t="shared" si="70"/>
        <v xml:space="preserve">Temp. suitable for Zika - surveillance may be needed. </v>
      </c>
      <c r="DL718" t="str">
        <f t="shared" si="67"/>
        <v>When temp. suitable, model suggests Zika unlikely.</v>
      </c>
      <c r="DM718" t="str">
        <f t="shared" si="71"/>
        <v>Temp. suitable for vectors - surveillance may be needed. When temp. suitable, model suggests vectors likely - may need control, education, and policies minimizing exposure.</v>
      </c>
      <c r="DX718" s="59" t="s">
        <v>34</v>
      </c>
      <c r="DY718" s="59" t="s">
        <v>26</v>
      </c>
      <c r="DZ718" s="59" t="s">
        <v>27</v>
      </c>
      <c r="EA718" s="59" t="s">
        <v>28</v>
      </c>
      <c r="EB718" s="59">
        <v>140</v>
      </c>
      <c r="EN718" s="59">
        <v>140</v>
      </c>
    </row>
    <row r="719" spans="1:144" x14ac:dyDescent="0.25">
      <c r="A719" s="18">
        <v>13.4285923</v>
      </c>
      <c r="B719" s="18">
        <v>144.65351570000001</v>
      </c>
      <c r="C719" s="18">
        <f>IF(Sheet1!G1690=1,Master!A719,Master!K719)</f>
        <v>13.4285923</v>
      </c>
      <c r="D719" s="18">
        <f>IF(Sheet1!G1690=1,Master!B719,Master!L719)</f>
        <v>144.65351570000001</v>
      </c>
      <c r="E719" s="18">
        <f>IF(Sheet1!G1690=0,Master!A719,Master!K719)</f>
        <v>100</v>
      </c>
      <c r="F719" s="18">
        <f>IF(Sheet1!G1690=0,Master!B719,Master!L719)</f>
        <v>180</v>
      </c>
      <c r="G719" s="18">
        <f>IF(Sheet1!I1690=1,Master!A719,Master!K719)</f>
        <v>13.4285923</v>
      </c>
      <c r="H719" s="18">
        <f>IF(Sheet1!I1690=1,Master!B719,Master!L719)</f>
        <v>144.65351570000001</v>
      </c>
      <c r="I719" s="18">
        <f>IF(Sheet1!I1690=0,Master!A719,Master!K719)</f>
        <v>100</v>
      </c>
      <c r="J719" s="18">
        <f>IF(Sheet1!I1690=0,Master!B719,Master!L719)</f>
        <v>180</v>
      </c>
      <c r="K719" s="18">
        <v>100</v>
      </c>
      <c r="L719" s="18">
        <v>180</v>
      </c>
      <c r="M719">
        <v>469</v>
      </c>
      <c r="N719" t="s">
        <v>581</v>
      </c>
      <c r="O719">
        <v>0.34829132082800002</v>
      </c>
      <c r="P719" t="s">
        <v>26</v>
      </c>
      <c r="Q719" t="s">
        <v>27</v>
      </c>
      <c r="R719" t="s">
        <v>28</v>
      </c>
      <c r="S719">
        <v>0</v>
      </c>
      <c r="T719">
        <v>1</v>
      </c>
      <c r="U719">
        <v>24.330709457397401</v>
      </c>
      <c r="V719">
        <v>24.330709457397401</v>
      </c>
      <c r="W719">
        <v>24.330709457397401</v>
      </c>
      <c r="X719" s="1">
        <v>24.330709457397401</v>
      </c>
      <c r="Z719" s="1">
        <v>1</v>
      </c>
      <c r="AA719" s="1">
        <v>0.88321711270060499</v>
      </c>
      <c r="AB719" s="1">
        <v>0.88321711270060499</v>
      </c>
      <c r="AC719" s="1">
        <v>0.88321711270060499</v>
      </c>
      <c r="AD719" s="1">
        <v>0.88321711270060499</v>
      </c>
      <c r="AF719" s="1">
        <v>1</v>
      </c>
      <c r="AG719">
        <v>0.97702441659910699</v>
      </c>
      <c r="AH719">
        <v>0.97702441659910699</v>
      </c>
      <c r="AI719">
        <v>0.97702441659910699</v>
      </c>
      <c r="AJ719">
        <v>0.97702441659910699</v>
      </c>
      <c r="AL719" s="18">
        <f t="shared" si="68"/>
        <v>0.97702441659910699</v>
      </c>
      <c r="AM719">
        <v>0.97702441659910699</v>
      </c>
      <c r="AN719">
        <v>469</v>
      </c>
      <c r="AO719" t="s">
        <v>581</v>
      </c>
      <c r="AP719" t="s">
        <v>26</v>
      </c>
      <c r="AQ719" t="s">
        <v>27</v>
      </c>
      <c r="AR719" t="s">
        <v>28</v>
      </c>
      <c r="AS719">
        <v>13.4285923</v>
      </c>
      <c r="AT719">
        <v>144.65351570000001</v>
      </c>
      <c r="AW719">
        <v>29.3</v>
      </c>
      <c r="AX719">
        <v>29.3</v>
      </c>
      <c r="BB719">
        <v>29.3</v>
      </c>
      <c r="BC719">
        <v>29.3</v>
      </c>
      <c r="BG719">
        <v>29.8</v>
      </c>
      <c r="BH719">
        <v>29.8</v>
      </c>
      <c r="BL719">
        <v>30.3</v>
      </c>
      <c r="BM719">
        <v>30.3</v>
      </c>
      <c r="BQ719">
        <v>30.7</v>
      </c>
      <c r="BR719">
        <v>30.7</v>
      </c>
      <c r="BW719">
        <v>31</v>
      </c>
      <c r="BX719">
        <v>31</v>
      </c>
      <c r="CB719">
        <v>30.7</v>
      </c>
      <c r="CC719">
        <v>30.7</v>
      </c>
      <c r="CG719">
        <v>30.6</v>
      </c>
      <c r="CH719">
        <v>30.6</v>
      </c>
      <c r="CL719">
        <v>30.6</v>
      </c>
      <c r="CM719">
        <v>30.6</v>
      </c>
      <c r="CQ719">
        <v>30.6</v>
      </c>
      <c r="CR719">
        <v>30.6</v>
      </c>
      <c r="CV719">
        <v>30.3</v>
      </c>
      <c r="CW719">
        <v>30.3</v>
      </c>
      <c r="DA719">
        <v>29.7</v>
      </c>
      <c r="DB719">
        <v>29.7</v>
      </c>
      <c r="DD719">
        <v>1</v>
      </c>
      <c r="DE719">
        <v>0</v>
      </c>
      <c r="DF719">
        <v>0</v>
      </c>
      <c r="DG719">
        <v>0</v>
      </c>
      <c r="DH719">
        <v>0</v>
      </c>
      <c r="DI719" t="str">
        <f t="shared" si="69"/>
        <v xml:space="preserve">Temp. suitable for vectors - surveillance may be needed. </v>
      </c>
      <c r="DJ719" t="str">
        <f t="shared" si="66"/>
        <v>When temp. suitable, model suggests vectors likely - may need control, education, and policies minimizing exposure.</v>
      </c>
      <c r="DK719" t="str">
        <f t="shared" si="70"/>
        <v xml:space="preserve">Temp. suitable for Zika - surveillance may be needed. </v>
      </c>
      <c r="DL719" t="str">
        <f t="shared" si="67"/>
        <v>When temp. suitable, model suggests Zika unlikely.</v>
      </c>
      <c r="DM719" t="str">
        <f t="shared" si="71"/>
        <v>Temp. suitable for vectors - surveillance may be needed. When temp. suitable, model suggests vectors likely - may need control, education, and policies minimizing exposure.</v>
      </c>
      <c r="DX719" s="59" t="s">
        <v>581</v>
      </c>
      <c r="DY719" s="59" t="s">
        <v>26</v>
      </c>
      <c r="DZ719" s="59" t="s">
        <v>27</v>
      </c>
      <c r="EA719" s="59" t="s">
        <v>28</v>
      </c>
      <c r="EB719" s="59">
        <v>318</v>
      </c>
      <c r="EC719" s="59">
        <v>129</v>
      </c>
      <c r="ED719" s="59">
        <v>0</v>
      </c>
      <c r="EE719" s="59">
        <v>2985</v>
      </c>
      <c r="EF719" s="59">
        <v>2985</v>
      </c>
      <c r="EG719" s="59">
        <v>162.248062015503</v>
      </c>
      <c r="EH719" s="59">
        <v>410.72178914398899</v>
      </c>
      <c r="EI719" s="59">
        <v>20930</v>
      </c>
      <c r="EJ719" s="59">
        <v>62</v>
      </c>
      <c r="EK719" s="59">
        <v>0</v>
      </c>
      <c r="EL719" s="59">
        <v>6</v>
      </c>
      <c r="EM719" s="59">
        <v>8</v>
      </c>
      <c r="EN719" s="59">
        <v>20930</v>
      </c>
    </row>
    <row r="720" spans="1:144" x14ac:dyDescent="0.25">
      <c r="A720" s="18">
        <v>13.4030953</v>
      </c>
      <c r="B720" s="18">
        <v>144.6825326</v>
      </c>
      <c r="C720" s="18">
        <f>IF(Sheet1!G1691=1,Master!A720,Master!K720)</f>
        <v>13.4030953</v>
      </c>
      <c r="D720" s="18">
        <f>IF(Sheet1!G1691=1,Master!B720,Master!L720)</f>
        <v>144.6825326</v>
      </c>
      <c r="E720" s="18">
        <f>IF(Sheet1!G1691=0,Master!A720,Master!K720)</f>
        <v>100</v>
      </c>
      <c r="F720" s="18">
        <f>IF(Sheet1!G1691=0,Master!B720,Master!L720)</f>
        <v>180</v>
      </c>
      <c r="G720" s="18">
        <f>IF(Sheet1!I1691=1,Master!A720,Master!K720)</f>
        <v>13.4030953</v>
      </c>
      <c r="H720" s="18">
        <f>IF(Sheet1!I1691=1,Master!B720,Master!L720)</f>
        <v>144.6825326</v>
      </c>
      <c r="I720" s="18">
        <f>IF(Sheet1!I1691=0,Master!A720,Master!K720)</f>
        <v>100</v>
      </c>
      <c r="J720" s="18">
        <f>IF(Sheet1!I1691=0,Master!B720,Master!L720)</f>
        <v>180</v>
      </c>
      <c r="K720" s="18">
        <v>100</v>
      </c>
      <c r="L720" s="18">
        <v>180</v>
      </c>
      <c r="M720">
        <v>470</v>
      </c>
      <c r="N720" t="s">
        <v>582</v>
      </c>
      <c r="O720">
        <v>4.9371993403399997E-2</v>
      </c>
      <c r="P720" t="s">
        <v>26</v>
      </c>
      <c r="Q720" t="s">
        <v>27</v>
      </c>
      <c r="R720" t="s">
        <v>28</v>
      </c>
      <c r="S720">
        <v>0</v>
      </c>
      <c r="T720">
        <v>1</v>
      </c>
      <c r="U720">
        <v>24.330709457397401</v>
      </c>
      <c r="V720">
        <v>24.330709457397401</v>
      </c>
      <c r="W720">
        <v>24.330709457397401</v>
      </c>
      <c r="X720" s="1">
        <v>24.330709457397401</v>
      </c>
      <c r="Z720" s="1">
        <v>1</v>
      </c>
      <c r="AA720" s="1">
        <v>0.80632674694061302</v>
      </c>
      <c r="AB720" s="1">
        <v>0.80632674694061302</v>
      </c>
      <c r="AC720" s="1">
        <v>0.80632674694061302</v>
      </c>
      <c r="AD720" s="1">
        <v>0.80632674694061302</v>
      </c>
      <c r="AF720" s="1">
        <v>1</v>
      </c>
      <c r="AG720">
        <v>0.90225523710250899</v>
      </c>
      <c r="AH720">
        <v>0.90225523710250899</v>
      </c>
      <c r="AI720">
        <v>0.90225523710250899</v>
      </c>
      <c r="AJ720">
        <v>0.90225523710250899</v>
      </c>
      <c r="AL720" s="18">
        <f t="shared" si="68"/>
        <v>0.90225523710250899</v>
      </c>
      <c r="AM720">
        <v>0.90225523710250899</v>
      </c>
      <c r="AN720">
        <v>470</v>
      </c>
      <c r="AO720" t="s">
        <v>582</v>
      </c>
      <c r="AP720" t="s">
        <v>26</v>
      </c>
      <c r="AQ720" t="s">
        <v>27</v>
      </c>
      <c r="AR720" t="s">
        <v>28</v>
      </c>
      <c r="AS720">
        <v>13.4030953</v>
      </c>
      <c r="AT720">
        <v>144.6825326</v>
      </c>
      <c r="AW720">
        <v>28.9</v>
      </c>
      <c r="AX720">
        <v>28.9</v>
      </c>
      <c r="BB720">
        <v>28.9</v>
      </c>
      <c r="BC720">
        <v>28.9</v>
      </c>
      <c r="BG720">
        <v>29.4</v>
      </c>
      <c r="BH720">
        <v>29.4</v>
      </c>
      <c r="BL720">
        <v>29.9</v>
      </c>
      <c r="BM720">
        <v>29.9</v>
      </c>
      <c r="BQ720">
        <v>30.3</v>
      </c>
      <c r="BR720">
        <v>30.3</v>
      </c>
      <c r="BW720">
        <v>30.5</v>
      </c>
      <c r="BX720">
        <v>30.5</v>
      </c>
      <c r="CB720">
        <v>30.3</v>
      </c>
      <c r="CC720">
        <v>30.3</v>
      </c>
      <c r="CG720">
        <v>30.1</v>
      </c>
      <c r="CH720">
        <v>30.1</v>
      </c>
      <c r="CL720">
        <v>30.1</v>
      </c>
      <c r="CM720">
        <v>30.1</v>
      </c>
      <c r="CQ720">
        <v>30.1</v>
      </c>
      <c r="CR720">
        <v>30.1</v>
      </c>
      <c r="CV720">
        <v>30</v>
      </c>
      <c r="CW720">
        <v>30</v>
      </c>
      <c r="DA720">
        <v>29.3</v>
      </c>
      <c r="DB720">
        <v>29.3</v>
      </c>
      <c r="DD720">
        <v>1</v>
      </c>
      <c r="DE720">
        <v>0</v>
      </c>
      <c r="DF720">
        <v>0</v>
      </c>
      <c r="DG720">
        <v>0</v>
      </c>
      <c r="DH720">
        <v>0</v>
      </c>
      <c r="DI720" t="str">
        <f t="shared" si="69"/>
        <v xml:space="preserve">Temp. suitable for vectors - surveillance may be needed. </v>
      </c>
      <c r="DJ720" t="str">
        <f t="shared" si="66"/>
        <v>When temp. suitable, model suggests vectors likely - may need control, education, and policies minimizing exposure.</v>
      </c>
      <c r="DK720" t="str">
        <f t="shared" si="70"/>
        <v xml:space="preserve">Temp. suitable for Zika - surveillance may be needed. </v>
      </c>
      <c r="DL720" t="str">
        <f t="shared" si="67"/>
        <v>When temp. suitable, model suggests Zika unlikely.</v>
      </c>
      <c r="DM720" t="str">
        <f t="shared" si="71"/>
        <v>Temp. suitable for vectors - surveillance may be needed. When temp. suitable, model suggests vectors likely - may need control, education, and policies minimizing exposure.</v>
      </c>
      <c r="DX720" s="59" t="s">
        <v>582</v>
      </c>
      <c r="DY720" s="59" t="s">
        <v>26</v>
      </c>
      <c r="DZ720" s="59" t="s">
        <v>27</v>
      </c>
      <c r="EA720" s="59" t="s">
        <v>28</v>
      </c>
      <c r="EB720" s="59">
        <v>207</v>
      </c>
      <c r="EC720" s="59">
        <v>8</v>
      </c>
      <c r="ED720" s="59">
        <v>0</v>
      </c>
      <c r="EE720" s="59">
        <v>2</v>
      </c>
      <c r="EF720" s="59">
        <v>2</v>
      </c>
      <c r="EG720" s="59">
        <v>0.5</v>
      </c>
      <c r="EH720" s="59">
        <v>0.70710678118654802</v>
      </c>
      <c r="EI720" s="59">
        <v>4</v>
      </c>
      <c r="EJ720" s="59">
        <v>3</v>
      </c>
      <c r="EK720" s="59">
        <v>0</v>
      </c>
      <c r="EL720" s="59">
        <v>2</v>
      </c>
      <c r="EM720" s="59">
        <v>0</v>
      </c>
      <c r="EN720" s="59">
        <v>4</v>
      </c>
    </row>
    <row r="721" spans="1:144" x14ac:dyDescent="0.25">
      <c r="A721" s="18">
        <v>13.475495499999999</v>
      </c>
      <c r="B721" s="18">
        <v>144.8277784</v>
      </c>
      <c r="C721" s="18">
        <f>IF(Sheet1!G1692=1,Master!A721,Master!K721)</f>
        <v>13.475495499999999</v>
      </c>
      <c r="D721" s="18">
        <f>IF(Sheet1!G1692=1,Master!B721,Master!L721)</f>
        <v>144.8277784</v>
      </c>
      <c r="E721" s="18">
        <f>IF(Sheet1!G1692=0,Master!A721,Master!K721)</f>
        <v>100</v>
      </c>
      <c r="F721" s="18">
        <f>IF(Sheet1!G1692=0,Master!B721,Master!L721)</f>
        <v>180</v>
      </c>
      <c r="G721" s="18">
        <f>IF(Sheet1!I1692=1,Master!A721,Master!K721)</f>
        <v>13.475495499999999</v>
      </c>
      <c r="H721" s="18">
        <f>IF(Sheet1!I1692=1,Master!B721,Master!L721)</f>
        <v>144.8277784</v>
      </c>
      <c r="I721" s="18">
        <f>IF(Sheet1!I1692=0,Master!A721,Master!K721)</f>
        <v>100</v>
      </c>
      <c r="J721" s="18">
        <f>IF(Sheet1!I1692=0,Master!B721,Master!L721)</f>
        <v>180</v>
      </c>
      <c r="K721" s="18">
        <v>100</v>
      </c>
      <c r="L721" s="18">
        <v>180</v>
      </c>
      <c r="M721">
        <v>487</v>
      </c>
      <c r="N721" t="s">
        <v>599</v>
      </c>
      <c r="O721">
        <v>0.13724534599900001</v>
      </c>
      <c r="P721" t="s">
        <v>26</v>
      </c>
      <c r="Q721" t="s">
        <v>27</v>
      </c>
      <c r="R721" t="s">
        <v>28</v>
      </c>
      <c r="S721">
        <v>0</v>
      </c>
      <c r="T721">
        <v>1</v>
      </c>
      <c r="U721">
        <v>20.748031616210898</v>
      </c>
      <c r="V721">
        <v>20.748031616210898</v>
      </c>
      <c r="W721">
        <v>20.748031616210898</v>
      </c>
      <c r="X721" s="1">
        <v>20.748031616210898</v>
      </c>
      <c r="Z721" s="1">
        <v>1</v>
      </c>
      <c r="AA721" s="1">
        <v>0.84431964159011796</v>
      </c>
      <c r="AB721" s="1">
        <v>0.84431964159011796</v>
      </c>
      <c r="AC721" s="1">
        <v>0.84431964159011796</v>
      </c>
      <c r="AD721" s="1">
        <v>0.84431964159011796</v>
      </c>
      <c r="AF721" s="1">
        <v>1</v>
      </c>
      <c r="AG721">
        <v>0.79309278726577803</v>
      </c>
      <c r="AH721">
        <v>0.79309278726577803</v>
      </c>
      <c r="AI721">
        <v>0.79309278726577803</v>
      </c>
      <c r="AJ721">
        <v>0.79309278726577803</v>
      </c>
      <c r="AL721" s="18">
        <f t="shared" si="68"/>
        <v>0.84431964159011796</v>
      </c>
      <c r="AM721">
        <v>0.84431964159011796</v>
      </c>
      <c r="AN721">
        <v>487</v>
      </c>
      <c r="AO721" t="s">
        <v>599</v>
      </c>
      <c r="AP721" t="s">
        <v>26</v>
      </c>
      <c r="AQ721" t="s">
        <v>27</v>
      </c>
      <c r="AR721" t="s">
        <v>28</v>
      </c>
      <c r="AS721">
        <v>13.475495499999999</v>
      </c>
      <c r="AT721">
        <v>144.8277784</v>
      </c>
      <c r="AW721">
        <v>29</v>
      </c>
      <c r="AX721">
        <v>29</v>
      </c>
      <c r="BB721">
        <v>29.1</v>
      </c>
      <c r="BC721">
        <v>29.1</v>
      </c>
      <c r="BG721">
        <v>29.5</v>
      </c>
      <c r="BH721">
        <v>29.5</v>
      </c>
      <c r="BL721">
        <v>30</v>
      </c>
      <c r="BM721">
        <v>30</v>
      </c>
      <c r="BQ721">
        <v>30.4</v>
      </c>
      <c r="BR721">
        <v>30.4</v>
      </c>
      <c r="BW721">
        <v>30.7</v>
      </c>
      <c r="BX721">
        <v>30.7</v>
      </c>
      <c r="CB721">
        <v>30.4</v>
      </c>
      <c r="CC721">
        <v>30.4</v>
      </c>
      <c r="CG721">
        <v>30.3</v>
      </c>
      <c r="CH721">
        <v>30.3</v>
      </c>
      <c r="CL721">
        <v>30.3</v>
      </c>
      <c r="CM721">
        <v>30.3</v>
      </c>
      <c r="CQ721">
        <v>30.3</v>
      </c>
      <c r="CR721">
        <v>30.3</v>
      </c>
      <c r="CV721">
        <v>30.1</v>
      </c>
      <c r="CW721">
        <v>30.1</v>
      </c>
      <c r="DA721">
        <v>29.5</v>
      </c>
      <c r="DB721">
        <v>29.5</v>
      </c>
      <c r="DD721">
        <v>1</v>
      </c>
      <c r="DE721">
        <v>0</v>
      </c>
      <c r="DF721">
        <v>0</v>
      </c>
      <c r="DG721">
        <v>0</v>
      </c>
      <c r="DH721">
        <v>0</v>
      </c>
      <c r="DI721" t="str">
        <f t="shared" si="69"/>
        <v xml:space="preserve">Temp. suitable for vectors - surveillance may be needed. </v>
      </c>
      <c r="DJ721" t="str">
        <f t="shared" si="66"/>
        <v>When temp. suitable, model suggests vectors likely - may need control, education, and policies minimizing exposure.</v>
      </c>
      <c r="DK721" t="str">
        <f t="shared" si="70"/>
        <v xml:space="preserve">Temp. suitable for Zika - surveillance may be needed. </v>
      </c>
      <c r="DL721" t="str">
        <f t="shared" si="67"/>
        <v>When temp. suitable, model suggests Zika unlikely.</v>
      </c>
      <c r="DM721" t="str">
        <f t="shared" si="71"/>
        <v>Temp. suitable for vectors - surveillance may be needed. When temp. suitable, model suggests vectors likely - may need control, education, and policies minimizing exposure.</v>
      </c>
      <c r="DX721" s="59" t="s">
        <v>599</v>
      </c>
      <c r="DY721" s="59" t="s">
        <v>26</v>
      </c>
      <c r="DZ721" s="59" t="s">
        <v>27</v>
      </c>
      <c r="EA721" s="59" t="s">
        <v>28</v>
      </c>
      <c r="EB721" s="59">
        <v>14</v>
      </c>
      <c r="EC721" s="59">
        <v>1</v>
      </c>
      <c r="ED721" s="59">
        <v>59</v>
      </c>
      <c r="EE721" s="59">
        <v>59</v>
      </c>
      <c r="EF721" s="59">
        <v>0</v>
      </c>
      <c r="EG721" s="59">
        <v>59</v>
      </c>
      <c r="EH721" s="59">
        <v>0</v>
      </c>
      <c r="EI721" s="59">
        <v>59</v>
      </c>
      <c r="EJ721" s="59">
        <v>1</v>
      </c>
      <c r="EK721" s="59">
        <v>59</v>
      </c>
      <c r="EL721" s="59">
        <v>59</v>
      </c>
      <c r="EM721" s="59">
        <v>59</v>
      </c>
      <c r="EN721" s="59">
        <v>59</v>
      </c>
    </row>
    <row r="722" spans="1:144" x14ac:dyDescent="0.25">
      <c r="A722" s="18">
        <v>13.574601599999999</v>
      </c>
      <c r="B722" s="18">
        <v>144.83891270000001</v>
      </c>
      <c r="C722" s="18">
        <f>IF(Sheet1!G1693=1,Master!A722,Master!K722)</f>
        <v>13.574601599999999</v>
      </c>
      <c r="D722" s="18">
        <f>IF(Sheet1!G1693=1,Master!B722,Master!L722)</f>
        <v>144.83891270000001</v>
      </c>
      <c r="E722" s="18">
        <f>IF(Sheet1!G1693=0,Master!A722,Master!K722)</f>
        <v>100</v>
      </c>
      <c r="F722" s="18">
        <f>IF(Sheet1!G1693=0,Master!B722,Master!L722)</f>
        <v>180</v>
      </c>
      <c r="G722" s="18">
        <f>IF(Sheet1!I1693=1,Master!A722,Master!K722)</f>
        <v>13.574601599999999</v>
      </c>
      <c r="H722" s="18">
        <f>IF(Sheet1!I1693=1,Master!B722,Master!L722)</f>
        <v>144.83891270000001</v>
      </c>
      <c r="I722" s="18">
        <f>IF(Sheet1!I1693=0,Master!A722,Master!K722)</f>
        <v>100</v>
      </c>
      <c r="J722" s="18">
        <f>IF(Sheet1!I1693=0,Master!B722,Master!L722)</f>
        <v>180</v>
      </c>
      <c r="K722" s="18">
        <v>100</v>
      </c>
      <c r="L722" s="18">
        <v>180</v>
      </c>
      <c r="M722">
        <v>488</v>
      </c>
      <c r="N722" t="s">
        <v>600</v>
      </c>
      <c r="O722">
        <v>0.21702669239799999</v>
      </c>
      <c r="P722" t="s">
        <v>26</v>
      </c>
      <c r="Q722" t="s">
        <v>27</v>
      </c>
      <c r="R722" t="s">
        <v>28</v>
      </c>
      <c r="S722">
        <v>0</v>
      </c>
      <c r="T722">
        <v>1</v>
      </c>
      <c r="U722">
        <v>24.055118560791001</v>
      </c>
      <c r="V722">
        <v>24.055118560791001</v>
      </c>
      <c r="W722">
        <v>24.055118560791001</v>
      </c>
      <c r="X722" s="1">
        <v>24.055118560791001</v>
      </c>
      <c r="Z722" s="1">
        <v>1</v>
      </c>
      <c r="AA722" s="1">
        <v>0.76314887261046704</v>
      </c>
      <c r="AB722" s="1">
        <v>0.76314887261046704</v>
      </c>
      <c r="AC722" s="1">
        <v>0.76314887261046704</v>
      </c>
      <c r="AD722" s="1">
        <v>0.76314887261046704</v>
      </c>
      <c r="AF722" s="1">
        <v>1</v>
      </c>
      <c r="AG722">
        <v>0.76648246323745794</v>
      </c>
      <c r="AH722">
        <v>0.76648246323745794</v>
      </c>
      <c r="AI722">
        <v>0.76648246323745794</v>
      </c>
      <c r="AJ722">
        <v>0.76648246323745794</v>
      </c>
      <c r="AL722" s="18">
        <f t="shared" si="68"/>
        <v>0.76648246323745794</v>
      </c>
      <c r="AM722">
        <v>0.76648246323745794</v>
      </c>
      <c r="AN722">
        <v>488</v>
      </c>
      <c r="AO722" t="s">
        <v>600</v>
      </c>
      <c r="AP722" t="s">
        <v>26</v>
      </c>
      <c r="AQ722" t="s">
        <v>27</v>
      </c>
      <c r="AR722" t="s">
        <v>28</v>
      </c>
      <c r="AS722">
        <v>13.574601599999999</v>
      </c>
      <c r="AT722">
        <v>144.83891270000001</v>
      </c>
      <c r="AW722">
        <v>28.3</v>
      </c>
      <c r="AX722">
        <v>28.3</v>
      </c>
      <c r="BB722">
        <v>28.3</v>
      </c>
      <c r="BC722">
        <v>28.3</v>
      </c>
      <c r="BG722">
        <v>28.7</v>
      </c>
      <c r="BH722">
        <v>28.7</v>
      </c>
      <c r="BL722">
        <v>29.4</v>
      </c>
      <c r="BM722">
        <v>29.4</v>
      </c>
      <c r="BQ722">
        <v>29.8</v>
      </c>
      <c r="BR722">
        <v>29.8</v>
      </c>
      <c r="BW722">
        <v>30</v>
      </c>
      <c r="BX722">
        <v>30</v>
      </c>
      <c r="CB722">
        <v>29.7</v>
      </c>
      <c r="CC722">
        <v>29.7</v>
      </c>
      <c r="CG722">
        <v>29.6</v>
      </c>
      <c r="CH722">
        <v>29.6</v>
      </c>
      <c r="CL722">
        <v>29.6</v>
      </c>
      <c r="CM722">
        <v>29.6</v>
      </c>
      <c r="CQ722">
        <v>29.5</v>
      </c>
      <c r="CR722">
        <v>29.5</v>
      </c>
      <c r="CV722">
        <v>29.4</v>
      </c>
      <c r="CW722">
        <v>29.4</v>
      </c>
      <c r="DA722">
        <v>28.7</v>
      </c>
      <c r="DB722">
        <v>28.7</v>
      </c>
      <c r="DD722">
        <v>1</v>
      </c>
      <c r="DE722">
        <v>0</v>
      </c>
      <c r="DF722">
        <v>0</v>
      </c>
      <c r="DG722">
        <v>0</v>
      </c>
      <c r="DH722">
        <v>0</v>
      </c>
      <c r="DI722" t="str">
        <f t="shared" si="69"/>
        <v xml:space="preserve">Temp. suitable for vectors - surveillance may be needed. </v>
      </c>
      <c r="DJ722" t="str">
        <f t="shared" si="66"/>
        <v>When temp. suitable, model suggests vectors likely - may need control, education, and policies minimizing exposure.</v>
      </c>
      <c r="DK722" t="str">
        <f t="shared" si="70"/>
        <v xml:space="preserve">Temp. suitable for Zika - surveillance may be needed. </v>
      </c>
      <c r="DL722" t="str">
        <f t="shared" si="67"/>
        <v>When temp. suitable, model suggests Zika unlikely.</v>
      </c>
      <c r="DM722" t="str">
        <f t="shared" si="71"/>
        <v>Temp. suitable for vectors - surveillance may be needed. When temp. suitable, model suggests vectors likely - may need control, education, and policies minimizing exposure.</v>
      </c>
      <c r="DX722" s="59" t="s">
        <v>600</v>
      </c>
      <c r="DY722" s="59" t="s">
        <v>26</v>
      </c>
      <c r="DZ722" s="59" t="s">
        <v>27</v>
      </c>
      <c r="EA722" s="59" t="s">
        <v>28</v>
      </c>
      <c r="EB722" s="59">
        <v>19</v>
      </c>
      <c r="EN722" s="59">
        <v>19</v>
      </c>
    </row>
    <row r="723" spans="1:144" x14ac:dyDescent="0.25">
      <c r="A723" s="18">
        <v>13.4738586</v>
      </c>
      <c r="B723" s="18">
        <v>144.74014890000001</v>
      </c>
      <c r="C723" s="18">
        <f>IF(Sheet1!G1694=1,Master!A723,Master!K723)</f>
        <v>13.4738586</v>
      </c>
      <c r="D723" s="18">
        <f>IF(Sheet1!G1694=1,Master!B723,Master!L723)</f>
        <v>144.74014890000001</v>
      </c>
      <c r="E723" s="18">
        <f>IF(Sheet1!G1694=0,Master!A723,Master!K723)</f>
        <v>100</v>
      </c>
      <c r="F723" s="18">
        <f>IF(Sheet1!G1694=0,Master!B723,Master!L723)</f>
        <v>180</v>
      </c>
      <c r="G723" s="18">
        <f>IF(Sheet1!I1694=1,Master!A723,Master!K723)</f>
        <v>13.4738586</v>
      </c>
      <c r="H723" s="18">
        <f>IF(Sheet1!I1694=1,Master!B723,Master!L723)</f>
        <v>144.74014890000001</v>
      </c>
      <c r="I723" s="18">
        <f>IF(Sheet1!I1694=0,Master!A723,Master!K723)</f>
        <v>100</v>
      </c>
      <c r="J723" s="18">
        <f>IF(Sheet1!I1694=0,Master!B723,Master!L723)</f>
        <v>180</v>
      </c>
      <c r="K723" s="18">
        <v>100</v>
      </c>
      <c r="L723" s="18">
        <v>180</v>
      </c>
      <c r="M723">
        <v>493</v>
      </c>
      <c r="N723" t="s">
        <v>605</v>
      </c>
      <c r="O723">
        <v>3.34995855466E-2</v>
      </c>
      <c r="P723" t="s">
        <v>26</v>
      </c>
      <c r="Q723" t="s">
        <v>27</v>
      </c>
      <c r="R723" t="s">
        <v>28</v>
      </c>
      <c r="S723">
        <v>0</v>
      </c>
      <c r="T723">
        <v>1</v>
      </c>
      <c r="U723">
        <v>22.952754974365199</v>
      </c>
      <c r="V723">
        <v>22.952754974365199</v>
      </c>
      <c r="W723">
        <v>22.952754974365199</v>
      </c>
      <c r="X723" s="1">
        <v>22.952754974365199</v>
      </c>
      <c r="Z723" s="1">
        <v>1</v>
      </c>
      <c r="AA723" s="1">
        <v>0.85824626684188798</v>
      </c>
      <c r="AB723" s="1">
        <v>0.85824626684188798</v>
      </c>
      <c r="AC723" s="1">
        <v>0.85824626684188798</v>
      </c>
      <c r="AD723" s="1">
        <v>0.85824626684188798</v>
      </c>
      <c r="AF723" s="1">
        <v>1</v>
      </c>
      <c r="AG723">
        <v>0.97990500926971402</v>
      </c>
      <c r="AH723">
        <v>0.97990500926971402</v>
      </c>
      <c r="AI723">
        <v>0.97990500926971402</v>
      </c>
      <c r="AJ723">
        <v>0.97990500926971402</v>
      </c>
      <c r="AL723" s="18">
        <f t="shared" si="68"/>
        <v>0.97990500926971402</v>
      </c>
      <c r="AM723">
        <v>0.97990500926971402</v>
      </c>
      <c r="AN723">
        <v>493</v>
      </c>
      <c r="AO723" t="s">
        <v>605</v>
      </c>
      <c r="AP723" t="s">
        <v>26</v>
      </c>
      <c r="AQ723" t="s">
        <v>27</v>
      </c>
      <c r="AR723" t="s">
        <v>28</v>
      </c>
      <c r="AS723">
        <v>13.4738586</v>
      </c>
      <c r="AT723">
        <v>144.74014890000001</v>
      </c>
      <c r="AW723">
        <v>28.9</v>
      </c>
      <c r="AX723">
        <v>28.9</v>
      </c>
      <c r="BB723">
        <v>29</v>
      </c>
      <c r="BC723">
        <v>29</v>
      </c>
      <c r="BG723">
        <v>29.4</v>
      </c>
      <c r="BH723">
        <v>29.4</v>
      </c>
      <c r="BL723">
        <v>29.9</v>
      </c>
      <c r="BM723">
        <v>29.9</v>
      </c>
      <c r="BQ723">
        <v>30.3</v>
      </c>
      <c r="BR723">
        <v>30.3</v>
      </c>
      <c r="BW723">
        <v>30.6</v>
      </c>
      <c r="BX723">
        <v>30.6</v>
      </c>
      <c r="CB723">
        <v>30.3</v>
      </c>
      <c r="CC723">
        <v>30.3</v>
      </c>
      <c r="CG723">
        <v>30.2</v>
      </c>
      <c r="CH723">
        <v>30.2</v>
      </c>
      <c r="CL723">
        <v>30.2</v>
      </c>
      <c r="CM723">
        <v>30.2</v>
      </c>
      <c r="CQ723">
        <v>30.2</v>
      </c>
      <c r="CR723">
        <v>30.2</v>
      </c>
      <c r="CV723">
        <v>30</v>
      </c>
      <c r="CW723">
        <v>30</v>
      </c>
      <c r="DA723">
        <v>29.4</v>
      </c>
      <c r="DB723">
        <v>29.4</v>
      </c>
      <c r="DD723">
        <v>1</v>
      </c>
      <c r="DE723">
        <v>0</v>
      </c>
      <c r="DF723">
        <v>0</v>
      </c>
      <c r="DG723">
        <v>0</v>
      </c>
      <c r="DH723">
        <v>0</v>
      </c>
      <c r="DI723" t="str">
        <f t="shared" si="69"/>
        <v xml:space="preserve">Temp. suitable for vectors - surveillance may be needed. </v>
      </c>
      <c r="DJ723" t="str">
        <f t="shared" si="66"/>
        <v>When temp. suitable, model suggests vectors likely - may need control, education, and policies minimizing exposure.</v>
      </c>
      <c r="DK723" t="str">
        <f t="shared" si="70"/>
        <v xml:space="preserve">Temp. suitable for Zika - surveillance may be needed. </v>
      </c>
      <c r="DL723" t="str">
        <f t="shared" si="67"/>
        <v>When temp. suitable, model suggests Zika unlikely.</v>
      </c>
      <c r="DM723" t="str">
        <f t="shared" si="71"/>
        <v>Temp. suitable for vectors - surveillance may be needed. When temp. suitable, model suggests vectors likely - may need control, education, and policies minimizing exposure.</v>
      </c>
      <c r="DX723" s="59" t="s">
        <v>605</v>
      </c>
      <c r="DY723" s="59" t="s">
        <v>26</v>
      </c>
      <c r="DZ723" s="59" t="s">
        <v>27</v>
      </c>
      <c r="EA723" s="59" t="s">
        <v>28</v>
      </c>
      <c r="EB723" s="59">
        <v>2016</v>
      </c>
      <c r="EC723" s="59">
        <v>37</v>
      </c>
      <c r="ED723" s="59">
        <v>0</v>
      </c>
      <c r="EE723" s="59">
        <v>3770</v>
      </c>
      <c r="EF723" s="59">
        <v>3770</v>
      </c>
      <c r="EG723" s="59">
        <v>574.10810810810801</v>
      </c>
      <c r="EH723" s="59">
        <v>1008.5445703957701</v>
      </c>
      <c r="EI723" s="59">
        <v>21242</v>
      </c>
      <c r="EJ723" s="59">
        <v>30</v>
      </c>
      <c r="EK723" s="59">
        <v>1</v>
      </c>
      <c r="EL723" s="59">
        <v>2</v>
      </c>
      <c r="EM723" s="59">
        <v>123</v>
      </c>
      <c r="EN723" s="59">
        <v>21242</v>
      </c>
    </row>
    <row r="724" spans="1:144" x14ac:dyDescent="0.25">
      <c r="A724" s="18">
        <v>13.472190400000001</v>
      </c>
      <c r="B724" s="18">
        <v>144.70954939999999</v>
      </c>
      <c r="C724" s="18">
        <f>IF(Sheet1!G1695=1,Master!A724,Master!K724)</f>
        <v>13.472190400000001</v>
      </c>
      <c r="D724" s="18">
        <f>IF(Sheet1!G1695=1,Master!B724,Master!L724)</f>
        <v>144.70954939999999</v>
      </c>
      <c r="E724" s="18">
        <f>IF(Sheet1!G1695=0,Master!A724,Master!K724)</f>
        <v>100</v>
      </c>
      <c r="F724" s="18">
        <f>IF(Sheet1!G1695=0,Master!B724,Master!L724)</f>
        <v>180</v>
      </c>
      <c r="G724" s="18">
        <f>IF(Sheet1!I1695=1,Master!A724,Master!K724)</f>
        <v>13.472190400000001</v>
      </c>
      <c r="H724" s="18">
        <f>IF(Sheet1!I1695=1,Master!B724,Master!L724)</f>
        <v>144.70954939999999</v>
      </c>
      <c r="I724" s="18">
        <f>IF(Sheet1!I1695=0,Master!A724,Master!K724)</f>
        <v>100</v>
      </c>
      <c r="J724" s="18">
        <f>IF(Sheet1!I1695=0,Master!B724,Master!L724)</f>
        <v>180</v>
      </c>
      <c r="K724" s="18">
        <v>100</v>
      </c>
      <c r="L724" s="18">
        <v>180</v>
      </c>
      <c r="M724">
        <v>494</v>
      </c>
      <c r="N724" t="s">
        <v>606</v>
      </c>
      <c r="O724">
        <v>2.9442596201699998E-2</v>
      </c>
      <c r="P724" t="s">
        <v>26</v>
      </c>
      <c r="Q724" t="s">
        <v>27</v>
      </c>
      <c r="R724" t="s">
        <v>28</v>
      </c>
      <c r="S724">
        <v>0</v>
      </c>
      <c r="T724">
        <v>1</v>
      </c>
      <c r="U724">
        <v>22.952754974365199</v>
      </c>
      <c r="V724">
        <v>22.952754974365199</v>
      </c>
      <c r="W724">
        <v>22.952754974365199</v>
      </c>
      <c r="X724" s="1">
        <v>22.952754974365199</v>
      </c>
      <c r="Z724" s="1">
        <v>1</v>
      </c>
      <c r="AA724" s="1">
        <v>0.85824626684188798</v>
      </c>
      <c r="AB724" s="1">
        <v>0.85824626684188798</v>
      </c>
      <c r="AC724" s="1">
        <v>0.85824626684188798</v>
      </c>
      <c r="AD724" s="1">
        <v>0.85824626684188798</v>
      </c>
      <c r="AF724" s="1">
        <v>1</v>
      </c>
      <c r="AG724">
        <v>0.97990500926971402</v>
      </c>
      <c r="AH724">
        <v>0.97990500926971402</v>
      </c>
      <c r="AI724">
        <v>0.97990500926971402</v>
      </c>
      <c r="AJ724">
        <v>0.97990500926971402</v>
      </c>
      <c r="AL724" s="18">
        <f t="shared" si="68"/>
        <v>0.97990500926971402</v>
      </c>
      <c r="AM724">
        <v>0.97990500926971402</v>
      </c>
      <c r="AN724">
        <v>494</v>
      </c>
      <c r="AO724" t="s">
        <v>606</v>
      </c>
      <c r="AP724" t="s">
        <v>26</v>
      </c>
      <c r="AQ724" t="s">
        <v>27</v>
      </c>
      <c r="AR724" t="s">
        <v>28</v>
      </c>
      <c r="AS724">
        <v>13.472190400000001</v>
      </c>
      <c r="AT724">
        <v>144.70954939999999</v>
      </c>
      <c r="AW724">
        <v>28.9</v>
      </c>
      <c r="AX724">
        <v>28.9</v>
      </c>
      <c r="BB724">
        <v>29</v>
      </c>
      <c r="BC724">
        <v>29</v>
      </c>
      <c r="BG724">
        <v>29.4</v>
      </c>
      <c r="BH724">
        <v>29.4</v>
      </c>
      <c r="BL724">
        <v>29.9</v>
      </c>
      <c r="BM724">
        <v>29.9</v>
      </c>
      <c r="BQ724">
        <v>30.3</v>
      </c>
      <c r="BR724">
        <v>30.3</v>
      </c>
      <c r="BW724">
        <v>30.6</v>
      </c>
      <c r="BX724">
        <v>30.6</v>
      </c>
      <c r="CB724">
        <v>30.3</v>
      </c>
      <c r="CC724">
        <v>30.3</v>
      </c>
      <c r="CG724">
        <v>30.2</v>
      </c>
      <c r="CH724">
        <v>30.2</v>
      </c>
      <c r="CL724">
        <v>30.2</v>
      </c>
      <c r="CM724">
        <v>30.2</v>
      </c>
      <c r="CQ724">
        <v>30.2</v>
      </c>
      <c r="CR724">
        <v>30.2</v>
      </c>
      <c r="CV724">
        <v>30</v>
      </c>
      <c r="CW724">
        <v>30</v>
      </c>
      <c r="DA724">
        <v>29.4</v>
      </c>
      <c r="DB724">
        <v>29.4</v>
      </c>
      <c r="DD724">
        <v>1</v>
      </c>
      <c r="DE724">
        <v>0</v>
      </c>
      <c r="DF724">
        <v>0</v>
      </c>
      <c r="DG724">
        <v>0</v>
      </c>
      <c r="DH724">
        <v>0</v>
      </c>
      <c r="DI724" t="str">
        <f t="shared" si="69"/>
        <v xml:space="preserve">Temp. suitable for vectors - surveillance may be needed. </v>
      </c>
      <c r="DJ724" t="str">
        <f t="shared" si="66"/>
        <v>When temp. suitable, model suggests vectors likely - may need control, education, and policies minimizing exposure.</v>
      </c>
      <c r="DK724" t="str">
        <f t="shared" si="70"/>
        <v xml:space="preserve">Temp. suitable for Zika - surveillance may be needed. </v>
      </c>
      <c r="DL724" t="str">
        <f t="shared" si="67"/>
        <v>When temp. suitable, model suggests Zika unlikely.</v>
      </c>
      <c r="DM724" t="str">
        <f t="shared" si="71"/>
        <v>Temp. suitable for vectors - surveillance may be needed. When temp. suitable, model suggests vectors likely - may need control, education, and policies minimizing exposure.</v>
      </c>
      <c r="DX724" s="59" t="s">
        <v>606</v>
      </c>
      <c r="DY724" s="59" t="s">
        <v>26</v>
      </c>
      <c r="DZ724" s="59" t="s">
        <v>27</v>
      </c>
      <c r="EA724" s="59" t="s">
        <v>28</v>
      </c>
      <c r="EB724" s="59">
        <v>1327</v>
      </c>
      <c r="EN724" s="59">
        <v>1327</v>
      </c>
    </row>
    <row r="725" spans="1:144" x14ac:dyDescent="0.25">
      <c r="A725" s="18">
        <v>13.448990500000001</v>
      </c>
      <c r="B725" s="18">
        <v>144.69948149999999</v>
      </c>
      <c r="C725" s="18">
        <f>IF(Sheet1!G1696=1,Master!A725,Master!K725)</f>
        <v>13.448990500000001</v>
      </c>
      <c r="D725" s="18">
        <f>IF(Sheet1!G1696=1,Master!B725,Master!L725)</f>
        <v>144.69948149999999</v>
      </c>
      <c r="E725" s="18">
        <f>IF(Sheet1!G1696=0,Master!A725,Master!K725)</f>
        <v>100</v>
      </c>
      <c r="F725" s="18">
        <f>IF(Sheet1!G1696=0,Master!B725,Master!L725)</f>
        <v>180</v>
      </c>
      <c r="G725" s="18">
        <f>IF(Sheet1!I1696=1,Master!A725,Master!K725)</f>
        <v>13.448990500000001</v>
      </c>
      <c r="H725" s="18">
        <f>IF(Sheet1!I1696=1,Master!B725,Master!L725)</f>
        <v>144.69948149999999</v>
      </c>
      <c r="I725" s="18">
        <f>IF(Sheet1!I1696=0,Master!A725,Master!K725)</f>
        <v>100</v>
      </c>
      <c r="J725" s="18">
        <f>IF(Sheet1!I1696=0,Master!B725,Master!L725)</f>
        <v>180</v>
      </c>
      <c r="K725" s="18">
        <v>100</v>
      </c>
      <c r="L725" s="18">
        <v>180</v>
      </c>
      <c r="M725">
        <v>527</v>
      </c>
      <c r="N725" t="s">
        <v>639</v>
      </c>
      <c r="O725">
        <v>7.19722367562E-2</v>
      </c>
      <c r="P725" t="s">
        <v>26</v>
      </c>
      <c r="Q725" t="s">
        <v>27</v>
      </c>
      <c r="R725" t="s">
        <v>28</v>
      </c>
      <c r="S725">
        <v>0</v>
      </c>
      <c r="T725">
        <v>1</v>
      </c>
      <c r="U725">
        <v>24.330709457397401</v>
      </c>
      <c r="V725">
        <v>24.330709457397401</v>
      </c>
      <c r="W725">
        <v>24.330709457397401</v>
      </c>
      <c r="X725" s="1">
        <v>24.330709457397401</v>
      </c>
      <c r="Z725" s="1">
        <v>1</v>
      </c>
      <c r="AA725" s="1">
        <v>0.79461979866027799</v>
      </c>
      <c r="AB725" s="1">
        <v>0.79461979866027799</v>
      </c>
      <c r="AC725" s="1">
        <v>0.79461979866027799</v>
      </c>
      <c r="AD725" s="1">
        <v>0.79461979866027799</v>
      </c>
      <c r="AF725" s="1">
        <v>1</v>
      </c>
      <c r="AG725">
        <v>0.90345793962478604</v>
      </c>
      <c r="AH725">
        <v>0.90345793962478604</v>
      </c>
      <c r="AI725">
        <v>0.90345793962478604</v>
      </c>
      <c r="AJ725">
        <v>0.90345793962478604</v>
      </c>
      <c r="AL725" s="18">
        <f t="shared" si="68"/>
        <v>0.90345793962478604</v>
      </c>
      <c r="AM725">
        <v>0.90345793962478604</v>
      </c>
      <c r="AN725">
        <v>527</v>
      </c>
      <c r="AO725" t="s">
        <v>639</v>
      </c>
      <c r="AP725" t="s">
        <v>26</v>
      </c>
      <c r="AQ725" t="s">
        <v>27</v>
      </c>
      <c r="AR725" t="s">
        <v>28</v>
      </c>
      <c r="AS725">
        <v>13.448990500000001</v>
      </c>
      <c r="AT725">
        <v>144.69948149999999</v>
      </c>
      <c r="AW725">
        <v>28.9</v>
      </c>
      <c r="AX725">
        <v>28.9</v>
      </c>
      <c r="BB725">
        <v>29</v>
      </c>
      <c r="BC725">
        <v>29</v>
      </c>
      <c r="BG725">
        <v>29.4</v>
      </c>
      <c r="BH725">
        <v>29.4</v>
      </c>
      <c r="BL725">
        <v>29.9</v>
      </c>
      <c r="BM725">
        <v>29.9</v>
      </c>
      <c r="BQ725">
        <v>30.3</v>
      </c>
      <c r="BR725">
        <v>30.3</v>
      </c>
      <c r="BW725">
        <v>30.6</v>
      </c>
      <c r="BX725">
        <v>30.6</v>
      </c>
      <c r="CB725">
        <v>30.3</v>
      </c>
      <c r="CC725">
        <v>30.3</v>
      </c>
      <c r="CG725">
        <v>30.2</v>
      </c>
      <c r="CH725">
        <v>30.2</v>
      </c>
      <c r="CL725">
        <v>30.2</v>
      </c>
      <c r="CM725">
        <v>30.2</v>
      </c>
      <c r="CQ725">
        <v>30.2</v>
      </c>
      <c r="CR725">
        <v>30.2</v>
      </c>
      <c r="CV725">
        <v>30</v>
      </c>
      <c r="CW725">
        <v>30</v>
      </c>
      <c r="DA725">
        <v>29.4</v>
      </c>
      <c r="DB725">
        <v>29.4</v>
      </c>
      <c r="DD725">
        <v>1</v>
      </c>
      <c r="DE725">
        <v>0</v>
      </c>
      <c r="DF725">
        <v>0</v>
      </c>
      <c r="DG725">
        <v>0</v>
      </c>
      <c r="DH725">
        <v>0</v>
      </c>
      <c r="DI725" t="str">
        <f t="shared" si="69"/>
        <v xml:space="preserve">Temp. suitable for vectors - surveillance may be needed. </v>
      </c>
      <c r="DJ725" t="str">
        <f t="shared" si="66"/>
        <v>When temp. suitable, model suggests vectors likely - may need control, education, and policies minimizing exposure.</v>
      </c>
      <c r="DK725" t="str">
        <f t="shared" si="70"/>
        <v xml:space="preserve">Temp. suitable for Zika - surveillance may be needed. </v>
      </c>
      <c r="DL725" t="str">
        <f t="shared" si="67"/>
        <v>When temp. suitable, model suggests Zika unlikely.</v>
      </c>
      <c r="DM725" t="str">
        <f t="shared" si="71"/>
        <v>Temp. suitable for vectors - surveillance may be needed. When temp. suitable, model suggests vectors likely - may need control, education, and policies minimizing exposure.</v>
      </c>
      <c r="DX725" s="59" t="s">
        <v>639</v>
      </c>
      <c r="DY725" s="59" t="s">
        <v>26</v>
      </c>
      <c r="DZ725" s="59" t="s">
        <v>27</v>
      </c>
      <c r="EA725" s="59" t="s">
        <v>28</v>
      </c>
      <c r="EB725" s="59">
        <v>4</v>
      </c>
      <c r="EC725" s="59">
        <v>5</v>
      </c>
      <c r="ED725" s="59">
        <v>1</v>
      </c>
      <c r="EE725" s="59">
        <v>75</v>
      </c>
      <c r="EF725" s="59">
        <v>74</v>
      </c>
      <c r="EG725" s="59">
        <v>22.399999999999899</v>
      </c>
      <c r="EH725" s="59">
        <v>28.813885541523199</v>
      </c>
      <c r="EI725" s="59">
        <v>112</v>
      </c>
      <c r="EJ725" s="59">
        <v>4</v>
      </c>
      <c r="EK725" s="59">
        <v>1</v>
      </c>
      <c r="EL725" s="59">
        <v>3</v>
      </c>
      <c r="EM725" s="59">
        <v>3</v>
      </c>
      <c r="EN725" s="59">
        <v>112</v>
      </c>
    </row>
    <row r="726" spans="1:144" x14ac:dyDescent="0.25">
      <c r="A726" s="18">
        <v>13.4330152</v>
      </c>
      <c r="B726" s="18">
        <v>144.68749980000001</v>
      </c>
      <c r="C726" s="18">
        <f>IF(Sheet1!G1697=1,Master!A726,Master!K726)</f>
        <v>13.4330152</v>
      </c>
      <c r="D726" s="18">
        <f>IF(Sheet1!G1697=1,Master!B726,Master!L726)</f>
        <v>144.68749980000001</v>
      </c>
      <c r="E726" s="18">
        <f>IF(Sheet1!G1697=0,Master!A726,Master!K726)</f>
        <v>100</v>
      </c>
      <c r="F726" s="18">
        <f>IF(Sheet1!G1697=0,Master!B726,Master!L726)</f>
        <v>180</v>
      </c>
      <c r="G726" s="18">
        <f>IF(Sheet1!I1697=1,Master!A726,Master!K726)</f>
        <v>13.4330152</v>
      </c>
      <c r="H726" s="18">
        <f>IF(Sheet1!I1697=1,Master!B726,Master!L726)</f>
        <v>144.68749980000001</v>
      </c>
      <c r="I726" s="18">
        <f>IF(Sheet1!I1697=0,Master!A726,Master!K726)</f>
        <v>100</v>
      </c>
      <c r="J726" s="18">
        <f>IF(Sheet1!I1697=0,Master!B726,Master!L726)</f>
        <v>180</v>
      </c>
      <c r="K726" s="18">
        <v>100</v>
      </c>
      <c r="L726" s="18">
        <v>180</v>
      </c>
      <c r="M726">
        <v>528</v>
      </c>
      <c r="N726" t="s">
        <v>640</v>
      </c>
      <c r="O726">
        <v>3.7192239300100002E-2</v>
      </c>
      <c r="P726" t="s">
        <v>26</v>
      </c>
      <c r="Q726" t="s">
        <v>27</v>
      </c>
      <c r="R726" t="s">
        <v>28</v>
      </c>
      <c r="S726">
        <v>0</v>
      </c>
      <c r="T726">
        <v>1</v>
      </c>
      <c r="U726">
        <v>24.330709457397401</v>
      </c>
      <c r="V726">
        <v>24.330709457397401</v>
      </c>
      <c r="W726">
        <v>24.330709457397401</v>
      </c>
      <c r="X726" s="1">
        <v>24.330709457397401</v>
      </c>
      <c r="Z726" s="1">
        <v>1</v>
      </c>
      <c r="AA726" s="1">
        <v>0.79461979866027799</v>
      </c>
      <c r="AB726" s="1">
        <v>0.79461979866027799</v>
      </c>
      <c r="AC726" s="1">
        <v>0.79461979866027799</v>
      </c>
      <c r="AD726" s="1">
        <v>0.79461979866027799</v>
      </c>
      <c r="AF726" s="1">
        <v>1</v>
      </c>
      <c r="AG726">
        <v>0.90345793962478604</v>
      </c>
      <c r="AH726">
        <v>0.90345793962478604</v>
      </c>
      <c r="AI726">
        <v>0.90345793962478604</v>
      </c>
      <c r="AJ726">
        <v>0.90345793962478604</v>
      </c>
      <c r="AL726" s="18">
        <f t="shared" si="68"/>
        <v>0.90345793962478604</v>
      </c>
      <c r="AM726">
        <v>0.90345793962478604</v>
      </c>
      <c r="AN726">
        <v>528</v>
      </c>
      <c r="AO726" t="s">
        <v>640</v>
      </c>
      <c r="AP726" t="s">
        <v>26</v>
      </c>
      <c r="AQ726" t="s">
        <v>27</v>
      </c>
      <c r="AR726" t="s">
        <v>28</v>
      </c>
      <c r="AS726">
        <v>13.4330152</v>
      </c>
      <c r="AT726">
        <v>144.68749980000001</v>
      </c>
      <c r="AW726">
        <v>28.9</v>
      </c>
      <c r="AX726">
        <v>28.9</v>
      </c>
      <c r="BB726">
        <v>29</v>
      </c>
      <c r="BC726">
        <v>29</v>
      </c>
      <c r="BG726">
        <v>29.4</v>
      </c>
      <c r="BH726">
        <v>29.4</v>
      </c>
      <c r="BL726">
        <v>29.9</v>
      </c>
      <c r="BM726">
        <v>29.9</v>
      </c>
      <c r="BQ726">
        <v>30.3</v>
      </c>
      <c r="BR726">
        <v>30.3</v>
      </c>
      <c r="BW726">
        <v>30.6</v>
      </c>
      <c r="BX726">
        <v>30.6</v>
      </c>
      <c r="CB726">
        <v>30.3</v>
      </c>
      <c r="CC726">
        <v>30.3</v>
      </c>
      <c r="CG726">
        <v>30.2</v>
      </c>
      <c r="CH726">
        <v>30.2</v>
      </c>
      <c r="CL726">
        <v>30.2</v>
      </c>
      <c r="CM726">
        <v>30.2</v>
      </c>
      <c r="CQ726">
        <v>30.2</v>
      </c>
      <c r="CR726">
        <v>30.2</v>
      </c>
      <c r="CV726">
        <v>30</v>
      </c>
      <c r="CW726">
        <v>30</v>
      </c>
      <c r="DA726">
        <v>29.4</v>
      </c>
      <c r="DB726">
        <v>29.4</v>
      </c>
      <c r="DD726">
        <v>1</v>
      </c>
      <c r="DE726">
        <v>0</v>
      </c>
      <c r="DF726">
        <v>0</v>
      </c>
      <c r="DG726">
        <v>0</v>
      </c>
      <c r="DH726">
        <v>0</v>
      </c>
      <c r="DI726" t="str">
        <f t="shared" si="69"/>
        <v xml:space="preserve">Temp. suitable for vectors - surveillance may be needed. </v>
      </c>
      <c r="DJ726" t="str">
        <f t="shared" si="66"/>
        <v>When temp. suitable, model suggests vectors likely - may need control, education, and policies minimizing exposure.</v>
      </c>
      <c r="DK726" t="str">
        <f t="shared" si="70"/>
        <v xml:space="preserve">Temp. suitable for Zika - surveillance may be needed. </v>
      </c>
      <c r="DL726" t="str">
        <f t="shared" si="67"/>
        <v>When temp. suitable, model suggests Zika unlikely.</v>
      </c>
      <c r="DM726" t="str">
        <f t="shared" si="71"/>
        <v>Temp. suitable for vectors - surveillance may be needed. When temp. suitable, model suggests vectors likely - may need control, education, and policies minimizing exposure.</v>
      </c>
      <c r="DX726" s="59" t="s">
        <v>640</v>
      </c>
      <c r="DY726" s="59" t="s">
        <v>26</v>
      </c>
      <c r="DZ726" s="59" t="s">
        <v>27</v>
      </c>
      <c r="EA726" s="59" t="s">
        <v>28</v>
      </c>
      <c r="EB726" s="59">
        <v>4</v>
      </c>
      <c r="EN726" s="59">
        <v>4</v>
      </c>
    </row>
    <row r="727" spans="1:144" x14ac:dyDescent="0.25">
      <c r="A727" s="18">
        <v>13.623984200000001</v>
      </c>
      <c r="B727" s="18">
        <v>144.86040489999999</v>
      </c>
      <c r="C727" s="18">
        <f>IF(Sheet1!G1698=1,Master!A727,Master!K727)</f>
        <v>13.623984200000001</v>
      </c>
      <c r="D727" s="18">
        <f>IF(Sheet1!G1698=1,Master!B727,Master!L727)</f>
        <v>144.86040489999999</v>
      </c>
      <c r="E727" s="18">
        <f>IF(Sheet1!G1698=0,Master!A727,Master!K727)</f>
        <v>100</v>
      </c>
      <c r="F727" s="18">
        <f>IF(Sheet1!G1698=0,Master!B727,Master!L727)</f>
        <v>180</v>
      </c>
      <c r="G727" s="18">
        <f>IF(Sheet1!I1698=1,Master!A727,Master!K727)</f>
        <v>13.623984200000001</v>
      </c>
      <c r="H727" s="18">
        <f>IF(Sheet1!I1698=1,Master!B727,Master!L727)</f>
        <v>144.86040489999999</v>
      </c>
      <c r="I727" s="18">
        <f>IF(Sheet1!I1698=0,Master!A727,Master!K727)</f>
        <v>100</v>
      </c>
      <c r="J727" s="18">
        <f>IF(Sheet1!I1698=0,Master!B727,Master!L727)</f>
        <v>180</v>
      </c>
      <c r="K727" s="18">
        <v>100</v>
      </c>
      <c r="L727" s="18">
        <v>180</v>
      </c>
      <c r="M727">
        <v>597</v>
      </c>
      <c r="N727" t="s">
        <v>711</v>
      </c>
      <c r="O727">
        <v>0.17882742855700001</v>
      </c>
      <c r="P727" t="s">
        <v>26</v>
      </c>
      <c r="Q727" t="s">
        <v>27</v>
      </c>
      <c r="R727" t="s">
        <v>28</v>
      </c>
      <c r="S727">
        <v>0</v>
      </c>
      <c r="T727">
        <v>1</v>
      </c>
      <c r="U727">
        <v>21.850393295288001</v>
      </c>
      <c r="V727">
        <v>21.850393295288001</v>
      </c>
      <c r="W727">
        <v>21.850393295288001</v>
      </c>
      <c r="X727" s="1">
        <v>21.850393295288001</v>
      </c>
      <c r="Z727" s="1">
        <v>1</v>
      </c>
      <c r="AA727" s="1">
        <v>0.51053075018698402</v>
      </c>
      <c r="AB727" s="1">
        <v>0.51053075018698402</v>
      </c>
      <c r="AC727" s="1">
        <v>0.51053075018698402</v>
      </c>
      <c r="AD727" s="1">
        <v>0.51053075018698402</v>
      </c>
      <c r="AF727" s="1">
        <v>1</v>
      </c>
      <c r="AG727">
        <v>0.53433735550987604</v>
      </c>
      <c r="AH727">
        <v>0.53433735550987604</v>
      </c>
      <c r="AI727">
        <v>0.53433735550987604</v>
      </c>
      <c r="AJ727">
        <v>0.53433735550987604</v>
      </c>
      <c r="AL727" s="18">
        <f t="shared" si="68"/>
        <v>0.53433735550987604</v>
      </c>
      <c r="AM727">
        <v>0.53433735550987604</v>
      </c>
      <c r="AN727">
        <v>597</v>
      </c>
      <c r="AO727" t="s">
        <v>711</v>
      </c>
      <c r="AP727" t="s">
        <v>26</v>
      </c>
      <c r="AQ727" t="s">
        <v>27</v>
      </c>
      <c r="AR727" t="s">
        <v>28</v>
      </c>
      <c r="AS727">
        <v>13.623984200000001</v>
      </c>
      <c r="AT727">
        <v>144.86040489999999</v>
      </c>
      <c r="AW727">
        <v>28.3</v>
      </c>
      <c r="AX727">
        <v>28.3</v>
      </c>
      <c r="BB727">
        <v>28.4</v>
      </c>
      <c r="BC727">
        <v>28.4</v>
      </c>
      <c r="BG727">
        <v>28.9</v>
      </c>
      <c r="BH727">
        <v>28.9</v>
      </c>
      <c r="BL727">
        <v>29.5</v>
      </c>
      <c r="BM727">
        <v>29.5</v>
      </c>
      <c r="BQ727">
        <v>29.9</v>
      </c>
      <c r="BR727">
        <v>29.9</v>
      </c>
      <c r="BW727">
        <v>30.1</v>
      </c>
      <c r="BX727">
        <v>30.1</v>
      </c>
      <c r="CB727">
        <v>29.9</v>
      </c>
      <c r="CC727">
        <v>29.9</v>
      </c>
      <c r="CG727">
        <v>29.8</v>
      </c>
      <c r="CH727">
        <v>29.8</v>
      </c>
      <c r="CL727">
        <v>29.7</v>
      </c>
      <c r="CM727">
        <v>29.7</v>
      </c>
      <c r="CQ727">
        <v>29.7</v>
      </c>
      <c r="CR727">
        <v>29.7</v>
      </c>
      <c r="CV727">
        <v>29.5</v>
      </c>
      <c r="CW727">
        <v>29.5</v>
      </c>
      <c r="DA727">
        <v>28.8</v>
      </c>
      <c r="DB727">
        <v>28.8</v>
      </c>
      <c r="DD727">
        <v>1</v>
      </c>
      <c r="DE727">
        <v>0</v>
      </c>
      <c r="DF727">
        <v>0</v>
      </c>
      <c r="DG727">
        <v>0</v>
      </c>
      <c r="DH727">
        <v>0</v>
      </c>
      <c r="DI727" t="str">
        <f t="shared" si="69"/>
        <v xml:space="preserve">Temp. suitable for vectors - surveillance may be needed. </v>
      </c>
      <c r="DJ727" t="str">
        <f t="shared" si="66"/>
        <v>When temp. suitable, model suggests vectors likely - may need control, education, and policies minimizing exposure.</v>
      </c>
      <c r="DK727" t="str">
        <f t="shared" si="70"/>
        <v xml:space="preserve">Temp. suitable for Zika - surveillance may be needed. </v>
      </c>
      <c r="DL727" t="str">
        <f t="shared" si="67"/>
        <v>When temp. suitable, model suggests Zika unlikely.</v>
      </c>
      <c r="DM727" t="str">
        <f t="shared" si="71"/>
        <v>Temp. suitable for vectors - surveillance may be needed. When temp. suitable, model suggests vectors likely - may need control, education, and policies minimizing exposure.</v>
      </c>
      <c r="DX727" s="59" t="s">
        <v>711</v>
      </c>
      <c r="DY727" s="59" t="s">
        <v>26</v>
      </c>
      <c r="DZ727" s="59" t="s">
        <v>27</v>
      </c>
      <c r="EA727" s="59" t="s">
        <v>28</v>
      </c>
      <c r="EB727" s="59">
        <v>1</v>
      </c>
      <c r="EN727" s="59">
        <v>1</v>
      </c>
    </row>
    <row r="728" spans="1:144" x14ac:dyDescent="0.25">
      <c r="A728" s="18">
        <v>13.3596401</v>
      </c>
      <c r="B728" s="18">
        <v>144.69218269999999</v>
      </c>
      <c r="C728" s="18">
        <f>IF(Sheet1!G1699=1,Master!A728,Master!K728)</f>
        <v>13.3596401</v>
      </c>
      <c r="D728" s="18">
        <f>IF(Sheet1!G1699=1,Master!B728,Master!L728)</f>
        <v>144.69218269999999</v>
      </c>
      <c r="E728" s="18">
        <f>IF(Sheet1!G1699=0,Master!A728,Master!K728)</f>
        <v>100</v>
      </c>
      <c r="F728" s="18">
        <f>IF(Sheet1!G1699=0,Master!B728,Master!L728)</f>
        <v>180</v>
      </c>
      <c r="G728" s="18">
        <f>IF(Sheet1!I1699=1,Master!A728,Master!K728)</f>
        <v>13.3596401</v>
      </c>
      <c r="H728" s="18">
        <f>IF(Sheet1!I1699=1,Master!B728,Master!L728)</f>
        <v>144.69218269999999</v>
      </c>
      <c r="I728" s="18">
        <f>IF(Sheet1!I1699=0,Master!A728,Master!K728)</f>
        <v>100</v>
      </c>
      <c r="J728" s="18">
        <f>IF(Sheet1!I1699=0,Master!B728,Master!L728)</f>
        <v>180</v>
      </c>
      <c r="K728" s="18">
        <v>100</v>
      </c>
      <c r="L728" s="18">
        <v>180</v>
      </c>
      <c r="M728">
        <v>604</v>
      </c>
      <c r="N728" t="s">
        <v>718</v>
      </c>
      <c r="O728">
        <v>0.25947676210600001</v>
      </c>
      <c r="P728" t="s">
        <v>26</v>
      </c>
      <c r="Q728" t="s">
        <v>27</v>
      </c>
      <c r="R728" t="s">
        <v>28</v>
      </c>
      <c r="S728">
        <v>0</v>
      </c>
      <c r="T728">
        <v>1</v>
      </c>
      <c r="U728">
        <v>20.196849822998001</v>
      </c>
      <c r="V728">
        <v>20.196849822998001</v>
      </c>
      <c r="W728">
        <v>20.196849822998001</v>
      </c>
      <c r="X728" s="1">
        <v>20.196849822998001</v>
      </c>
      <c r="Z728" s="1">
        <v>2</v>
      </c>
      <c r="AA728" s="1">
        <v>0.77866876088578496</v>
      </c>
      <c r="AB728" s="1">
        <v>0.806326726695064</v>
      </c>
      <c r="AC728" s="1">
        <v>0.79249774379042504</v>
      </c>
      <c r="AD728" s="1">
        <v>1.5849954875808401</v>
      </c>
      <c r="AF728" s="1">
        <v>2</v>
      </c>
      <c r="AG728">
        <v>0.84523465011069598</v>
      </c>
      <c r="AH728">
        <v>0.90225526276205803</v>
      </c>
      <c r="AI728">
        <v>0.87374495643637695</v>
      </c>
      <c r="AJ728">
        <v>1.7474899128727499</v>
      </c>
      <c r="AL728" s="18">
        <f t="shared" si="68"/>
        <v>0.90225526276205803</v>
      </c>
      <c r="AM728">
        <v>0.90225526276205803</v>
      </c>
      <c r="AN728">
        <v>604</v>
      </c>
      <c r="AO728" t="s">
        <v>718</v>
      </c>
      <c r="AP728" t="s">
        <v>26</v>
      </c>
      <c r="AQ728" t="s">
        <v>27</v>
      </c>
      <c r="AR728" t="s">
        <v>28</v>
      </c>
      <c r="AS728">
        <v>13.3596401</v>
      </c>
      <c r="AT728">
        <v>144.69218269999999</v>
      </c>
      <c r="AW728">
        <v>28.9</v>
      </c>
      <c r="AX728">
        <v>28.9</v>
      </c>
      <c r="BB728">
        <v>28.9</v>
      </c>
      <c r="BC728">
        <v>28.9</v>
      </c>
      <c r="BG728">
        <v>29.4</v>
      </c>
      <c r="BH728">
        <v>29.4</v>
      </c>
      <c r="BL728">
        <v>29.9</v>
      </c>
      <c r="BM728">
        <v>29.9</v>
      </c>
      <c r="BQ728">
        <v>30.3</v>
      </c>
      <c r="BR728">
        <v>30.3</v>
      </c>
      <c r="BW728">
        <v>30.5</v>
      </c>
      <c r="BX728">
        <v>30.5</v>
      </c>
      <c r="CB728">
        <v>30.3</v>
      </c>
      <c r="CC728">
        <v>30.3</v>
      </c>
      <c r="CG728">
        <v>30.1</v>
      </c>
      <c r="CH728">
        <v>30.1</v>
      </c>
      <c r="CL728">
        <v>30.1</v>
      </c>
      <c r="CM728">
        <v>30.1</v>
      </c>
      <c r="CQ728">
        <v>30.1</v>
      </c>
      <c r="CR728">
        <v>30.1</v>
      </c>
      <c r="CV728">
        <v>30</v>
      </c>
      <c r="CW728">
        <v>30</v>
      </c>
      <c r="DA728">
        <v>29.3</v>
      </c>
      <c r="DB728">
        <v>29.3</v>
      </c>
      <c r="DD728">
        <v>1</v>
      </c>
      <c r="DE728">
        <v>0</v>
      </c>
      <c r="DF728">
        <v>0</v>
      </c>
      <c r="DG728">
        <v>0</v>
      </c>
      <c r="DH728">
        <v>0</v>
      </c>
      <c r="DI728" t="str">
        <f t="shared" si="69"/>
        <v xml:space="preserve">Temp. suitable for vectors - surveillance may be needed. </v>
      </c>
      <c r="DJ728" t="str">
        <f t="shared" si="66"/>
        <v>When temp. suitable, model suggests vectors likely - may need control, education, and policies minimizing exposure.</v>
      </c>
      <c r="DK728" t="str">
        <f t="shared" si="70"/>
        <v xml:space="preserve">Temp. suitable for Zika - surveillance may be needed. </v>
      </c>
      <c r="DL728" t="str">
        <f t="shared" si="67"/>
        <v>When temp. suitable, model suggests Zika unlikely.</v>
      </c>
      <c r="DM728" t="str">
        <f t="shared" si="71"/>
        <v>Temp. suitable for vectors - surveillance may be needed. When temp. suitable, model suggests vectors likely - may need control, education, and policies minimizing exposure.</v>
      </c>
      <c r="DX728" s="59" t="s">
        <v>718</v>
      </c>
      <c r="DY728" s="59" t="s">
        <v>26</v>
      </c>
      <c r="DZ728" s="59" t="s">
        <v>27</v>
      </c>
      <c r="EA728" s="59" t="s">
        <v>28</v>
      </c>
      <c r="EB728" s="59">
        <v>2</v>
      </c>
      <c r="EC728" s="59">
        <v>150</v>
      </c>
      <c r="ED728" s="59">
        <v>0</v>
      </c>
      <c r="EE728" s="59">
        <v>519</v>
      </c>
      <c r="EF728" s="59">
        <v>519</v>
      </c>
      <c r="EG728" s="59">
        <v>25.466666666666601</v>
      </c>
      <c r="EH728" s="59">
        <v>81.410946574906106</v>
      </c>
      <c r="EI728" s="59">
        <v>3820</v>
      </c>
      <c r="EJ728" s="59">
        <v>36</v>
      </c>
      <c r="EK728" s="59">
        <v>0</v>
      </c>
      <c r="EL728" s="59">
        <v>8</v>
      </c>
      <c r="EM728" s="59">
        <v>1</v>
      </c>
      <c r="EN728" s="59">
        <v>3820</v>
      </c>
    </row>
    <row r="729" spans="1:144" x14ac:dyDescent="0.25">
      <c r="A729" s="18">
        <v>18.408949100000001</v>
      </c>
      <c r="B729" s="18">
        <v>-66.082542099999998</v>
      </c>
      <c r="C729" s="18">
        <f>IF(Sheet1!G1711=1,Master!A729,Master!K729)</f>
        <v>18.408949100000001</v>
      </c>
      <c r="D729" s="18">
        <f>IF(Sheet1!G1711=1,Master!B729,Master!L729)</f>
        <v>-66.082542099999998</v>
      </c>
      <c r="E729" s="18">
        <f>IF(Sheet1!G1711=0,Master!A729,Master!K729)</f>
        <v>100</v>
      </c>
      <c r="F729" s="18">
        <f>IF(Sheet1!G1711=0,Master!B729,Master!L729)</f>
        <v>180</v>
      </c>
      <c r="G729" s="18">
        <f>IF(Sheet1!I1711=1,Master!A729,Master!K729)</f>
        <v>18.408949100000001</v>
      </c>
      <c r="H729" s="18">
        <f>IF(Sheet1!I1711=1,Master!B729,Master!L729)</f>
        <v>-66.082542099999998</v>
      </c>
      <c r="I729" s="18">
        <f>IF(Sheet1!I1711=0,Master!A729,Master!K729)</f>
        <v>100</v>
      </c>
      <c r="J729" s="18">
        <f>IF(Sheet1!I1711=0,Master!B729,Master!L729)</f>
        <v>180</v>
      </c>
      <c r="K729" s="18">
        <v>100</v>
      </c>
      <c r="L729" s="18">
        <v>180</v>
      </c>
      <c r="M729">
        <v>19</v>
      </c>
      <c r="N729" t="s">
        <v>45</v>
      </c>
      <c r="O729">
        <v>1.9051488890800002E-2</v>
      </c>
      <c r="P729" s="18" t="s">
        <v>46</v>
      </c>
      <c r="Q729" t="s">
        <v>47</v>
      </c>
      <c r="R729" t="s">
        <v>48</v>
      </c>
      <c r="S729">
        <v>2</v>
      </c>
      <c r="T729">
        <v>1</v>
      </c>
      <c r="U729">
        <v>25.9842510223388</v>
      </c>
      <c r="V729">
        <v>25.9842510223388</v>
      </c>
      <c r="W729">
        <v>25.9842510223388</v>
      </c>
      <c r="X729" s="1">
        <v>25.9842510223388</v>
      </c>
      <c r="Z729" s="1">
        <v>1</v>
      </c>
      <c r="AA729" s="1">
        <v>0.94290387630462602</v>
      </c>
      <c r="AB729" s="1">
        <v>0.94290387630462602</v>
      </c>
      <c r="AC729" s="1">
        <v>0.94290387630462602</v>
      </c>
      <c r="AD729" s="1">
        <v>0.94290387630462602</v>
      </c>
      <c r="AF729" s="1">
        <v>1</v>
      </c>
      <c r="AG729">
        <v>0.90061968564987205</v>
      </c>
      <c r="AH729">
        <v>0.90061968564987205</v>
      </c>
      <c r="AI729">
        <v>0.90061968564987205</v>
      </c>
      <c r="AJ729">
        <v>0.90061968564987205</v>
      </c>
      <c r="AL729" s="18">
        <f t="shared" si="68"/>
        <v>0.94290387630462602</v>
      </c>
      <c r="AM729">
        <v>0.94290387630462602</v>
      </c>
      <c r="AN729">
        <v>19</v>
      </c>
      <c r="AO729" t="s">
        <v>45</v>
      </c>
      <c r="AP729" t="s">
        <v>46</v>
      </c>
      <c r="AQ729" t="s">
        <v>47</v>
      </c>
      <c r="AR729" t="s">
        <v>48</v>
      </c>
      <c r="AS729">
        <v>18.408949100000001</v>
      </c>
      <c r="AT729">
        <v>-66.082542099999998</v>
      </c>
      <c r="AW729">
        <v>28</v>
      </c>
      <c r="AX729">
        <v>28</v>
      </c>
      <c r="BB729">
        <v>28.1</v>
      </c>
      <c r="BC729">
        <v>28.1</v>
      </c>
      <c r="BG729">
        <v>28.8</v>
      </c>
      <c r="BH729">
        <v>28.8</v>
      </c>
      <c r="BL729">
        <v>29.5</v>
      </c>
      <c r="BM729">
        <v>29.5</v>
      </c>
      <c r="BQ729">
        <v>30.3</v>
      </c>
      <c r="BR729">
        <v>30.3</v>
      </c>
      <c r="BW729">
        <v>30.8</v>
      </c>
      <c r="BX729">
        <v>30.8</v>
      </c>
      <c r="CB729">
        <v>30.9</v>
      </c>
      <c r="CC729">
        <v>30.9</v>
      </c>
      <c r="CG729">
        <v>31.1</v>
      </c>
      <c r="CH729">
        <v>31.1</v>
      </c>
      <c r="CL729">
        <v>31.2</v>
      </c>
      <c r="CM729">
        <v>31.2</v>
      </c>
      <c r="CQ729">
        <v>30.8</v>
      </c>
      <c r="CR729">
        <v>30.8</v>
      </c>
      <c r="CV729">
        <v>29.7</v>
      </c>
      <c r="CW729">
        <v>29.7</v>
      </c>
      <c r="DA729">
        <v>28.5</v>
      </c>
      <c r="DB729">
        <v>28.5</v>
      </c>
      <c r="DD729">
        <v>1</v>
      </c>
      <c r="DE729">
        <v>0</v>
      </c>
      <c r="DF729">
        <v>0</v>
      </c>
      <c r="DG729">
        <v>0</v>
      </c>
      <c r="DH729">
        <v>0</v>
      </c>
      <c r="DI729" t="str">
        <f t="shared" si="69"/>
        <v xml:space="preserve">Temp. suitable for vectors - surveillance may be needed. </v>
      </c>
      <c r="DJ729" t="str">
        <f t="shared" si="66"/>
        <v>When temp. suitable, model suggests vectors likely - may need control, education, and policies minimizing exposure.</v>
      </c>
      <c r="DK729" t="str">
        <f t="shared" si="70"/>
        <v xml:space="preserve">Temp. suitable for Zika - surveillance may be needed. </v>
      </c>
      <c r="DL729" t="str">
        <f t="shared" si="67"/>
        <v>When temp. suitable, model suggests Zika unlikely.</v>
      </c>
      <c r="DM729" t="str">
        <f t="shared" si="71"/>
        <v>Temp. suitable for vectors - surveillance may be needed. When temp. suitable, model suggests vectors likely - may need control, education, and policies minimizing exposure.</v>
      </c>
      <c r="DX729" s="59" t="s">
        <v>45</v>
      </c>
      <c r="DY729" s="59" t="s">
        <v>46</v>
      </c>
      <c r="DZ729" s="59" t="s">
        <v>47</v>
      </c>
      <c r="EA729" s="59" t="s">
        <v>48</v>
      </c>
      <c r="EB729" s="59">
        <v>3073</v>
      </c>
      <c r="EC729" s="59">
        <v>106</v>
      </c>
      <c r="ED729" s="59">
        <v>0</v>
      </c>
      <c r="EE729" s="59">
        <v>7802</v>
      </c>
      <c r="EF729" s="59">
        <v>7802</v>
      </c>
      <c r="EG729" s="59">
        <v>2537.71698113207</v>
      </c>
      <c r="EH729" s="59">
        <v>1903.46171613877</v>
      </c>
      <c r="EI729" s="59">
        <v>268998</v>
      </c>
      <c r="EJ729" s="59">
        <v>97</v>
      </c>
      <c r="EK729" s="59">
        <v>0</v>
      </c>
      <c r="EL729" s="59">
        <v>3</v>
      </c>
      <c r="EM729" s="59">
        <v>2445</v>
      </c>
      <c r="EN729" s="59">
        <v>268998</v>
      </c>
    </row>
    <row r="730" spans="1:144" x14ac:dyDescent="0.25">
      <c r="A730" s="18">
        <v>18.495048499999999</v>
      </c>
      <c r="B730" s="18">
        <v>-67.123797499999995</v>
      </c>
      <c r="C730" s="18">
        <f>IF(Sheet1!G1712=1,Master!A730,Master!K730)</f>
        <v>18.495048499999999</v>
      </c>
      <c r="D730" s="18">
        <f>IF(Sheet1!G1712=1,Master!B730,Master!L730)</f>
        <v>-67.123797499999995</v>
      </c>
      <c r="E730" s="18">
        <f>IF(Sheet1!G1712=0,Master!A730,Master!K730)</f>
        <v>100</v>
      </c>
      <c r="F730" s="18">
        <f>IF(Sheet1!G1712=0,Master!B730,Master!L730)</f>
        <v>180</v>
      </c>
      <c r="G730" s="18">
        <f>IF(Sheet1!I1712=1,Master!A730,Master!K730)</f>
        <v>18.495048499999999</v>
      </c>
      <c r="H730" s="18">
        <f>IF(Sheet1!I1712=1,Master!B730,Master!L730)</f>
        <v>-67.123797499999995</v>
      </c>
      <c r="I730" s="18">
        <f>IF(Sheet1!I1712=0,Master!A730,Master!K730)</f>
        <v>100</v>
      </c>
      <c r="J730" s="18">
        <f>IF(Sheet1!I1712=0,Master!B730,Master!L730)</f>
        <v>180</v>
      </c>
      <c r="K730" s="18">
        <v>100</v>
      </c>
      <c r="L730" s="18">
        <v>180</v>
      </c>
      <c r="M730">
        <v>60</v>
      </c>
      <c r="N730" t="s">
        <v>124</v>
      </c>
      <c r="O730">
        <v>0.11295950584</v>
      </c>
      <c r="P730" s="18" t="s">
        <v>46</v>
      </c>
      <c r="Q730" t="s">
        <v>47</v>
      </c>
      <c r="R730" t="s">
        <v>48</v>
      </c>
      <c r="S730">
        <v>2</v>
      </c>
      <c r="T730">
        <v>1</v>
      </c>
      <c r="U730">
        <v>25.9842510223388</v>
      </c>
      <c r="V730">
        <v>25.9842510223388</v>
      </c>
      <c r="W730">
        <v>25.9842510223388</v>
      </c>
      <c r="X730" s="1">
        <v>25.9842510223388</v>
      </c>
      <c r="Z730" s="1">
        <v>1</v>
      </c>
      <c r="AA730" s="1">
        <v>0.84480237960815396</v>
      </c>
      <c r="AB730" s="1">
        <v>0.84480237960815396</v>
      </c>
      <c r="AC730" s="1">
        <v>0.84480237960815396</v>
      </c>
      <c r="AD730" s="1">
        <v>0.84480237960815396</v>
      </c>
      <c r="AF730" s="1">
        <v>1</v>
      </c>
      <c r="AG730">
        <v>0.649633288383484</v>
      </c>
      <c r="AH730">
        <v>0.649633288383484</v>
      </c>
      <c r="AI730">
        <v>0.649633288383484</v>
      </c>
      <c r="AJ730">
        <v>0.649633288383484</v>
      </c>
      <c r="AL730" s="18">
        <f t="shared" si="68"/>
        <v>0.84480237960815396</v>
      </c>
      <c r="AM730">
        <v>0.84480237960815396</v>
      </c>
      <c r="AN730">
        <v>60</v>
      </c>
      <c r="AO730" t="s">
        <v>124</v>
      </c>
      <c r="AP730" t="s">
        <v>46</v>
      </c>
      <c r="AQ730" t="s">
        <v>47</v>
      </c>
      <c r="AR730" t="s">
        <v>48</v>
      </c>
      <c r="AS730">
        <v>18.495048499999999</v>
      </c>
      <c r="AT730">
        <v>-67.123797499999995</v>
      </c>
      <c r="AW730">
        <v>28</v>
      </c>
      <c r="AX730">
        <v>28</v>
      </c>
      <c r="BB730">
        <v>28.1</v>
      </c>
      <c r="BC730">
        <v>28.1</v>
      </c>
      <c r="BG730">
        <v>28.6</v>
      </c>
      <c r="BH730">
        <v>28.6</v>
      </c>
      <c r="BL730">
        <v>29.2</v>
      </c>
      <c r="BM730">
        <v>29.2</v>
      </c>
      <c r="BQ730">
        <v>29.9</v>
      </c>
      <c r="BR730">
        <v>29.9</v>
      </c>
      <c r="BW730">
        <v>30.5</v>
      </c>
      <c r="BX730">
        <v>30.5</v>
      </c>
      <c r="CB730">
        <v>30.5</v>
      </c>
      <c r="CC730">
        <v>30.5</v>
      </c>
      <c r="CG730">
        <v>30.8</v>
      </c>
      <c r="CH730">
        <v>30.8</v>
      </c>
      <c r="CL730">
        <v>30.8</v>
      </c>
      <c r="CM730">
        <v>30.8</v>
      </c>
      <c r="CQ730">
        <v>30.6</v>
      </c>
      <c r="CR730">
        <v>30.6</v>
      </c>
      <c r="CV730">
        <v>29.6</v>
      </c>
      <c r="CW730">
        <v>29.6</v>
      </c>
      <c r="DA730">
        <v>28.5</v>
      </c>
      <c r="DB730">
        <v>28.5</v>
      </c>
      <c r="DD730">
        <v>1</v>
      </c>
      <c r="DE730">
        <v>0</v>
      </c>
      <c r="DF730">
        <v>0</v>
      </c>
      <c r="DG730">
        <v>0</v>
      </c>
      <c r="DH730">
        <v>0</v>
      </c>
      <c r="DI730" t="str">
        <f t="shared" si="69"/>
        <v xml:space="preserve">Temp. suitable for vectors - surveillance may be needed. </v>
      </c>
      <c r="DJ730" t="str">
        <f t="shared" si="66"/>
        <v>When temp. suitable, model suggests vectors likely - may need control, education, and policies minimizing exposure.</v>
      </c>
      <c r="DK730" t="str">
        <f t="shared" si="70"/>
        <v xml:space="preserve">Temp. suitable for Zika - surveillance may be needed. </v>
      </c>
      <c r="DL730" t="str">
        <f t="shared" si="67"/>
        <v>When temp. suitable, model suggests Zika unlikely.</v>
      </c>
      <c r="DM730" t="str">
        <f t="shared" si="71"/>
        <v>Temp. suitable for vectors - surveillance may be needed. When temp. suitable, model suggests vectors likely - may need control, education, and policies minimizing exposure.</v>
      </c>
      <c r="DX730" s="59" t="s">
        <v>124</v>
      </c>
      <c r="DY730" s="59" t="s">
        <v>46</v>
      </c>
      <c r="DZ730" s="59" t="s">
        <v>47</v>
      </c>
      <c r="EA730" s="59" t="s">
        <v>48</v>
      </c>
      <c r="EB730" s="59">
        <v>76</v>
      </c>
      <c r="EC730" s="59">
        <v>107</v>
      </c>
      <c r="ED730" s="59">
        <v>0</v>
      </c>
      <c r="EE730" s="59">
        <v>2471</v>
      </c>
      <c r="EF730" s="59">
        <v>2471</v>
      </c>
      <c r="EG730" s="59">
        <v>483.29906542056</v>
      </c>
      <c r="EH730" s="59">
        <v>493.14741999689397</v>
      </c>
      <c r="EI730" s="59">
        <v>51713</v>
      </c>
      <c r="EJ730" s="59">
        <v>96</v>
      </c>
      <c r="EK730" s="59">
        <v>0</v>
      </c>
      <c r="EL730" s="59">
        <v>1</v>
      </c>
      <c r="EM730" s="59">
        <v>384</v>
      </c>
      <c r="EN730" s="59">
        <v>51713</v>
      </c>
    </row>
    <row r="731" spans="1:144" x14ac:dyDescent="0.25">
      <c r="A731" s="18">
        <v>18.4599343</v>
      </c>
      <c r="B731" s="18">
        <v>-66.116250300000004</v>
      </c>
      <c r="C731" s="18">
        <f>IF(Sheet1!G1713=1,Master!A731,Master!K731)</f>
        <v>18.4599343</v>
      </c>
      <c r="D731" s="18">
        <f>IF(Sheet1!G1713=1,Master!B731,Master!L731)</f>
        <v>-66.116250300000004</v>
      </c>
      <c r="E731" s="18">
        <f>IF(Sheet1!G1713=0,Master!A731,Master!K731)</f>
        <v>100</v>
      </c>
      <c r="F731" s="18">
        <f>IF(Sheet1!G1713=0,Master!B731,Master!L731)</f>
        <v>180</v>
      </c>
      <c r="G731" s="18">
        <f>IF(Sheet1!I1713=1,Master!A731,Master!K731)</f>
        <v>18.4599343</v>
      </c>
      <c r="H731" s="18">
        <f>IF(Sheet1!I1713=1,Master!B731,Master!L731)</f>
        <v>-66.116250300000004</v>
      </c>
      <c r="I731" s="18">
        <f>IF(Sheet1!I1713=0,Master!A731,Master!K731)</f>
        <v>100</v>
      </c>
      <c r="J731" s="18">
        <f>IF(Sheet1!I1713=0,Master!B731,Master!L731)</f>
        <v>180</v>
      </c>
      <c r="K731" s="18">
        <v>100</v>
      </c>
      <c r="L731" s="18">
        <v>180</v>
      </c>
      <c r="M731">
        <v>129</v>
      </c>
      <c r="N731" t="s">
        <v>213</v>
      </c>
      <c r="O731">
        <v>1.36723639544E-2</v>
      </c>
      <c r="P731" s="18" t="s">
        <v>46</v>
      </c>
      <c r="Q731" t="s">
        <v>47</v>
      </c>
      <c r="R731" t="s">
        <v>48</v>
      </c>
      <c r="S731">
        <v>2</v>
      </c>
      <c r="T731">
        <v>1</v>
      </c>
      <c r="U731">
        <v>24.881889343261701</v>
      </c>
      <c r="V731">
        <v>24.881889343261701</v>
      </c>
      <c r="W731">
        <v>24.881889343261701</v>
      </c>
      <c r="X731" s="1">
        <v>24.881889343261701</v>
      </c>
      <c r="Z731" s="1">
        <v>1</v>
      </c>
      <c r="AA731" s="1">
        <v>0.95406341552734397</v>
      </c>
      <c r="AB731" s="1">
        <v>0.95406341552734397</v>
      </c>
      <c r="AC731" s="1">
        <v>0.95406341552734397</v>
      </c>
      <c r="AD731" s="1">
        <v>0.95406341552734397</v>
      </c>
      <c r="AF731" s="1">
        <v>1</v>
      </c>
      <c r="AG731">
        <v>0.58031505346298196</v>
      </c>
      <c r="AH731">
        <v>0.58031505346298196</v>
      </c>
      <c r="AI731">
        <v>0.58031505346298196</v>
      </c>
      <c r="AJ731">
        <v>0.58031505346298196</v>
      </c>
      <c r="AL731" s="18">
        <f t="shared" si="68"/>
        <v>0.95406341552734397</v>
      </c>
      <c r="AM731">
        <v>0.95406341552734397</v>
      </c>
      <c r="AN731">
        <v>129</v>
      </c>
      <c r="AO731" t="s">
        <v>213</v>
      </c>
      <c r="AP731" t="s">
        <v>46</v>
      </c>
      <c r="AQ731" t="s">
        <v>47</v>
      </c>
      <c r="AR731" t="s">
        <v>48</v>
      </c>
      <c r="AS731">
        <v>18.4599343</v>
      </c>
      <c r="AT731">
        <v>-66.116250300000004</v>
      </c>
      <c r="AW731">
        <v>27.9</v>
      </c>
      <c r="AX731">
        <v>27.9</v>
      </c>
      <c r="BB731">
        <v>28</v>
      </c>
      <c r="BC731">
        <v>28</v>
      </c>
      <c r="BG731">
        <v>28.6</v>
      </c>
      <c r="BH731">
        <v>28.6</v>
      </c>
      <c r="BL731">
        <v>29.3</v>
      </c>
      <c r="BM731">
        <v>29.3</v>
      </c>
      <c r="BQ731">
        <v>30.2</v>
      </c>
      <c r="BR731">
        <v>30.2</v>
      </c>
      <c r="BW731">
        <v>30.9</v>
      </c>
      <c r="BX731">
        <v>30.9</v>
      </c>
      <c r="CB731">
        <v>30.6</v>
      </c>
      <c r="CC731">
        <v>30.6</v>
      </c>
      <c r="CG731">
        <v>30.8</v>
      </c>
      <c r="CH731">
        <v>30.8</v>
      </c>
      <c r="CL731">
        <v>31.2</v>
      </c>
      <c r="CM731">
        <v>31.2</v>
      </c>
      <c r="CQ731">
        <v>30.8</v>
      </c>
      <c r="CR731">
        <v>30.8</v>
      </c>
      <c r="CV731">
        <v>29.8</v>
      </c>
      <c r="CW731">
        <v>29.8</v>
      </c>
      <c r="DA731">
        <v>28.4</v>
      </c>
      <c r="DB731">
        <v>28.4</v>
      </c>
      <c r="DD731">
        <v>1</v>
      </c>
      <c r="DE731">
        <v>0</v>
      </c>
      <c r="DF731">
        <v>0</v>
      </c>
      <c r="DG731">
        <v>0</v>
      </c>
      <c r="DH731">
        <v>0</v>
      </c>
      <c r="DI731" t="str">
        <f t="shared" si="69"/>
        <v xml:space="preserve">Temp. suitable for vectors - surveillance may be needed. </v>
      </c>
      <c r="DJ731" t="str">
        <f t="shared" si="66"/>
        <v>When temp. suitable, model suggests vectors likely - may need control, education, and policies minimizing exposure.</v>
      </c>
      <c r="DK731" t="str">
        <f t="shared" si="70"/>
        <v xml:space="preserve">Temp. suitable for Zika - surveillance may be needed. </v>
      </c>
      <c r="DL731" t="str">
        <f t="shared" si="67"/>
        <v>When temp. suitable, model suggests Zika unlikely.</v>
      </c>
      <c r="DM731" t="str">
        <f t="shared" si="71"/>
        <v>Temp. suitable for vectors - surveillance may be needed. When temp. suitable, model suggests vectors likely - may need control, education, and policies minimizing exposure.</v>
      </c>
      <c r="DX731" s="59" t="s">
        <v>213</v>
      </c>
      <c r="DY731" s="59" t="s">
        <v>46</v>
      </c>
      <c r="DZ731" s="59" t="s">
        <v>47</v>
      </c>
      <c r="EA731" s="59" t="s">
        <v>48</v>
      </c>
      <c r="EB731" s="59">
        <v>657</v>
      </c>
      <c r="EC731" s="59">
        <v>41</v>
      </c>
      <c r="ED731" s="59">
        <v>0</v>
      </c>
      <c r="EE731" s="59">
        <v>5608</v>
      </c>
      <c r="EF731" s="59">
        <v>5608</v>
      </c>
      <c r="EG731" s="59">
        <v>1049.5121951219501</v>
      </c>
      <c r="EH731" s="59">
        <v>1397.64284355623</v>
      </c>
      <c r="EI731" s="59">
        <v>43030</v>
      </c>
      <c r="EJ731" s="59">
        <v>35</v>
      </c>
      <c r="EK731" s="59">
        <v>0</v>
      </c>
      <c r="EL731" s="59">
        <v>2</v>
      </c>
      <c r="EM731" s="59">
        <v>540</v>
      </c>
      <c r="EN731" s="59">
        <v>43030</v>
      </c>
    </row>
    <row r="732" spans="1:144" x14ac:dyDescent="0.25">
      <c r="A732" s="18">
        <v>18.012606399999999</v>
      </c>
      <c r="B732" s="18">
        <v>-66.505258100000006</v>
      </c>
      <c r="C732" s="18">
        <f>IF(Sheet1!G1714=1,Master!A732,Master!K732)</f>
        <v>18.012606399999999</v>
      </c>
      <c r="D732" s="18">
        <f>IF(Sheet1!G1714=1,Master!B732,Master!L732)</f>
        <v>-66.505258100000006</v>
      </c>
      <c r="E732" s="18">
        <f>IF(Sheet1!G1714=0,Master!A732,Master!K732)</f>
        <v>100</v>
      </c>
      <c r="F732" s="18">
        <f>IF(Sheet1!G1714=0,Master!B732,Master!L732)</f>
        <v>180</v>
      </c>
      <c r="G732" s="18">
        <f>IF(Sheet1!I1714=1,Master!A732,Master!K732)</f>
        <v>18.012606399999999</v>
      </c>
      <c r="H732" s="18">
        <f>IF(Sheet1!I1714=1,Master!B732,Master!L732)</f>
        <v>-66.505258100000006</v>
      </c>
      <c r="I732" s="18">
        <f>IF(Sheet1!I1714=0,Master!A732,Master!K732)</f>
        <v>100</v>
      </c>
      <c r="J732" s="18">
        <f>IF(Sheet1!I1714=0,Master!B732,Master!L732)</f>
        <v>180</v>
      </c>
      <c r="K732" s="18">
        <v>100</v>
      </c>
      <c r="L732" s="18">
        <v>180</v>
      </c>
      <c r="M732">
        <v>234</v>
      </c>
      <c r="N732" t="s">
        <v>344</v>
      </c>
      <c r="O732">
        <v>7.2954820239000004E-2</v>
      </c>
      <c r="P732" s="18" t="s">
        <v>46</v>
      </c>
      <c r="Q732" t="s">
        <v>47</v>
      </c>
      <c r="R732" t="s">
        <v>48</v>
      </c>
      <c r="S732">
        <v>2</v>
      </c>
      <c r="T732">
        <v>1</v>
      </c>
      <c r="U732">
        <v>27.362205505371001</v>
      </c>
      <c r="V732">
        <v>27.362205505371001</v>
      </c>
      <c r="W732">
        <v>27.362205505371001</v>
      </c>
      <c r="X732" s="1">
        <v>27.362205505371001</v>
      </c>
      <c r="Z732" s="1">
        <v>1</v>
      </c>
      <c r="AA732" s="1">
        <v>0.82326793670654297</v>
      </c>
      <c r="AB732" s="1">
        <v>0.82326793670654297</v>
      </c>
      <c r="AC732" s="1">
        <v>0.82326793670654297</v>
      </c>
      <c r="AD732" s="1">
        <v>0.82326793670654297</v>
      </c>
      <c r="AF732" s="1">
        <v>1</v>
      </c>
      <c r="AG732">
        <v>0.48634794354438798</v>
      </c>
      <c r="AH732">
        <v>0.48634794354438798</v>
      </c>
      <c r="AI732">
        <v>0.48634794354438798</v>
      </c>
      <c r="AJ732">
        <v>0.48634794354438798</v>
      </c>
      <c r="AL732" s="18">
        <f t="shared" si="68"/>
        <v>0.82326793670654297</v>
      </c>
      <c r="AM732">
        <v>0.82326793670654297</v>
      </c>
      <c r="AN732">
        <v>234</v>
      </c>
      <c r="AO732" t="s">
        <v>344</v>
      </c>
      <c r="AP732" t="s">
        <v>46</v>
      </c>
      <c r="AQ732" t="s">
        <v>47</v>
      </c>
      <c r="AR732" t="s">
        <v>48</v>
      </c>
      <c r="AS732">
        <v>18.012606399999999</v>
      </c>
      <c r="AT732">
        <v>-66.505258100000006</v>
      </c>
      <c r="AW732">
        <v>29.9</v>
      </c>
      <c r="AX732">
        <v>29.9</v>
      </c>
      <c r="BB732">
        <v>30</v>
      </c>
      <c r="BC732">
        <v>30</v>
      </c>
      <c r="BG732">
        <v>30.3</v>
      </c>
      <c r="BH732">
        <v>30.3</v>
      </c>
      <c r="BL732">
        <v>30.9</v>
      </c>
      <c r="BM732">
        <v>30.9</v>
      </c>
      <c r="BQ732">
        <v>31.2</v>
      </c>
      <c r="BR732">
        <v>31.2</v>
      </c>
      <c r="BW732">
        <v>31.9</v>
      </c>
      <c r="BX732">
        <v>31.9</v>
      </c>
      <c r="CB732">
        <v>32.299999999999997</v>
      </c>
      <c r="CC732">
        <v>32.299999999999997</v>
      </c>
      <c r="CG732">
        <v>32.4</v>
      </c>
      <c r="CH732">
        <v>32.4</v>
      </c>
      <c r="CL732">
        <v>32.200000000000003</v>
      </c>
      <c r="CM732">
        <v>32.200000000000003</v>
      </c>
      <c r="CQ732">
        <v>31.7</v>
      </c>
      <c r="CR732">
        <v>31.7</v>
      </c>
      <c r="CV732">
        <v>31.1</v>
      </c>
      <c r="CW732">
        <v>31.1</v>
      </c>
      <c r="DA732">
        <v>30.4</v>
      </c>
      <c r="DB732">
        <v>30.4</v>
      </c>
      <c r="DD732">
        <v>1</v>
      </c>
      <c r="DE732">
        <v>0.72074681520462003</v>
      </c>
      <c r="DF732">
        <v>0.72074681520462003</v>
      </c>
      <c r="DG732">
        <v>0.72074681520462003</v>
      </c>
      <c r="DH732">
        <v>0.72074681520462003</v>
      </c>
      <c r="DI732" t="str">
        <f t="shared" si="69"/>
        <v xml:space="preserve">Temp. suitable for vectors - surveillance may be needed. </v>
      </c>
      <c r="DJ732" t="str">
        <f t="shared" si="66"/>
        <v>When temp. suitable, model suggests vectors likely - may need control, education, and policies minimizing exposure.</v>
      </c>
      <c r="DK732" t="str">
        <f t="shared" si="70"/>
        <v xml:space="preserve">Temp. suitable for Zika - surveillance may be needed. </v>
      </c>
      <c r="DL732" t="str">
        <f t="shared" si="67"/>
        <v>When temp. suitable, model suggests Zika likely - may need control, education, and policies minimizing exposure.</v>
      </c>
      <c r="DM732" t="str">
        <f t="shared" si="71"/>
        <v>Temp. suitable for vectors - surveillance may be needed. When temp. suitable, model suggests vectors likely - may need control, education, and policies minimizing exposure.</v>
      </c>
      <c r="DX732" s="59" t="s">
        <v>344</v>
      </c>
      <c r="DY732" s="59" t="s">
        <v>46</v>
      </c>
      <c r="DZ732" s="59" t="s">
        <v>47</v>
      </c>
      <c r="EA732" s="59" t="s">
        <v>48</v>
      </c>
      <c r="EB732" s="59">
        <v>0</v>
      </c>
      <c r="EC732" s="59">
        <v>124</v>
      </c>
      <c r="ED732" s="59">
        <v>0</v>
      </c>
      <c r="EE732" s="59">
        <v>3010</v>
      </c>
      <c r="EF732" s="59">
        <v>3010</v>
      </c>
      <c r="EG732" s="59">
        <v>353.5</v>
      </c>
      <c r="EH732" s="59">
        <v>585.77550610142998</v>
      </c>
      <c r="EI732" s="59">
        <v>43834</v>
      </c>
      <c r="EJ732" s="59">
        <v>81</v>
      </c>
      <c r="EK732" s="59">
        <v>0</v>
      </c>
      <c r="EL732" s="59">
        <v>2</v>
      </c>
      <c r="EM732" s="59">
        <v>85</v>
      </c>
      <c r="EN732" s="59">
        <v>43834</v>
      </c>
    </row>
    <row r="733" spans="1:144" x14ac:dyDescent="0.25">
      <c r="A733" s="18">
        <v>18.412938700000002</v>
      </c>
      <c r="B733" s="18">
        <v>-66.121414799999997</v>
      </c>
      <c r="C733" s="18">
        <f>IF(Sheet1!G1715=1,Master!A733,Master!K733)</f>
        <v>18.412938700000002</v>
      </c>
      <c r="D733" s="18">
        <f>IF(Sheet1!G1715=1,Master!B733,Master!L733)</f>
        <v>-66.121414799999997</v>
      </c>
      <c r="E733" s="18">
        <f>IF(Sheet1!G1715=0,Master!A733,Master!K733)</f>
        <v>100</v>
      </c>
      <c r="F733" s="18">
        <f>IF(Sheet1!G1715=0,Master!B733,Master!L733)</f>
        <v>180</v>
      </c>
      <c r="G733" s="18">
        <f>IF(Sheet1!I1715=1,Master!A733,Master!K733)</f>
        <v>18.412938700000002</v>
      </c>
      <c r="H733" s="18">
        <f>IF(Sheet1!I1715=1,Master!B733,Master!L733)</f>
        <v>-66.121414799999997</v>
      </c>
      <c r="I733" s="18">
        <f>IF(Sheet1!I1715=0,Master!A733,Master!K733)</f>
        <v>100</v>
      </c>
      <c r="J733" s="18">
        <f>IF(Sheet1!I1715=0,Master!B733,Master!L733)</f>
        <v>180</v>
      </c>
      <c r="K733" s="18">
        <v>100</v>
      </c>
      <c r="L733" s="18">
        <v>180</v>
      </c>
      <c r="M733">
        <v>239</v>
      </c>
      <c r="N733" t="s">
        <v>349</v>
      </c>
      <c r="O733">
        <v>0.10132963418300001</v>
      </c>
      <c r="P733" s="18" t="s">
        <v>46</v>
      </c>
      <c r="Q733" t="s">
        <v>47</v>
      </c>
      <c r="R733" t="s">
        <v>48</v>
      </c>
      <c r="S733">
        <v>2</v>
      </c>
      <c r="T733">
        <v>1</v>
      </c>
      <c r="U733">
        <v>24.881889343261701</v>
      </c>
      <c r="V733">
        <v>24.881889343261701</v>
      </c>
      <c r="W733">
        <v>24.881889343261701</v>
      </c>
      <c r="X733" s="1">
        <v>24.881889343261701</v>
      </c>
      <c r="Z733" s="1">
        <v>1</v>
      </c>
      <c r="AA733" s="1">
        <v>0.96487683057785001</v>
      </c>
      <c r="AB733" s="1">
        <v>0.96487683057785001</v>
      </c>
      <c r="AC733" s="1">
        <v>0.96487683057785001</v>
      </c>
      <c r="AD733" s="1">
        <v>0.96487683057785001</v>
      </c>
      <c r="AF733" s="1">
        <v>1</v>
      </c>
      <c r="AG733">
        <v>0.94223725795745905</v>
      </c>
      <c r="AH733">
        <v>0.94223725795745905</v>
      </c>
      <c r="AI733">
        <v>0.94223725795745905</v>
      </c>
      <c r="AJ733">
        <v>0.94223725795745905</v>
      </c>
      <c r="AL733" s="18">
        <f t="shared" si="68"/>
        <v>0.96487683057785001</v>
      </c>
      <c r="AM733">
        <v>0.96487683057785001</v>
      </c>
      <c r="AN733">
        <v>239</v>
      </c>
      <c r="AO733" t="s">
        <v>349</v>
      </c>
      <c r="AP733" t="s">
        <v>46</v>
      </c>
      <c r="AQ733" t="s">
        <v>47</v>
      </c>
      <c r="AR733" t="s">
        <v>48</v>
      </c>
      <c r="AS733">
        <v>18.412938700000002</v>
      </c>
      <c r="AT733">
        <v>-66.121414799999997</v>
      </c>
      <c r="AW733">
        <v>28</v>
      </c>
      <c r="AX733">
        <v>28</v>
      </c>
      <c r="BB733">
        <v>28.1</v>
      </c>
      <c r="BC733">
        <v>28.1</v>
      </c>
      <c r="BG733">
        <v>28.7</v>
      </c>
      <c r="BH733">
        <v>28.7</v>
      </c>
      <c r="BL733">
        <v>29.5</v>
      </c>
      <c r="BM733">
        <v>29.5</v>
      </c>
      <c r="BQ733">
        <v>30.3</v>
      </c>
      <c r="BR733">
        <v>30.3</v>
      </c>
      <c r="BW733">
        <v>30.9</v>
      </c>
      <c r="BX733">
        <v>30.9</v>
      </c>
      <c r="CB733">
        <v>30.8</v>
      </c>
      <c r="CC733">
        <v>30.8</v>
      </c>
      <c r="CG733">
        <v>31</v>
      </c>
      <c r="CH733">
        <v>31</v>
      </c>
      <c r="CL733">
        <v>31.2</v>
      </c>
      <c r="CM733">
        <v>31.2</v>
      </c>
      <c r="CQ733">
        <v>30.8</v>
      </c>
      <c r="CR733">
        <v>30.8</v>
      </c>
      <c r="CV733">
        <v>29.8</v>
      </c>
      <c r="CW733">
        <v>29.8</v>
      </c>
      <c r="DA733">
        <v>28.5</v>
      </c>
      <c r="DB733">
        <v>28.5</v>
      </c>
      <c r="DD733">
        <v>1</v>
      </c>
      <c r="DE733">
        <v>0.98477202653884899</v>
      </c>
      <c r="DF733">
        <v>0.98477202653884899</v>
      </c>
      <c r="DG733">
        <v>0.98477202653884899</v>
      </c>
      <c r="DH733">
        <v>0.98477202653884899</v>
      </c>
      <c r="DI733" t="str">
        <f t="shared" si="69"/>
        <v xml:space="preserve">Temp. suitable for vectors - surveillance may be needed. </v>
      </c>
      <c r="DJ733" t="str">
        <f t="shared" si="66"/>
        <v>When temp. suitable, model suggests vectors likely - may need control, education, and policies minimizing exposure.</v>
      </c>
      <c r="DK733" t="str">
        <f t="shared" si="70"/>
        <v xml:space="preserve">Temp. suitable for Zika - surveillance may be needed. </v>
      </c>
      <c r="DL733" t="str">
        <f t="shared" si="67"/>
        <v>When temp. suitable, model suggests Zika likely - may need control, education, and policies minimizing exposure.</v>
      </c>
      <c r="DM733" t="str">
        <f t="shared" si="71"/>
        <v>Temp. suitable for vectors - surveillance may be needed. When temp. suitable, model suggests vectors likely - may need control, education, and policies minimizing exposure.</v>
      </c>
      <c r="DX733" s="59" t="s">
        <v>349</v>
      </c>
      <c r="DY733" s="59" t="s">
        <v>46</v>
      </c>
      <c r="DZ733" s="59" t="s">
        <v>47</v>
      </c>
      <c r="EA733" s="59" t="s">
        <v>48</v>
      </c>
      <c r="EB733" s="59">
        <v>35</v>
      </c>
      <c r="EC733" s="59">
        <v>47</v>
      </c>
      <c r="ED733" s="59">
        <v>65</v>
      </c>
      <c r="EE733" s="59">
        <v>4837</v>
      </c>
      <c r="EF733" s="59">
        <v>4772</v>
      </c>
      <c r="EG733" s="59">
        <v>2182.08510638297</v>
      </c>
      <c r="EH733" s="59">
        <v>1181.6876649257799</v>
      </c>
      <c r="EI733" s="59">
        <v>102558</v>
      </c>
      <c r="EJ733" s="59">
        <v>46</v>
      </c>
      <c r="EK733" s="59">
        <v>1158</v>
      </c>
      <c r="EL733" s="59">
        <v>65</v>
      </c>
      <c r="EM733" s="59">
        <v>2191</v>
      </c>
      <c r="EN733" s="59">
        <v>102558</v>
      </c>
    </row>
    <row r="734" spans="1:144" x14ac:dyDescent="0.25">
      <c r="A734" s="18">
        <v>18.028517900000001</v>
      </c>
      <c r="B734" s="18">
        <v>-66.283145700000006</v>
      </c>
      <c r="C734" s="18">
        <f>IF(Sheet1!G1716=1,Master!A734,Master!K734)</f>
        <v>18.028517900000001</v>
      </c>
      <c r="D734" s="18">
        <f>IF(Sheet1!G1716=1,Master!B734,Master!L734)</f>
        <v>-66.283145700000006</v>
      </c>
      <c r="E734" s="18">
        <f>IF(Sheet1!G1716=0,Master!A734,Master!K734)</f>
        <v>100</v>
      </c>
      <c r="F734" s="18">
        <f>IF(Sheet1!G1716=0,Master!B734,Master!L734)</f>
        <v>180</v>
      </c>
      <c r="G734" s="18">
        <f>IF(Sheet1!I1716=1,Master!A734,Master!K734)</f>
        <v>18.028517900000001</v>
      </c>
      <c r="H734" s="18">
        <f>IF(Sheet1!I1716=1,Master!B734,Master!L734)</f>
        <v>-66.283145700000006</v>
      </c>
      <c r="I734" s="18">
        <f>IF(Sheet1!I1716=0,Master!A734,Master!K734)</f>
        <v>100</v>
      </c>
      <c r="J734" s="18">
        <f>IF(Sheet1!I1716=0,Master!B734,Master!L734)</f>
        <v>180</v>
      </c>
      <c r="K734" s="18">
        <v>100</v>
      </c>
      <c r="L734" s="18">
        <v>180</v>
      </c>
      <c r="M734">
        <v>360</v>
      </c>
      <c r="N734" t="s">
        <v>472</v>
      </c>
      <c r="O734">
        <v>0.31340747682699999</v>
      </c>
      <c r="P734" s="18" t="s">
        <v>46</v>
      </c>
      <c r="Q734" t="s">
        <v>47</v>
      </c>
      <c r="R734" t="s">
        <v>48</v>
      </c>
      <c r="S734">
        <v>2</v>
      </c>
      <c r="T734">
        <v>1</v>
      </c>
      <c r="U734">
        <v>25.433071136474599</v>
      </c>
      <c r="V734">
        <v>25.433071136474599</v>
      </c>
      <c r="W734">
        <v>25.433071136474599</v>
      </c>
      <c r="X734" s="1">
        <v>25.433071136474599</v>
      </c>
      <c r="Z734" s="1">
        <v>2</v>
      </c>
      <c r="AA734" s="1">
        <v>0.66128139789701101</v>
      </c>
      <c r="AB734" s="1">
        <v>0.90480369834423302</v>
      </c>
      <c r="AC734" s="1">
        <v>0.78304254812062202</v>
      </c>
      <c r="AD734" s="1">
        <v>1.56608509624124</v>
      </c>
      <c r="AF734" s="1">
        <v>2</v>
      </c>
      <c r="AG734">
        <v>0.39588987284292998</v>
      </c>
      <c r="AH734">
        <v>0.90950644278160697</v>
      </c>
      <c r="AI734">
        <v>0.65269815781226903</v>
      </c>
      <c r="AJ734">
        <v>1.3053963156245301</v>
      </c>
      <c r="AL734" s="18">
        <f t="shared" si="68"/>
        <v>0.90950644278160697</v>
      </c>
      <c r="AM734">
        <v>0.90950644278160697</v>
      </c>
      <c r="AN734">
        <v>360</v>
      </c>
      <c r="AO734" t="s">
        <v>472</v>
      </c>
      <c r="AP734" t="s">
        <v>46</v>
      </c>
      <c r="AQ734" t="s">
        <v>47</v>
      </c>
      <c r="AR734" t="s">
        <v>48</v>
      </c>
      <c r="AS734">
        <v>18.028517900000001</v>
      </c>
      <c r="AT734">
        <v>-66.283145700000006</v>
      </c>
      <c r="AW734">
        <v>28.7</v>
      </c>
      <c r="AX734">
        <v>28.7</v>
      </c>
      <c r="BB734">
        <v>28.8</v>
      </c>
      <c r="BC734">
        <v>28.8</v>
      </c>
      <c r="BG734">
        <v>29.3</v>
      </c>
      <c r="BH734">
        <v>29.3</v>
      </c>
      <c r="BL734">
        <v>29.9</v>
      </c>
      <c r="BM734">
        <v>29.9</v>
      </c>
      <c r="BQ734">
        <v>30.2</v>
      </c>
      <c r="BR734">
        <v>30.2</v>
      </c>
      <c r="BW734">
        <v>30.8</v>
      </c>
      <c r="BX734">
        <v>30.8</v>
      </c>
      <c r="CB734">
        <v>31.1</v>
      </c>
      <c r="CC734">
        <v>31.1</v>
      </c>
      <c r="CG734">
        <v>31.3</v>
      </c>
      <c r="CH734">
        <v>31.3</v>
      </c>
      <c r="CL734">
        <v>31.2</v>
      </c>
      <c r="CM734">
        <v>31.2</v>
      </c>
      <c r="CQ734">
        <v>30.8</v>
      </c>
      <c r="CR734">
        <v>30.8</v>
      </c>
      <c r="CV734">
        <v>30</v>
      </c>
      <c r="CW734">
        <v>30</v>
      </c>
      <c r="DA734">
        <v>29.2</v>
      </c>
      <c r="DB734">
        <v>29.2</v>
      </c>
      <c r="DD734">
        <v>3</v>
      </c>
      <c r="DE734">
        <v>0.88449607776216399</v>
      </c>
      <c r="DF734">
        <v>0.90547558284221596</v>
      </c>
      <c r="DG734">
        <v>0.89278541217576701</v>
      </c>
      <c r="DH734">
        <v>2.6783562365272999</v>
      </c>
      <c r="DI734" t="str">
        <f t="shared" si="69"/>
        <v xml:space="preserve">Temp. suitable for vectors - surveillance may be needed. </v>
      </c>
      <c r="DJ734" t="str">
        <f t="shared" si="66"/>
        <v>When temp. suitable, model suggests vectors likely - may need control, education, and policies minimizing exposure.</v>
      </c>
      <c r="DK734" t="str">
        <f t="shared" si="70"/>
        <v xml:space="preserve">Temp. suitable for Zika - surveillance may be needed. </v>
      </c>
      <c r="DL734" t="str">
        <f t="shared" si="67"/>
        <v>When temp. suitable, model suggests Zika likely - may need control, education, and policies minimizing exposure.</v>
      </c>
      <c r="DM734" t="str">
        <f t="shared" si="71"/>
        <v>Temp. suitable for vectors - surveillance may be needed. When temp. suitable, model suggests vectors likely - may need control, education, and policies minimizing exposure.</v>
      </c>
      <c r="DX734" s="59" t="s">
        <v>472</v>
      </c>
      <c r="DY734" s="59" t="s">
        <v>46</v>
      </c>
      <c r="DZ734" s="59" t="s">
        <v>47</v>
      </c>
      <c r="EA734" s="59" t="s">
        <v>48</v>
      </c>
      <c r="EB734" s="59">
        <v>0</v>
      </c>
      <c r="EC734" s="59">
        <v>320</v>
      </c>
      <c r="ED734" s="59">
        <v>0</v>
      </c>
      <c r="EE734" s="59">
        <v>2411</v>
      </c>
      <c r="EF734" s="59">
        <v>2411</v>
      </c>
      <c r="EG734" s="59">
        <v>126.99375000000001</v>
      </c>
      <c r="EH734" s="59">
        <v>299.45554755411899</v>
      </c>
      <c r="EI734" s="59">
        <v>40638</v>
      </c>
      <c r="EJ734" s="59">
        <v>132</v>
      </c>
      <c r="EK734" s="59">
        <v>0</v>
      </c>
      <c r="EL734" s="59">
        <v>13</v>
      </c>
      <c r="EM734" s="59">
        <v>10</v>
      </c>
      <c r="EN734" s="59">
        <v>40638</v>
      </c>
    </row>
    <row r="735" spans="1:144" x14ac:dyDescent="0.25">
      <c r="A735" s="18">
        <v>18.233315000000001</v>
      </c>
      <c r="B735" s="18">
        <v>-65.636661599999996</v>
      </c>
      <c r="C735" s="18">
        <f>IF(Sheet1!G1717=1,Master!A735,Master!K735)</f>
        <v>18.233315000000001</v>
      </c>
      <c r="D735" s="18">
        <f>IF(Sheet1!G1717=1,Master!B735,Master!L735)</f>
        <v>-65.636661599999996</v>
      </c>
      <c r="E735" s="18">
        <f>IF(Sheet1!G1717=0,Master!A735,Master!K735)</f>
        <v>100</v>
      </c>
      <c r="F735" s="18">
        <f>IF(Sheet1!G1717=0,Master!B735,Master!L735)</f>
        <v>180</v>
      </c>
      <c r="G735" s="18">
        <f>IF(Sheet1!I1717=1,Master!A735,Master!K735)</f>
        <v>18.233315000000001</v>
      </c>
      <c r="H735" s="18">
        <f>IF(Sheet1!I1717=1,Master!B735,Master!L735)</f>
        <v>-65.636661599999996</v>
      </c>
      <c r="I735" s="18">
        <f>IF(Sheet1!I1717=0,Master!A735,Master!K735)</f>
        <v>100</v>
      </c>
      <c r="J735" s="18">
        <f>IF(Sheet1!I1717=0,Master!B735,Master!L735)</f>
        <v>180</v>
      </c>
      <c r="K735" s="18">
        <v>100</v>
      </c>
      <c r="L735" s="18">
        <v>180</v>
      </c>
      <c r="M735">
        <v>419</v>
      </c>
      <c r="N735" t="s">
        <v>531</v>
      </c>
      <c r="O735">
        <v>0.61734851145500003</v>
      </c>
      <c r="P735" s="18" t="s">
        <v>46</v>
      </c>
      <c r="Q735" t="s">
        <v>47</v>
      </c>
      <c r="R735" t="s">
        <v>48</v>
      </c>
      <c r="S735">
        <v>2</v>
      </c>
      <c r="T735">
        <v>1</v>
      </c>
      <c r="U735">
        <v>25.433071136474599</v>
      </c>
      <c r="V735">
        <v>25.433071136474599</v>
      </c>
      <c r="W735">
        <v>25.433071136474599</v>
      </c>
      <c r="X735" s="1">
        <v>25.433071136474599</v>
      </c>
      <c r="Z735" s="1">
        <v>2</v>
      </c>
      <c r="AA735" s="1">
        <v>0.90890511817820396</v>
      </c>
      <c r="AB735" s="1">
        <v>0.95107522689441204</v>
      </c>
      <c r="AC735" s="1">
        <v>0.929990172536308</v>
      </c>
      <c r="AD735" s="1">
        <v>1.85998034507261</v>
      </c>
      <c r="AF735" s="1">
        <v>2</v>
      </c>
      <c r="AG735">
        <v>0.55873754784472296</v>
      </c>
      <c r="AH735">
        <v>0.72007130448034695</v>
      </c>
      <c r="AI735">
        <v>0.63940442616253501</v>
      </c>
      <c r="AJ735">
        <v>1.27880885232507</v>
      </c>
      <c r="AL735" s="18">
        <f t="shared" si="68"/>
        <v>0.95107522689441204</v>
      </c>
      <c r="AM735">
        <v>0.95107522689441204</v>
      </c>
      <c r="AN735">
        <v>419</v>
      </c>
      <c r="AO735" t="s">
        <v>531</v>
      </c>
      <c r="AP735" t="s">
        <v>46</v>
      </c>
      <c r="AQ735" t="s">
        <v>47</v>
      </c>
      <c r="AR735" t="s">
        <v>48</v>
      </c>
      <c r="AS735">
        <v>18.233315000000001</v>
      </c>
      <c r="AT735">
        <v>-65.636661599999996</v>
      </c>
      <c r="AW735">
        <v>28.8</v>
      </c>
      <c r="AX735">
        <v>28.8</v>
      </c>
      <c r="BB735">
        <v>28.9</v>
      </c>
      <c r="BC735">
        <v>28.9</v>
      </c>
      <c r="BG735">
        <v>29.4</v>
      </c>
      <c r="BH735">
        <v>29.4</v>
      </c>
      <c r="BL735">
        <v>30.1</v>
      </c>
      <c r="BM735">
        <v>30.1</v>
      </c>
      <c r="BQ735">
        <v>30.7</v>
      </c>
      <c r="BR735">
        <v>30.7</v>
      </c>
      <c r="BW735">
        <v>31.2</v>
      </c>
      <c r="BX735">
        <v>31.2</v>
      </c>
      <c r="CB735">
        <v>31.4</v>
      </c>
      <c r="CC735">
        <v>31.4</v>
      </c>
      <c r="CG735">
        <v>31.7</v>
      </c>
      <c r="CH735">
        <v>31.7</v>
      </c>
      <c r="CL735">
        <v>31.7</v>
      </c>
      <c r="CM735">
        <v>31.7</v>
      </c>
      <c r="CQ735">
        <v>31.4</v>
      </c>
      <c r="CR735">
        <v>31.4</v>
      </c>
      <c r="CV735">
        <v>30.5</v>
      </c>
      <c r="CW735">
        <v>30.5</v>
      </c>
      <c r="DA735">
        <v>29.3</v>
      </c>
      <c r="DB735">
        <v>29.3</v>
      </c>
      <c r="DD735">
        <v>1</v>
      </c>
      <c r="DE735">
        <v>0.244857447585378</v>
      </c>
      <c r="DF735">
        <v>0.244857447585378</v>
      </c>
      <c r="DG735">
        <v>0.244857447585378</v>
      </c>
      <c r="DH735">
        <v>0.244857447585378</v>
      </c>
      <c r="DI735" t="str">
        <f t="shared" si="69"/>
        <v xml:space="preserve">Temp. suitable for vectors - surveillance may be needed. </v>
      </c>
      <c r="DJ735" t="str">
        <f t="shared" si="66"/>
        <v>When temp. suitable, model suggests vectors likely - may need control, education, and policies minimizing exposure.</v>
      </c>
      <c r="DK735" t="str">
        <f t="shared" si="70"/>
        <v xml:space="preserve">Temp. suitable for Zika - surveillance may be needed. </v>
      </c>
      <c r="DL735" t="str">
        <f t="shared" si="67"/>
        <v>When temp. suitable, model suggests Zika unlikely.</v>
      </c>
      <c r="DM735" t="str">
        <f t="shared" si="71"/>
        <v>Temp. suitable for vectors - surveillance may be needed. When temp. suitable, model suggests vectors likely - may need control, education, and policies minimizing exposure.</v>
      </c>
      <c r="DX735" s="59" t="s">
        <v>531</v>
      </c>
      <c r="DY735" s="59" t="s">
        <v>46</v>
      </c>
      <c r="DZ735" s="59" t="s">
        <v>47</v>
      </c>
      <c r="EA735" s="59" t="s">
        <v>48</v>
      </c>
      <c r="EB735" s="59">
        <v>1</v>
      </c>
      <c r="EC735" s="59">
        <v>204</v>
      </c>
      <c r="ED735" s="59">
        <v>0</v>
      </c>
      <c r="EE735" s="59">
        <v>2067</v>
      </c>
      <c r="EF735" s="59">
        <v>2067</v>
      </c>
      <c r="EG735" s="59">
        <v>147.916666666666</v>
      </c>
      <c r="EH735" s="59">
        <v>299.15285278610497</v>
      </c>
      <c r="EI735" s="59">
        <v>30175</v>
      </c>
      <c r="EJ735" s="59">
        <v>96</v>
      </c>
      <c r="EK735" s="59">
        <v>0</v>
      </c>
      <c r="EL735" s="59">
        <v>5</v>
      </c>
      <c r="EM735" s="59">
        <v>8</v>
      </c>
      <c r="EN735" s="59">
        <v>30175</v>
      </c>
    </row>
    <row r="743" spans="1:144" ht="15.75" thickBot="1" x14ac:dyDescent="0.3"/>
    <row r="744" spans="1:144" ht="16.5" thickTop="1" thickBot="1" x14ac:dyDescent="0.3">
      <c r="B744" s="34" t="s">
        <v>1772</v>
      </c>
      <c r="C744" s="33" t="s">
        <v>1773</v>
      </c>
    </row>
    <row r="745" spans="1:144" s="5" customFormat="1" ht="16.5" thickTop="1" thickBot="1" x14ac:dyDescent="0.3">
      <c r="A745" s="34"/>
      <c r="B745" s="34" t="s">
        <v>1774</v>
      </c>
      <c r="C745" s="33" t="s">
        <v>1775</v>
      </c>
      <c r="D745" s="10" t="s">
        <v>886</v>
      </c>
      <c r="X745" s="35"/>
      <c r="Y745" s="35"/>
      <c r="Z745" s="35"/>
      <c r="AA745" s="35"/>
      <c r="AB745" s="35"/>
      <c r="AC745" s="35"/>
      <c r="AD745" s="35"/>
      <c r="AE745" s="35"/>
      <c r="AF745" s="35"/>
      <c r="DD745"/>
      <c r="DE745"/>
      <c r="DF745"/>
      <c r="DG745"/>
      <c r="DH745"/>
      <c r="DX745" s="59"/>
      <c r="DY745" s="59"/>
      <c r="DZ745" s="59"/>
      <c r="EA745" s="59"/>
      <c r="EB745" s="59"/>
      <c r="EC745" s="59"/>
      <c r="ED745" s="59"/>
      <c r="EE745" s="59"/>
      <c r="EF745" s="59"/>
      <c r="EG745" s="59"/>
      <c r="EH745" s="59"/>
      <c r="EI745" s="59"/>
      <c r="EJ745" s="59"/>
      <c r="EK745" s="59"/>
      <c r="EL745" s="59"/>
      <c r="EM745" s="59"/>
      <c r="EN745" s="59"/>
    </row>
    <row r="746" spans="1:144" ht="15.75" thickTop="1" x14ac:dyDescent="0.25">
      <c r="A746" s="10" t="s">
        <v>1776</v>
      </c>
      <c r="B746" t="s">
        <v>1777</v>
      </c>
    </row>
    <row r="747" spans="1:144" x14ac:dyDescent="0.25">
      <c r="A747" s="50" t="s">
        <v>1778</v>
      </c>
      <c r="B747" s="50" t="s">
        <v>1779</v>
      </c>
      <c r="C747" s="19" t="s">
        <v>1780</v>
      </c>
      <c r="D747" s="19" t="s">
        <v>1781</v>
      </c>
      <c r="E747" s="1"/>
      <c r="F747" s="1"/>
    </row>
    <row r="748" spans="1:144" x14ac:dyDescent="0.25">
      <c r="A748" t="s">
        <v>942</v>
      </c>
      <c r="B748" t="s">
        <v>943</v>
      </c>
      <c r="C748" s="10" t="s">
        <v>944</v>
      </c>
    </row>
    <row r="749" spans="1:144" x14ac:dyDescent="0.25">
      <c r="A749" t="s">
        <v>1685</v>
      </c>
    </row>
    <row r="754" spans="1:8" x14ac:dyDescent="0.25">
      <c r="A754" t="s">
        <v>1782</v>
      </c>
      <c r="B754" s="5"/>
      <c r="C754" t="s">
        <v>926</v>
      </c>
      <c r="D754" s="44"/>
      <c r="E754" s="21">
        <v>2</v>
      </c>
      <c r="F754">
        <v>1</v>
      </c>
      <c r="G754">
        <v>0</v>
      </c>
      <c r="H754">
        <v>0</v>
      </c>
    </row>
    <row r="755" spans="1:8" x14ac:dyDescent="0.25">
      <c r="A755" t="s">
        <v>1783</v>
      </c>
      <c r="B755" s="5"/>
      <c r="C755" t="s">
        <v>926</v>
      </c>
      <c r="D755" s="44"/>
      <c r="E755" s="21" t="s">
        <v>927</v>
      </c>
      <c r="F755">
        <v>1</v>
      </c>
      <c r="G755">
        <v>1</v>
      </c>
      <c r="H755" t="s">
        <v>928</v>
      </c>
    </row>
    <row r="756" spans="1:8" x14ac:dyDescent="0.25">
      <c r="A756" t="s">
        <v>1784</v>
      </c>
      <c r="B756" s="5"/>
      <c r="C756" s="10" t="s">
        <v>926</v>
      </c>
      <c r="D756" s="44"/>
      <c r="E756" s="21" t="s">
        <v>929</v>
      </c>
      <c r="F756">
        <v>1</v>
      </c>
      <c r="G756">
        <v>1</v>
      </c>
      <c r="H756" t="s">
        <v>930</v>
      </c>
    </row>
    <row r="757" spans="1:8" x14ac:dyDescent="0.25">
      <c r="A757" t="s">
        <v>1785</v>
      </c>
      <c r="B757" s="5"/>
      <c r="C757" s="10" t="s">
        <v>931</v>
      </c>
      <c r="D757" s="18"/>
      <c r="E757" s="45" t="s">
        <v>932</v>
      </c>
      <c r="F757">
        <v>2</v>
      </c>
      <c r="G757">
        <v>2</v>
      </c>
      <c r="H757" s="10" t="s">
        <v>933</v>
      </c>
    </row>
    <row r="758" spans="1:8" x14ac:dyDescent="0.25">
      <c r="A758" t="s">
        <v>1786</v>
      </c>
      <c r="B758" s="5"/>
      <c r="C758" s="10" t="s">
        <v>934</v>
      </c>
      <c r="D758" s="42"/>
      <c r="E758" s="45" t="s">
        <v>935</v>
      </c>
      <c r="F758">
        <v>3</v>
      </c>
      <c r="G758">
        <v>2</v>
      </c>
      <c r="H758" t="s">
        <v>936</v>
      </c>
    </row>
    <row r="759" spans="1:8" x14ac:dyDescent="0.25">
      <c r="A759" s="10" t="s">
        <v>1787</v>
      </c>
      <c r="B759" s="5"/>
      <c r="C759" s="10" t="s">
        <v>937</v>
      </c>
      <c r="D759" s="26"/>
      <c r="E759" s="45" t="s">
        <v>938</v>
      </c>
      <c r="F759">
        <v>4</v>
      </c>
      <c r="G759">
        <v>2</v>
      </c>
      <c r="H759">
        <v>42</v>
      </c>
    </row>
  </sheetData>
  <sortState ref="M2:AH734">
    <sortCondition ref="Q2:Q734"/>
    <sortCondition ref="N2:N734"/>
  </sortState>
  <mergeCells count="4">
    <mergeCell ref="DN1:DO1"/>
    <mergeCell ref="DP1:DQ1"/>
    <mergeCell ref="DR1:DS1"/>
    <mergeCell ref="DT1:DU1"/>
  </mergeCells>
  <conditionalFormatting sqref="B745">
    <cfRule type="iconSet" priority="9">
      <iconSet iconSet="3Symbols2" showValue="0" reverse="1">
        <cfvo type="percent" val="0"/>
        <cfvo type="percent" val="33"/>
        <cfvo type="percent" val="67"/>
      </iconSet>
    </cfRule>
  </conditionalFormatting>
  <conditionalFormatting sqref="C745">
    <cfRule type="dataBar" priority="8">
      <dataBar showValue="0">
        <cfvo type="min"/>
        <cfvo type="max"/>
        <color rgb="FFFF0000"/>
      </dataBar>
      <extLst>
        <ext xmlns:x14="http://schemas.microsoft.com/office/spreadsheetml/2009/9/main" uri="{B025F937-C7B1-47D3-B67F-A62EFF666E3E}">
          <x14:id>{B8CE7AFD-465D-4018-AF3F-9C8776A6DBB5}</x14:id>
        </ext>
      </extLst>
    </cfRule>
  </conditionalFormatting>
  <conditionalFormatting sqref="A745">
    <cfRule type="iconSet" priority="7">
      <iconSet iconSet="3Symbols2" showValue="0" reverse="1">
        <cfvo type="percent" val="0"/>
        <cfvo type="percent" val="33"/>
        <cfvo type="percent" val="67"/>
      </iconSet>
    </cfRule>
  </conditionalFormatting>
  <conditionalFormatting sqref="A745">
    <cfRule type="iconSet" priority="6">
      <iconSet showValue="0" reverse="1">
        <cfvo type="percent" val="0"/>
        <cfvo type="percent" val="0"/>
        <cfvo type="percent" val="1"/>
      </iconSet>
    </cfRule>
  </conditionalFormatting>
  <conditionalFormatting sqref="A745">
    <cfRule type="iconSet" priority="5">
      <iconSet showValue="0" reverse="1">
        <cfvo type="percent" val="0"/>
        <cfvo type="percent" val="33"/>
        <cfvo type="percent" val="67"/>
      </iconSet>
    </cfRule>
  </conditionalFormatting>
  <conditionalFormatting sqref="B745">
    <cfRule type="iconSet" priority="4">
      <iconSet showValue="0" reverse="1">
        <cfvo type="percent" val="0"/>
        <cfvo type="percent" val="33"/>
        <cfvo type="percent" val="67"/>
      </iconSet>
    </cfRule>
  </conditionalFormatting>
  <conditionalFormatting sqref="B744">
    <cfRule type="iconSet" priority="3">
      <iconSet iconSet="3Symbols2" showValue="0" reverse="1">
        <cfvo type="percent" val="0"/>
        <cfvo type="percent" val="33"/>
        <cfvo type="percent" val="67"/>
      </iconSet>
    </cfRule>
  </conditionalFormatting>
  <conditionalFormatting sqref="C744">
    <cfRule type="dataBar" priority="2">
      <dataBar showValue="0">
        <cfvo type="min"/>
        <cfvo type="max"/>
        <color rgb="FFFF0000"/>
      </dataBar>
      <extLst>
        <ext xmlns:x14="http://schemas.microsoft.com/office/spreadsheetml/2009/9/main" uri="{B025F937-C7B1-47D3-B67F-A62EFF666E3E}">
          <x14:id>{AA2470EF-44D2-429D-B1E3-650EC3EF8C80}</x14:id>
        </ext>
      </extLst>
    </cfRule>
  </conditionalFormatting>
  <conditionalFormatting sqref="B744">
    <cfRule type="iconSet" priority="1">
      <iconSet showValue="0" reverse="1">
        <cfvo type="percent" val="0"/>
        <cfvo type="percent" val="33"/>
        <cfvo type="percent" val="67"/>
      </iconSe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B8CE7AFD-465D-4018-AF3F-9C8776A6DBB5}">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C745</xm:sqref>
        </x14:conditionalFormatting>
        <x14:conditionalFormatting xmlns:xm="http://schemas.microsoft.com/office/excel/2006/main">
          <x14:cfRule type="dataBar" id="{AA2470EF-44D2-429D-B1E3-650EC3EF8C80}">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Readme</vt:lpstr>
      <vt:lpstr>Summary</vt:lpstr>
      <vt:lpstr>Sheet1</vt:lpstr>
      <vt:lpstr>Master</vt:lpstr>
      <vt:lpstr>Alabama</vt:lpstr>
      <vt:lpstr>Alaska</vt:lpstr>
      <vt:lpstr>Arizona</vt:lpstr>
      <vt:lpstr>Arkansas</vt:lpstr>
      <vt:lpstr>California</vt:lpstr>
      <vt:lpstr>Colorado</vt:lpstr>
      <vt:lpstr>Connecticut</vt:lpstr>
      <vt:lpstr>Delaware</vt:lpstr>
      <vt:lpstr>District_of_Columbia</vt:lpstr>
      <vt:lpstr>Florida</vt:lpstr>
      <vt:lpstr>Georgia</vt:lpstr>
      <vt:lpstr>Guam</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Puerto_Rico</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cp:lastPrinted>2016-03-03T12:39:37Z</cp:lastPrinted>
  <dcterms:created xsi:type="dcterms:W3CDTF">2016-03-03T11:43:20Z</dcterms:created>
  <dcterms:modified xsi:type="dcterms:W3CDTF">2016-10-03T00:18:18Z</dcterms:modified>
</cp:coreProperties>
</file>